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10"/>
  </bookViews>
  <sheets>
    <sheet name="حساب 65%للمرتب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'حساب 65%للمرتب'!$A$9:$C$510</definedName>
    <definedName name="Country">OFFSET([2]القوائم!$B$2,,,COUNTA([2]القوائم!$B$2:$B$300),1)</definedName>
    <definedName name="kh_NumSeat" hidden="1">"20 100 200 201"</definedName>
    <definedName name="Mohefzt2" hidden="1">#N/A</definedName>
    <definedName name="mostb3d">#REF!</definedName>
    <definedName name="mostbad2">#REF!</definedName>
    <definedName name="MyPwd" hidden="1">"a,1"</definedName>
    <definedName name="Newlist">OFFSET('[4]كشف سداد الاشتراكات'!$AU$3,,,COUNTIF('[4]كشف سداد الاشتراكات'!$AU$3:XEQ9993,"?*"))</definedName>
    <definedName name="nw_NumSeat" hidden="1">"20 200 101 1"</definedName>
    <definedName name="pasord" hidden="1">#N/A</definedName>
    <definedName name="_xlnm.Print_Area" localSheetId="0">'حساب 65%للمرتب'!$I$1:$CV$28</definedName>
    <definedName name="to">#REF!</definedName>
    <definedName name="tsfer">#REF!</definedName>
    <definedName name="الاجمالي">#REF!</definedName>
    <definedName name="الاداراة" hidden="1">#N/A</definedName>
    <definedName name="الاسم" localSheetId="0">OFFSET(INDEX(الكشف,1,2),,,COUNTA(INDEX(الكشف,0,2))+1)</definedName>
    <definedName name="الاسم">OFFSET(INDEX(الكشف,1,2),,,COUNTA(INDEX(الكشف,0,2))+1)</definedName>
    <definedName name="الدرجة">[1]القوائم!$D$2:$D$10</definedName>
    <definedName name="السن" hidden="1">#N/A</definedName>
    <definedName name="الصف2" hidden="1">#N/A</definedName>
    <definedName name="الفصل" hidden="1">#N/A</definedName>
    <definedName name="اوائل" localSheetId="0">OFFSET(INDEX(الكشف,1,2),,,COUNTA(INDEX(الكشف,0,2))+1)</definedName>
    <definedName name="اوائل">OFFSET(INDEX(الكشف,1,2),,,COUNTA(INDEX(الكشف,0,2))+1)</definedName>
    <definedName name="صفوف5" hidden="1">#N/A</definedName>
    <definedName name="لاونعم">[1]القوائم!$F$3:$F$4</definedName>
    <definedName name="مدارس" hidden="1">#N/A</definedName>
    <definedName name="مرتبات">[5]مرتبات!$A$9:$A$258</definedName>
  </definedNames>
  <calcPr calcId="124519"/>
</workbook>
</file>

<file path=xl/calcChain.xml><?xml version="1.0" encoding="utf-8"?>
<calcChain xmlns="http://schemas.openxmlformats.org/spreadsheetml/2006/main">
  <c r="C19" i="1"/>
  <c r="FA29"/>
  <c r="EN29"/>
  <c r="CZ29"/>
  <c r="CY29"/>
  <c r="CX29"/>
  <c r="CW29"/>
  <c r="CV29"/>
  <c r="CU29"/>
  <c r="DL29" s="1"/>
  <c r="CO29"/>
  <c r="CN29"/>
  <c r="CM29"/>
  <c r="CE29"/>
  <c r="CD29"/>
  <c r="CA29"/>
  <c r="BZ29"/>
  <c r="BY29"/>
  <c r="BX29"/>
  <c r="BW29"/>
  <c r="BV29"/>
  <c r="BU29"/>
  <c r="BT29"/>
  <c r="BS29"/>
  <c r="BR29"/>
  <c r="BQ29"/>
  <c r="BP29"/>
  <c r="BO29"/>
  <c r="AM29"/>
  <c r="AL29"/>
  <c r="AK29"/>
  <c r="AJ29"/>
  <c r="AI29"/>
  <c r="AH29"/>
  <c r="AG29"/>
  <c r="AA29"/>
  <c r="Z29"/>
  <c r="Y29"/>
  <c r="W29"/>
  <c r="V29"/>
  <c r="U29"/>
  <c r="T29"/>
  <c r="S29"/>
  <c r="X29" s="1"/>
  <c r="L29"/>
  <c r="DQ29" s="1"/>
  <c r="G29"/>
  <c r="F29"/>
  <c r="E29"/>
  <c r="D29"/>
  <c r="DS29" s="1"/>
  <c r="C29"/>
  <c r="A29"/>
  <c r="FB29" s="1"/>
  <c r="FC29" s="1"/>
  <c r="FA28"/>
  <c r="ET28"/>
  <c r="EV28" s="1"/>
  <c r="ER28"/>
  <c r="EL28"/>
  <c r="EL29" s="1"/>
  <c r="EK28"/>
  <c r="EK29" s="1"/>
  <c r="EJ28"/>
  <c r="EJ29" s="1"/>
  <c r="EI28"/>
  <c r="EI29" s="1"/>
  <c r="EE28"/>
  <c r="ED28"/>
  <c r="EB28"/>
  <c r="DZ28"/>
  <c r="DV28"/>
  <c r="DU28"/>
  <c r="DT28"/>
  <c r="DS28"/>
  <c r="DR28"/>
  <c r="DQ28"/>
  <c r="DP28"/>
  <c r="DO28"/>
  <c r="DN28"/>
  <c r="DL28"/>
  <c r="DK28"/>
  <c r="DJ28"/>
  <c r="DI28"/>
  <c r="DH28"/>
  <c r="DE28"/>
  <c r="DD28"/>
  <c r="CT28"/>
  <c r="CT29" s="1"/>
  <c r="CS28"/>
  <c r="CR28"/>
  <c r="CQ28"/>
  <c r="CL28"/>
  <c r="CL29" s="1"/>
  <c r="CK28"/>
  <c r="CK29" s="1"/>
  <c r="CJ28"/>
  <c r="CJ29" s="1"/>
  <c r="CI28"/>
  <c r="CI29" s="1"/>
  <c r="CH28"/>
  <c r="CH29" s="1"/>
  <c r="CG28"/>
  <c r="CG29" s="1"/>
  <c r="CF28"/>
  <c r="CF29" s="1"/>
  <c r="CC28"/>
  <c r="CC29" s="1"/>
  <c r="CB28"/>
  <c r="CB29" s="1"/>
  <c r="BN28"/>
  <c r="BN29" s="1"/>
  <c r="BM28"/>
  <c r="BM29" s="1"/>
  <c r="BL28"/>
  <c r="BL29" s="1"/>
  <c r="BK28"/>
  <c r="BK29" s="1"/>
  <c r="BJ28"/>
  <c r="BJ29" s="1"/>
  <c r="BI28"/>
  <c r="BI29" s="1"/>
  <c r="BH28"/>
  <c r="BH29" s="1"/>
  <c r="BG28"/>
  <c r="BG29" s="1"/>
  <c r="BF28"/>
  <c r="BF29" s="1"/>
  <c r="BE28"/>
  <c r="BE29" s="1"/>
  <c r="BD28"/>
  <c r="BD29" s="1"/>
  <c r="BC28"/>
  <c r="BC29" s="1"/>
  <c r="BB28"/>
  <c r="BB29" s="1"/>
  <c r="BA28"/>
  <c r="BA29" s="1"/>
  <c r="AZ28"/>
  <c r="AZ29" s="1"/>
  <c r="AY28"/>
  <c r="AY29" s="1"/>
  <c r="AX28"/>
  <c r="AX29" s="1"/>
  <c r="AW28"/>
  <c r="AV28"/>
  <c r="AV29" s="1"/>
  <c r="AS28"/>
  <c r="AR28"/>
  <c r="AR29" s="1"/>
  <c r="AQ28"/>
  <c r="AQ29" s="1"/>
  <c r="AP28"/>
  <c r="AP29" s="1"/>
  <c r="AO28"/>
  <c r="AO29" s="1"/>
  <c r="AS29" s="1"/>
  <c r="AN28"/>
  <c r="AF28"/>
  <c r="AF29" s="1"/>
  <c r="AE28"/>
  <c r="AE29" s="1"/>
  <c r="AD28"/>
  <c r="AD29" s="1"/>
  <c r="AC28"/>
  <c r="AC29" s="1"/>
  <c r="AB28"/>
  <c r="AB29" s="1"/>
  <c r="X28"/>
  <c r="R28"/>
  <c r="Q28"/>
  <c r="Q29" s="1"/>
  <c r="P28"/>
  <c r="P29" s="1"/>
  <c r="O28"/>
  <c r="O29" s="1"/>
  <c r="N28"/>
  <c r="N29" s="1"/>
  <c r="M28"/>
  <c r="M29" s="1"/>
  <c r="I28"/>
  <c r="DA28" s="1"/>
  <c r="DG28" s="1"/>
  <c r="FA27"/>
  <c r="EN27"/>
  <c r="CZ27"/>
  <c r="CY27"/>
  <c r="CX27"/>
  <c r="CW27"/>
  <c r="CV27"/>
  <c r="CU27"/>
  <c r="DK27" s="1"/>
  <c r="CO27"/>
  <c r="CN27"/>
  <c r="CM27"/>
  <c r="CE27"/>
  <c r="CD27"/>
  <c r="CA27"/>
  <c r="BZ27"/>
  <c r="BY27"/>
  <c r="BX27"/>
  <c r="BW27"/>
  <c r="BV27"/>
  <c r="BU27"/>
  <c r="BT27"/>
  <c r="BS27"/>
  <c r="BR27"/>
  <c r="BQ27"/>
  <c r="BP27"/>
  <c r="BO27"/>
  <c r="AM27"/>
  <c r="AL27"/>
  <c r="AK27"/>
  <c r="AJ27"/>
  <c r="AI27"/>
  <c r="AH27"/>
  <c r="AG27"/>
  <c r="AA27"/>
  <c r="Z27"/>
  <c r="Y27"/>
  <c r="W27"/>
  <c r="V27"/>
  <c r="U27"/>
  <c r="T27"/>
  <c r="X27" s="1"/>
  <c r="S27"/>
  <c r="L27"/>
  <c r="DV27" s="1"/>
  <c r="G27"/>
  <c r="F27"/>
  <c r="E27"/>
  <c r="D27"/>
  <c r="DR27" s="1"/>
  <c r="C27"/>
  <c r="A27"/>
  <c r="EE27" s="1"/>
  <c r="FA26"/>
  <c r="EU26"/>
  <c r="ET26"/>
  <c r="EV26" s="1"/>
  <c r="ES26"/>
  <c r="ER26"/>
  <c r="EK26"/>
  <c r="EM26" s="1"/>
  <c r="EM27" s="1"/>
  <c r="EI26"/>
  <c r="EI27" s="1"/>
  <c r="EE26"/>
  <c r="ED26"/>
  <c r="EB26"/>
  <c r="DZ26"/>
  <c r="DV26"/>
  <c r="DU26"/>
  <c r="DT26"/>
  <c r="DS26"/>
  <c r="DR26"/>
  <c r="DQ26"/>
  <c r="DP26"/>
  <c r="DO26"/>
  <c r="DN26"/>
  <c r="DL26"/>
  <c r="DK26"/>
  <c r="DJ26"/>
  <c r="DI26"/>
  <c r="DH26"/>
  <c r="DE26"/>
  <c r="DD26"/>
  <c r="CT26"/>
  <c r="CT27" s="1"/>
  <c r="CS26"/>
  <c r="CR26"/>
  <c r="CQ26"/>
  <c r="CL26"/>
  <c r="CL27" s="1"/>
  <c r="CK26"/>
  <c r="CK27" s="1"/>
  <c r="CJ26"/>
  <c r="CJ27" s="1"/>
  <c r="CI26"/>
  <c r="CI27" s="1"/>
  <c r="CH26"/>
  <c r="CH27" s="1"/>
  <c r="CG26"/>
  <c r="CG27" s="1"/>
  <c r="CF26"/>
  <c r="CF27" s="1"/>
  <c r="CC26"/>
  <c r="CC27" s="1"/>
  <c r="CB26"/>
  <c r="CB27" s="1"/>
  <c r="BN26"/>
  <c r="BN27" s="1"/>
  <c r="BM26"/>
  <c r="BM27" s="1"/>
  <c r="BL26"/>
  <c r="BL27" s="1"/>
  <c r="BK26"/>
  <c r="BK27" s="1"/>
  <c r="BJ26"/>
  <c r="BJ27" s="1"/>
  <c r="BI26"/>
  <c r="BI27" s="1"/>
  <c r="BH26"/>
  <c r="BH27" s="1"/>
  <c r="BG26"/>
  <c r="BG27" s="1"/>
  <c r="BF26"/>
  <c r="BF27" s="1"/>
  <c r="BE26"/>
  <c r="BE27" s="1"/>
  <c r="BD26"/>
  <c r="BD27" s="1"/>
  <c r="BC26"/>
  <c r="BC27" s="1"/>
  <c r="BB26"/>
  <c r="BB27" s="1"/>
  <c r="BA26"/>
  <c r="BA27" s="1"/>
  <c r="AZ26"/>
  <c r="AZ27" s="1"/>
  <c r="AY26"/>
  <c r="AY27" s="1"/>
  <c r="AX26"/>
  <c r="AX27" s="1"/>
  <c r="AW26"/>
  <c r="AV26"/>
  <c r="AV27" s="1"/>
  <c r="AS26"/>
  <c r="AR26"/>
  <c r="AR27" s="1"/>
  <c r="AQ26"/>
  <c r="AQ27" s="1"/>
  <c r="AP26"/>
  <c r="AP27" s="1"/>
  <c r="AO26"/>
  <c r="AO27" s="1"/>
  <c r="AS27" s="1"/>
  <c r="AN26"/>
  <c r="AF26"/>
  <c r="AF27" s="1"/>
  <c r="AE26"/>
  <c r="AE27" s="1"/>
  <c r="AD26"/>
  <c r="AD27" s="1"/>
  <c r="AC26"/>
  <c r="AC27" s="1"/>
  <c r="AB26"/>
  <c r="AB27" s="1"/>
  <c r="X26"/>
  <c r="R26"/>
  <c r="Q26"/>
  <c r="Q27" s="1"/>
  <c r="P26"/>
  <c r="P27" s="1"/>
  <c r="O26"/>
  <c r="O27" s="1"/>
  <c r="N26"/>
  <c r="N27" s="1"/>
  <c r="M26"/>
  <c r="M27" s="1"/>
  <c r="I26"/>
  <c r="DB26" s="1"/>
  <c r="FA25"/>
  <c r="EN25"/>
  <c r="DL25"/>
  <c r="DJ25"/>
  <c r="CZ25"/>
  <c r="CY25"/>
  <c r="CX25"/>
  <c r="CW25"/>
  <c r="CV25"/>
  <c r="CU25"/>
  <c r="DK25" s="1"/>
  <c r="CO25"/>
  <c r="CN25"/>
  <c r="CM25"/>
  <c r="CE25"/>
  <c r="CD25"/>
  <c r="CA25"/>
  <c r="BZ25"/>
  <c r="BY25"/>
  <c r="BX25"/>
  <c r="BW25"/>
  <c r="BV25"/>
  <c r="BU25"/>
  <c r="BT25"/>
  <c r="BS25"/>
  <c r="BR25"/>
  <c r="BQ25"/>
  <c r="BP25"/>
  <c r="BO25"/>
  <c r="AM25"/>
  <c r="AL25"/>
  <c r="AK25"/>
  <c r="AJ25"/>
  <c r="AI25"/>
  <c r="AH25"/>
  <c r="AG25"/>
  <c r="AA25"/>
  <c r="Z25"/>
  <c r="Y25"/>
  <c r="W25"/>
  <c r="V25"/>
  <c r="U25"/>
  <c r="T25"/>
  <c r="S25"/>
  <c r="X25" s="1"/>
  <c r="L25"/>
  <c r="DQ25" s="1"/>
  <c r="G25"/>
  <c r="F25"/>
  <c r="E25"/>
  <c r="D25"/>
  <c r="DS25" s="1"/>
  <c r="C25"/>
  <c r="A25"/>
  <c r="FB25" s="1"/>
  <c r="FC25" s="1"/>
  <c r="FA24"/>
  <c r="ET24"/>
  <c r="EV24" s="1"/>
  <c r="ER24"/>
  <c r="EL24"/>
  <c r="EL25" s="1"/>
  <c r="EK24"/>
  <c r="EK25" s="1"/>
  <c r="EJ24"/>
  <c r="EJ25" s="1"/>
  <c r="EI24"/>
  <c r="EI25" s="1"/>
  <c r="EE24"/>
  <c r="ED24"/>
  <c r="EB24"/>
  <c r="DZ24"/>
  <c r="DV24"/>
  <c r="DU24"/>
  <c r="DT24"/>
  <c r="DS24"/>
  <c r="DR24"/>
  <c r="DQ24"/>
  <c r="DP24"/>
  <c r="DO24"/>
  <c r="DN24"/>
  <c r="DL24"/>
  <c r="DK24"/>
  <c r="DJ24"/>
  <c r="DI24"/>
  <c r="DH24"/>
  <c r="DE24"/>
  <c r="DD24"/>
  <c r="CT24"/>
  <c r="CT25" s="1"/>
  <c r="CS24"/>
  <c r="CR24"/>
  <c r="CQ24"/>
  <c r="CL24"/>
  <c r="CL25" s="1"/>
  <c r="CK24"/>
  <c r="CK25" s="1"/>
  <c r="CJ24"/>
  <c r="CJ25" s="1"/>
  <c r="CI24"/>
  <c r="CI25" s="1"/>
  <c r="CH24"/>
  <c r="CH25" s="1"/>
  <c r="CG24"/>
  <c r="CG25" s="1"/>
  <c r="CF24"/>
  <c r="CF25" s="1"/>
  <c r="CC24"/>
  <c r="CC25" s="1"/>
  <c r="CB24"/>
  <c r="CB25" s="1"/>
  <c r="BN24"/>
  <c r="BN25" s="1"/>
  <c r="BM24"/>
  <c r="BM25" s="1"/>
  <c r="BL24"/>
  <c r="BL25" s="1"/>
  <c r="BK24"/>
  <c r="BK25" s="1"/>
  <c r="BJ24"/>
  <c r="BJ25" s="1"/>
  <c r="BI24"/>
  <c r="BI25" s="1"/>
  <c r="BH24"/>
  <c r="BH25" s="1"/>
  <c r="BG24"/>
  <c r="BG25" s="1"/>
  <c r="BF24"/>
  <c r="BF25" s="1"/>
  <c r="BE24"/>
  <c r="BE25" s="1"/>
  <c r="BD24"/>
  <c r="BD25" s="1"/>
  <c r="BC24"/>
  <c r="BC25" s="1"/>
  <c r="BB24"/>
  <c r="BB25" s="1"/>
  <c r="BA24"/>
  <c r="BA25" s="1"/>
  <c r="AZ24"/>
  <c r="AZ25" s="1"/>
  <c r="AY24"/>
  <c r="AY25" s="1"/>
  <c r="AX24"/>
  <c r="AX25" s="1"/>
  <c r="AW24"/>
  <c r="AV24"/>
  <c r="AV25" s="1"/>
  <c r="AS24"/>
  <c r="AR24"/>
  <c r="AR25" s="1"/>
  <c r="AQ24"/>
  <c r="AQ25" s="1"/>
  <c r="AP24"/>
  <c r="AP25" s="1"/>
  <c r="AO24"/>
  <c r="AO25" s="1"/>
  <c r="AS25" s="1"/>
  <c r="AN24"/>
  <c r="AF24"/>
  <c r="AF25" s="1"/>
  <c r="AE24"/>
  <c r="AE25" s="1"/>
  <c r="AD24"/>
  <c r="AD25" s="1"/>
  <c r="AC24"/>
  <c r="AC25" s="1"/>
  <c r="AB24"/>
  <c r="AB25" s="1"/>
  <c r="X24"/>
  <c r="R24"/>
  <c r="Q24"/>
  <c r="Q25" s="1"/>
  <c r="P24"/>
  <c r="P25" s="1"/>
  <c r="O24"/>
  <c r="O25" s="1"/>
  <c r="N24"/>
  <c r="N25" s="1"/>
  <c r="M24"/>
  <c r="M25" s="1"/>
  <c r="I24"/>
  <c r="DA24" s="1"/>
  <c r="DG24" s="1"/>
  <c r="FA23"/>
  <c r="EN23"/>
  <c r="CZ23"/>
  <c r="CY23"/>
  <c r="CX23"/>
  <c r="CW23"/>
  <c r="CV23"/>
  <c r="CU23"/>
  <c r="DK23" s="1"/>
  <c r="CO23"/>
  <c r="CN23"/>
  <c r="CM23"/>
  <c r="CE23"/>
  <c r="CD23"/>
  <c r="CA23"/>
  <c r="BZ23"/>
  <c r="BY23"/>
  <c r="BX23"/>
  <c r="BW23"/>
  <c r="BV23"/>
  <c r="BU23"/>
  <c r="BT23"/>
  <c r="BS23"/>
  <c r="BR23"/>
  <c r="BQ23"/>
  <c r="BP23"/>
  <c r="BO23"/>
  <c r="AM23"/>
  <c r="AL23"/>
  <c r="AK23"/>
  <c r="AJ23"/>
  <c r="AI23"/>
  <c r="AH23"/>
  <c r="AG23"/>
  <c r="AA23"/>
  <c r="Z23"/>
  <c r="Y23"/>
  <c r="W23"/>
  <c r="V23"/>
  <c r="U23"/>
  <c r="T23"/>
  <c r="X23" s="1"/>
  <c r="S23"/>
  <c r="L23"/>
  <c r="DV23" s="1"/>
  <c r="G23"/>
  <c r="F23"/>
  <c r="E23"/>
  <c r="D23"/>
  <c r="DR23" s="1"/>
  <c r="C23"/>
  <c r="A23"/>
  <c r="EE23" s="1"/>
  <c r="FA22"/>
  <c r="EU22"/>
  <c r="ET22"/>
  <c r="EV22" s="1"/>
  <c r="ES22"/>
  <c r="ER22"/>
  <c r="EK22"/>
  <c r="EM22" s="1"/>
  <c r="EM23" s="1"/>
  <c r="EI22"/>
  <c r="EI23" s="1"/>
  <c r="EE22"/>
  <c r="ED22"/>
  <c r="EB22"/>
  <c r="DZ22"/>
  <c r="DV22"/>
  <c r="DU22"/>
  <c r="DT22"/>
  <c r="DS22"/>
  <c r="DR22"/>
  <c r="DQ22"/>
  <c r="DP22"/>
  <c r="DO22"/>
  <c r="DN22"/>
  <c r="DL22"/>
  <c r="DK22"/>
  <c r="DJ22"/>
  <c r="DI22"/>
  <c r="DH22"/>
  <c r="DE22"/>
  <c r="DD22"/>
  <c r="CT22"/>
  <c r="CT23" s="1"/>
  <c r="CS22"/>
  <c r="CR22"/>
  <c r="CQ22"/>
  <c r="CL22"/>
  <c r="CL23" s="1"/>
  <c r="CK22"/>
  <c r="CK23" s="1"/>
  <c r="CJ22"/>
  <c r="CJ23" s="1"/>
  <c r="CI22"/>
  <c r="CI23" s="1"/>
  <c r="CH22"/>
  <c r="CH23" s="1"/>
  <c r="CG22"/>
  <c r="CG23" s="1"/>
  <c r="CF22"/>
  <c r="CF23" s="1"/>
  <c r="CC22"/>
  <c r="CC23" s="1"/>
  <c r="CB22"/>
  <c r="CB23" s="1"/>
  <c r="BN22"/>
  <c r="BN23" s="1"/>
  <c r="BM22"/>
  <c r="BM23" s="1"/>
  <c r="BL22"/>
  <c r="BL23" s="1"/>
  <c r="BK22"/>
  <c r="BK23" s="1"/>
  <c r="BJ22"/>
  <c r="BJ23" s="1"/>
  <c r="BI22"/>
  <c r="BI23" s="1"/>
  <c r="BH22"/>
  <c r="BH23" s="1"/>
  <c r="BG22"/>
  <c r="BG23" s="1"/>
  <c r="BF22"/>
  <c r="BF23" s="1"/>
  <c r="BE22"/>
  <c r="BE23" s="1"/>
  <c r="BD22"/>
  <c r="BD23" s="1"/>
  <c r="BC22"/>
  <c r="BC23" s="1"/>
  <c r="BB22"/>
  <c r="BB23" s="1"/>
  <c r="BA22"/>
  <c r="BA23" s="1"/>
  <c r="AZ22"/>
  <c r="AZ23" s="1"/>
  <c r="AY22"/>
  <c r="AY23" s="1"/>
  <c r="AX22"/>
  <c r="AX23" s="1"/>
  <c r="AW22"/>
  <c r="AV22"/>
  <c r="AV23" s="1"/>
  <c r="AS22"/>
  <c r="AR22"/>
  <c r="AR23" s="1"/>
  <c r="AQ22"/>
  <c r="AQ23" s="1"/>
  <c r="AP22"/>
  <c r="AP23" s="1"/>
  <c r="AO22"/>
  <c r="AO23" s="1"/>
  <c r="AS23" s="1"/>
  <c r="AN22"/>
  <c r="AF22"/>
  <c r="AF23" s="1"/>
  <c r="AE22"/>
  <c r="AE23" s="1"/>
  <c r="AD22"/>
  <c r="AD23" s="1"/>
  <c r="AC22"/>
  <c r="AC23" s="1"/>
  <c r="AB22"/>
  <c r="AB23" s="1"/>
  <c r="X22"/>
  <c r="R22"/>
  <c r="Q22"/>
  <c r="Q23" s="1"/>
  <c r="P22"/>
  <c r="P23" s="1"/>
  <c r="O22"/>
  <c r="O23" s="1"/>
  <c r="N22"/>
  <c r="N23" s="1"/>
  <c r="M22"/>
  <c r="M23" s="1"/>
  <c r="I22"/>
  <c r="DB22" s="1"/>
  <c r="FA21"/>
  <c r="EN21"/>
  <c r="DL21"/>
  <c r="DJ21"/>
  <c r="CZ21"/>
  <c r="CY21"/>
  <c r="CX21"/>
  <c r="CW21"/>
  <c r="CV21"/>
  <c r="CU21"/>
  <c r="DK21" s="1"/>
  <c r="CO21"/>
  <c r="CN21"/>
  <c r="CM21"/>
  <c r="CE21"/>
  <c r="CD21"/>
  <c r="CA21"/>
  <c r="BZ21"/>
  <c r="BY21"/>
  <c r="BX21"/>
  <c r="BW21"/>
  <c r="BV21"/>
  <c r="BU21"/>
  <c r="BT21"/>
  <c r="BS21"/>
  <c r="BR21"/>
  <c r="BQ21"/>
  <c r="BP21"/>
  <c r="BO21"/>
  <c r="AM21"/>
  <c r="AL21"/>
  <c r="AK21"/>
  <c r="AJ21"/>
  <c r="AI21"/>
  <c r="AH21"/>
  <c r="AG21"/>
  <c r="AA21"/>
  <c r="Z21"/>
  <c r="Y21"/>
  <c r="W21"/>
  <c r="V21"/>
  <c r="U21"/>
  <c r="T21"/>
  <c r="S21"/>
  <c r="X21" s="1"/>
  <c r="L21"/>
  <c r="DQ21" s="1"/>
  <c r="G21"/>
  <c r="F21"/>
  <c r="E21"/>
  <c r="D21"/>
  <c r="C21"/>
  <c r="A21"/>
  <c r="FA20"/>
  <c r="ET20"/>
  <c r="EV20" s="1"/>
  <c r="ER20"/>
  <c r="EL20"/>
  <c r="EL21" s="1"/>
  <c r="EK20"/>
  <c r="EK21" s="1"/>
  <c r="EJ20"/>
  <c r="EJ21" s="1"/>
  <c r="EI20"/>
  <c r="EI21" s="1"/>
  <c r="EE20"/>
  <c r="ED20"/>
  <c r="EB20"/>
  <c r="DZ20"/>
  <c r="DV20"/>
  <c r="DU20"/>
  <c r="DT20"/>
  <c r="DS20"/>
  <c r="DR20"/>
  <c r="DQ20"/>
  <c r="DP20"/>
  <c r="DO20"/>
  <c r="DN20"/>
  <c r="DL20"/>
  <c r="DK20"/>
  <c r="DJ20"/>
  <c r="DI20"/>
  <c r="DH20"/>
  <c r="DE20"/>
  <c r="DD20"/>
  <c r="DA20"/>
  <c r="DG20" s="1"/>
  <c r="CT20"/>
  <c r="CT21" s="1"/>
  <c r="CS20"/>
  <c r="CR20"/>
  <c r="CQ20"/>
  <c r="CL20"/>
  <c r="CL21" s="1"/>
  <c r="CK20"/>
  <c r="CK21" s="1"/>
  <c r="CJ20"/>
  <c r="CJ21" s="1"/>
  <c r="CI20"/>
  <c r="CI21" s="1"/>
  <c r="CH20"/>
  <c r="CH21" s="1"/>
  <c r="CG20"/>
  <c r="CG21" s="1"/>
  <c r="CF20"/>
  <c r="CF21" s="1"/>
  <c r="CC20"/>
  <c r="CC21" s="1"/>
  <c r="CB20"/>
  <c r="CB21" s="1"/>
  <c r="BN20"/>
  <c r="BN21" s="1"/>
  <c r="BM20"/>
  <c r="BM21" s="1"/>
  <c r="BL20"/>
  <c r="BL21" s="1"/>
  <c r="BK20"/>
  <c r="BK21" s="1"/>
  <c r="BJ20"/>
  <c r="BJ21" s="1"/>
  <c r="BI20"/>
  <c r="BI21" s="1"/>
  <c r="BH20"/>
  <c r="BH21" s="1"/>
  <c r="BG20"/>
  <c r="BG21" s="1"/>
  <c r="BF20"/>
  <c r="BF21" s="1"/>
  <c r="BE20"/>
  <c r="BE21" s="1"/>
  <c r="BD20"/>
  <c r="BD21" s="1"/>
  <c r="BC20"/>
  <c r="BC21" s="1"/>
  <c r="BB20"/>
  <c r="BB21" s="1"/>
  <c r="BA20"/>
  <c r="BA21" s="1"/>
  <c r="AZ20"/>
  <c r="AZ21" s="1"/>
  <c r="AY20"/>
  <c r="AY21" s="1"/>
  <c r="AX20"/>
  <c r="AX21" s="1"/>
  <c r="CR21" s="1"/>
  <c r="AW20"/>
  <c r="AV20"/>
  <c r="AV21" s="1"/>
  <c r="AS20"/>
  <c r="AR20"/>
  <c r="AR21" s="1"/>
  <c r="AQ20"/>
  <c r="AQ21" s="1"/>
  <c r="AP20"/>
  <c r="AP21" s="1"/>
  <c r="AO20"/>
  <c r="AO21" s="1"/>
  <c r="AS21" s="1"/>
  <c r="AN20"/>
  <c r="AF20"/>
  <c r="AF21" s="1"/>
  <c r="AE20"/>
  <c r="AE21" s="1"/>
  <c r="AD20"/>
  <c r="AD21" s="1"/>
  <c r="AC20"/>
  <c r="AC21" s="1"/>
  <c r="AB20"/>
  <c r="AB21" s="1"/>
  <c r="X20"/>
  <c r="R20"/>
  <c r="Q20"/>
  <c r="Q21" s="1"/>
  <c r="P20"/>
  <c r="P21" s="1"/>
  <c r="O20"/>
  <c r="O21" s="1"/>
  <c r="N20"/>
  <c r="N21" s="1"/>
  <c r="M20"/>
  <c r="M21" s="1"/>
  <c r="I20"/>
  <c r="DB20" s="1"/>
  <c r="FA19"/>
  <c r="EN19"/>
  <c r="DV19"/>
  <c r="DK19"/>
  <c r="DD19"/>
  <c r="CZ19"/>
  <c r="CW19"/>
  <c r="CV19"/>
  <c r="CU19"/>
  <c r="DL19" s="1"/>
  <c r="CO19"/>
  <c r="CN19"/>
  <c r="CM19"/>
  <c r="CE19"/>
  <c r="CD19"/>
  <c r="CA19"/>
  <c r="BZ19"/>
  <c r="BY19"/>
  <c r="BX19"/>
  <c r="BW19"/>
  <c r="BV19"/>
  <c r="BU19"/>
  <c r="BT19"/>
  <c r="BS19"/>
  <c r="BR19"/>
  <c r="BQ19"/>
  <c r="BP19"/>
  <c r="BO19"/>
  <c r="DI19" s="1"/>
  <c r="AM19"/>
  <c r="AL19"/>
  <c r="AK19"/>
  <c r="AJ19"/>
  <c r="AI19"/>
  <c r="AH19"/>
  <c r="AG19"/>
  <c r="AA19"/>
  <c r="Z19"/>
  <c r="Y19"/>
  <c r="W19"/>
  <c r="V19"/>
  <c r="U19"/>
  <c r="T19"/>
  <c r="S19"/>
  <c r="X19" s="1"/>
  <c r="L19"/>
  <c r="DQ19" s="1"/>
  <c r="G19"/>
  <c r="F19"/>
  <c r="E19"/>
  <c r="D19"/>
  <c r="DR19" s="1"/>
  <c r="A19"/>
  <c r="FA18"/>
  <c r="ET18"/>
  <c r="EV18" s="1"/>
  <c r="ER18"/>
  <c r="EK18"/>
  <c r="EK19" s="1"/>
  <c r="EI18"/>
  <c r="EI19" s="1"/>
  <c r="DV18"/>
  <c r="DS18"/>
  <c r="DR18"/>
  <c r="DQ18"/>
  <c r="DP18"/>
  <c r="DO18"/>
  <c r="DN18"/>
  <c r="DL18"/>
  <c r="DK18"/>
  <c r="DJ18"/>
  <c r="DI18"/>
  <c r="DH18"/>
  <c r="DE18"/>
  <c r="DD18"/>
  <c r="CT18"/>
  <c r="CT19" s="1"/>
  <c r="CQ18"/>
  <c r="CL18"/>
  <c r="CL19" s="1"/>
  <c r="CK18"/>
  <c r="CK19" s="1"/>
  <c r="CJ18"/>
  <c r="CJ19" s="1"/>
  <c r="CI18"/>
  <c r="CI19" s="1"/>
  <c r="CH18"/>
  <c r="CH19" s="1"/>
  <c r="CG18"/>
  <c r="CG19" s="1"/>
  <c r="CF18"/>
  <c r="CF19" s="1"/>
  <c r="BN18"/>
  <c r="BN19" s="1"/>
  <c r="BM18"/>
  <c r="BM19" s="1"/>
  <c r="BL18"/>
  <c r="BL19" s="1"/>
  <c r="BF18"/>
  <c r="BF19" s="1"/>
  <c r="BE18"/>
  <c r="BE19" s="1"/>
  <c r="BD18"/>
  <c r="BD19" s="1"/>
  <c r="BC18"/>
  <c r="BC19" s="1"/>
  <c r="BB18"/>
  <c r="BB19" s="1"/>
  <c r="BA18"/>
  <c r="BA19" s="1"/>
  <c r="AZ18"/>
  <c r="AZ19" s="1"/>
  <c r="AY18"/>
  <c r="AY19" s="1"/>
  <c r="AX18"/>
  <c r="AX19" s="1"/>
  <c r="AV18"/>
  <c r="AV19" s="1"/>
  <c r="AR18"/>
  <c r="AR19" s="1"/>
  <c r="AF18"/>
  <c r="AF19" s="1"/>
  <c r="AE18"/>
  <c r="AE19" s="1"/>
  <c r="AD18"/>
  <c r="AD19" s="1"/>
  <c r="AC18"/>
  <c r="AC19" s="1"/>
  <c r="AB18"/>
  <c r="AB19" s="1"/>
  <c r="X18"/>
  <c r="Q18"/>
  <c r="Q19" s="1"/>
  <c r="P18"/>
  <c r="P19" s="1"/>
  <c r="O18"/>
  <c r="O19" s="1"/>
  <c r="N18"/>
  <c r="R18" s="1"/>
  <c r="M18"/>
  <c r="M19" s="1"/>
  <c r="I18"/>
  <c r="FA17"/>
  <c r="ER17"/>
  <c r="EN17"/>
  <c r="DS17"/>
  <c r="DO17"/>
  <c r="DE17"/>
  <c r="CZ17"/>
  <c r="CX17"/>
  <c r="CW17"/>
  <c r="CU17"/>
  <c r="CQ17"/>
  <c r="CO17"/>
  <c r="CN17"/>
  <c r="CM17"/>
  <c r="CL17"/>
  <c r="CJ17"/>
  <c r="CE17"/>
  <c r="CD17"/>
  <c r="CA17"/>
  <c r="BZ17"/>
  <c r="BY17"/>
  <c r="BX17"/>
  <c r="BW17"/>
  <c r="BV17"/>
  <c r="BU17"/>
  <c r="BT17"/>
  <c r="BS17"/>
  <c r="BR17"/>
  <c r="BQ17"/>
  <c r="BP17"/>
  <c r="BO17"/>
  <c r="AM17"/>
  <c r="AL17"/>
  <c r="AK17"/>
  <c r="AJ17"/>
  <c r="AI17"/>
  <c r="AH17"/>
  <c r="AG17"/>
  <c r="AA17"/>
  <c r="Z17"/>
  <c r="Y17"/>
  <c r="W17"/>
  <c r="V17"/>
  <c r="U17"/>
  <c r="T17"/>
  <c r="X17" s="1"/>
  <c r="S17"/>
  <c r="L17"/>
  <c r="DQ17" s="1"/>
  <c r="G17"/>
  <c r="F17"/>
  <c r="E17"/>
  <c r="D17"/>
  <c r="DR17" s="1"/>
  <c r="C17"/>
  <c r="A17"/>
  <c r="FA16"/>
  <c r="ET16"/>
  <c r="EV16" s="1"/>
  <c r="ER16"/>
  <c r="EK16"/>
  <c r="EK17" s="1"/>
  <c r="EI16"/>
  <c r="EI17" s="1"/>
  <c r="DV16"/>
  <c r="DS16"/>
  <c r="DR16"/>
  <c r="DQ16"/>
  <c r="DP16"/>
  <c r="DO16"/>
  <c r="DN16"/>
  <c r="DL16"/>
  <c r="DK16"/>
  <c r="DI16"/>
  <c r="DH16"/>
  <c r="DG16"/>
  <c r="DE16"/>
  <c r="DD16"/>
  <c r="CT16"/>
  <c r="CT17" s="1"/>
  <c r="CL16"/>
  <c r="CK16"/>
  <c r="CK17" s="1"/>
  <c r="CJ16"/>
  <c r="CI16"/>
  <c r="CI17" s="1"/>
  <c r="CH16"/>
  <c r="CH17" s="1"/>
  <c r="CG16"/>
  <c r="CG17" s="1"/>
  <c r="CF16"/>
  <c r="CF17" s="1"/>
  <c r="BN16"/>
  <c r="BN17" s="1"/>
  <c r="BM16"/>
  <c r="BM17" s="1"/>
  <c r="BL16"/>
  <c r="BL17" s="1"/>
  <c r="BF16"/>
  <c r="BF17" s="1"/>
  <c r="BE16"/>
  <c r="BE17" s="1"/>
  <c r="BD16"/>
  <c r="BD17" s="1"/>
  <c r="BC16"/>
  <c r="BC17" s="1"/>
  <c r="BB16"/>
  <c r="BB17" s="1"/>
  <c r="BA16"/>
  <c r="BA17" s="1"/>
  <c r="AZ16"/>
  <c r="AZ17" s="1"/>
  <c r="AY16"/>
  <c r="AY17" s="1"/>
  <c r="AX16"/>
  <c r="AX17" s="1"/>
  <c r="AV16"/>
  <c r="AV17" s="1"/>
  <c r="AR16"/>
  <c r="AR17" s="1"/>
  <c r="AF16"/>
  <c r="AF17" s="1"/>
  <c r="AE16"/>
  <c r="AE17" s="1"/>
  <c r="AD16"/>
  <c r="AD17" s="1"/>
  <c r="AC16"/>
  <c r="AN16" s="1"/>
  <c r="AB16"/>
  <c r="AB17" s="1"/>
  <c r="X16"/>
  <c r="DA16" s="1"/>
  <c r="Q16"/>
  <c r="Q17" s="1"/>
  <c r="P16"/>
  <c r="P17" s="1"/>
  <c r="O16"/>
  <c r="O17" s="1"/>
  <c r="N16"/>
  <c r="N17" s="1"/>
  <c r="M16"/>
  <c r="M17" s="1"/>
  <c r="I16"/>
  <c r="FA15"/>
  <c r="EN15"/>
  <c r="DV15"/>
  <c r="DK15"/>
  <c r="DD15"/>
  <c r="CZ15"/>
  <c r="CX15"/>
  <c r="CW15"/>
  <c r="CU15"/>
  <c r="DL15" s="1"/>
  <c r="CO15"/>
  <c r="CN15"/>
  <c r="CM15"/>
  <c r="CE15"/>
  <c r="CD15"/>
  <c r="CA15"/>
  <c r="BZ15"/>
  <c r="BY15"/>
  <c r="BX15"/>
  <c r="BW15"/>
  <c r="BV15"/>
  <c r="BU15"/>
  <c r="BT15"/>
  <c r="BS15"/>
  <c r="BR15"/>
  <c r="BQ15"/>
  <c r="BP15"/>
  <c r="BO15"/>
  <c r="DI15" s="1"/>
  <c r="BM15"/>
  <c r="AM15"/>
  <c r="AL15"/>
  <c r="AK15"/>
  <c r="AJ15"/>
  <c r="AI15"/>
  <c r="AH15"/>
  <c r="AG15"/>
  <c r="AA15"/>
  <c r="Z15"/>
  <c r="Y15"/>
  <c r="W15"/>
  <c r="V15"/>
  <c r="U15"/>
  <c r="T15"/>
  <c r="S15"/>
  <c r="X15" s="1"/>
  <c r="L15"/>
  <c r="DQ15" s="1"/>
  <c r="G15"/>
  <c r="F15"/>
  <c r="E15"/>
  <c r="D15"/>
  <c r="DR15" s="1"/>
  <c r="C15"/>
  <c r="A15"/>
  <c r="FA14"/>
  <c r="ET14"/>
  <c r="EV14" s="1"/>
  <c r="ER14"/>
  <c r="EK14"/>
  <c r="EK15" s="1"/>
  <c r="EI14"/>
  <c r="EI15" s="1"/>
  <c r="DV14"/>
  <c r="DS14"/>
  <c r="DR14"/>
  <c r="DQ14"/>
  <c r="DP14"/>
  <c r="DO14"/>
  <c r="DN14"/>
  <c r="DL14"/>
  <c r="DK14"/>
  <c r="DJ14"/>
  <c r="DI14"/>
  <c r="DH14"/>
  <c r="DE14"/>
  <c r="DD14"/>
  <c r="CT14"/>
  <c r="CT15" s="1"/>
  <c r="CQ14"/>
  <c r="CL14"/>
  <c r="CL15" s="1"/>
  <c r="CK14"/>
  <c r="CK15" s="1"/>
  <c r="CJ14"/>
  <c r="CJ15" s="1"/>
  <c r="CI14"/>
  <c r="CI15" s="1"/>
  <c r="CH14"/>
  <c r="CH15" s="1"/>
  <c r="CG14"/>
  <c r="CG15" s="1"/>
  <c r="CF14"/>
  <c r="CF15" s="1"/>
  <c r="BN14"/>
  <c r="BN15" s="1"/>
  <c r="BM14"/>
  <c r="BL14"/>
  <c r="BL15" s="1"/>
  <c r="BF14"/>
  <c r="BF15" s="1"/>
  <c r="BE14"/>
  <c r="BE15" s="1"/>
  <c r="BD14"/>
  <c r="BD15" s="1"/>
  <c r="BC14"/>
  <c r="BC15" s="1"/>
  <c r="BB14"/>
  <c r="BB15" s="1"/>
  <c r="BA14"/>
  <c r="BA15" s="1"/>
  <c r="AZ14"/>
  <c r="AZ15" s="1"/>
  <c r="AY14"/>
  <c r="AY15" s="1"/>
  <c r="AX14"/>
  <c r="AX15" s="1"/>
  <c r="AV14"/>
  <c r="AV15" s="1"/>
  <c r="AR14"/>
  <c r="AR15" s="1"/>
  <c r="AF14"/>
  <c r="AF15" s="1"/>
  <c r="AE14"/>
  <c r="AE15" s="1"/>
  <c r="AD14"/>
  <c r="AD15" s="1"/>
  <c r="AC14"/>
  <c r="AC15" s="1"/>
  <c r="AB14"/>
  <c r="AB15" s="1"/>
  <c r="X14"/>
  <c r="Q14"/>
  <c r="Q15" s="1"/>
  <c r="P14"/>
  <c r="P15" s="1"/>
  <c r="O14"/>
  <c r="O15" s="1"/>
  <c r="N14"/>
  <c r="N15" s="1"/>
  <c r="M14"/>
  <c r="M15" s="1"/>
  <c r="I14"/>
  <c r="FA13"/>
  <c r="EN13"/>
  <c r="DE13"/>
  <c r="CZ13"/>
  <c r="CX13"/>
  <c r="CW13"/>
  <c r="CU13"/>
  <c r="CQ13"/>
  <c r="CO13"/>
  <c r="CN13"/>
  <c r="CM13"/>
  <c r="CJ13"/>
  <c r="CE13"/>
  <c r="CD13"/>
  <c r="CA13"/>
  <c r="BZ13"/>
  <c r="BY13"/>
  <c r="BX13"/>
  <c r="BW13"/>
  <c r="BV13"/>
  <c r="BU13"/>
  <c r="BT13"/>
  <c r="BS13"/>
  <c r="BR13"/>
  <c r="BQ13"/>
  <c r="BP13"/>
  <c r="BO13"/>
  <c r="AV13"/>
  <c r="AM13"/>
  <c r="AL13"/>
  <c r="AK13"/>
  <c r="AJ13"/>
  <c r="AI13"/>
  <c r="AH13"/>
  <c r="AG13"/>
  <c r="AA13"/>
  <c r="Z13"/>
  <c r="Y13"/>
  <c r="W13"/>
  <c r="V13"/>
  <c r="U13"/>
  <c r="T13"/>
  <c r="X13" s="1"/>
  <c r="S13"/>
  <c r="L13"/>
  <c r="G13"/>
  <c r="F13"/>
  <c r="E13"/>
  <c r="D13"/>
  <c r="DR13" s="1"/>
  <c r="C13"/>
  <c r="A13"/>
  <c r="FA12"/>
  <c r="ET12"/>
  <c r="EV12" s="1"/>
  <c r="ER12"/>
  <c r="EK12"/>
  <c r="EI12"/>
  <c r="EI13" s="1"/>
  <c r="DV12"/>
  <c r="DS12"/>
  <c r="DR12"/>
  <c r="DQ12"/>
  <c r="DP12"/>
  <c r="DO12"/>
  <c r="DN12"/>
  <c r="DL12"/>
  <c r="DK12"/>
  <c r="DJ12"/>
  <c r="DI12"/>
  <c r="DH12"/>
  <c r="DE12"/>
  <c r="DD12"/>
  <c r="CT12"/>
  <c r="CT13" s="1"/>
  <c r="CQ12"/>
  <c r="CL12"/>
  <c r="CL13" s="1"/>
  <c r="CK12"/>
  <c r="CK13" s="1"/>
  <c r="CJ12"/>
  <c r="CI12"/>
  <c r="CI13" s="1"/>
  <c r="CH12"/>
  <c r="CH13" s="1"/>
  <c r="CG12"/>
  <c r="CG13" s="1"/>
  <c r="CF12"/>
  <c r="CF13" s="1"/>
  <c r="BN12"/>
  <c r="BN13" s="1"/>
  <c r="BM12"/>
  <c r="BM13" s="1"/>
  <c r="BL12"/>
  <c r="BL13" s="1"/>
  <c r="BF12"/>
  <c r="BF13" s="1"/>
  <c r="BE12"/>
  <c r="BE13" s="1"/>
  <c r="BD12"/>
  <c r="BD13" s="1"/>
  <c r="BC12"/>
  <c r="BC13" s="1"/>
  <c r="BB12"/>
  <c r="BB13" s="1"/>
  <c r="BA12"/>
  <c r="BA13" s="1"/>
  <c r="AZ12"/>
  <c r="AZ13" s="1"/>
  <c r="AY12"/>
  <c r="AY13" s="1"/>
  <c r="AX12"/>
  <c r="AX13" s="1"/>
  <c r="AV12"/>
  <c r="AR12"/>
  <c r="AR13" s="1"/>
  <c r="AF12"/>
  <c r="AF13" s="1"/>
  <c r="AE12"/>
  <c r="AE13" s="1"/>
  <c r="AD12"/>
  <c r="AD13" s="1"/>
  <c r="AC12"/>
  <c r="AC13" s="1"/>
  <c r="AB12"/>
  <c r="AN12" s="1"/>
  <c r="X12"/>
  <c r="Q12"/>
  <c r="Q13" s="1"/>
  <c r="P12"/>
  <c r="P13" s="1"/>
  <c r="O12"/>
  <c r="O13" s="1"/>
  <c r="N12"/>
  <c r="N13" s="1"/>
  <c r="M12"/>
  <c r="M13" s="1"/>
  <c r="I12"/>
  <c r="DA12" s="1"/>
  <c r="FA11"/>
  <c r="ER11"/>
  <c r="EN11"/>
  <c r="DS11"/>
  <c r="DO11"/>
  <c r="DJ11"/>
  <c r="DE11"/>
  <c r="CZ11"/>
  <c r="CX11"/>
  <c r="CW11"/>
  <c r="CU11"/>
  <c r="CO11"/>
  <c r="CN11"/>
  <c r="CM11"/>
  <c r="CE11"/>
  <c r="CD11"/>
  <c r="CA11"/>
  <c r="BZ11"/>
  <c r="BY11"/>
  <c r="BX11"/>
  <c r="BW11"/>
  <c r="BV11"/>
  <c r="BU11"/>
  <c r="BT11"/>
  <c r="BS11"/>
  <c r="BR11"/>
  <c r="BQ11"/>
  <c r="BP11"/>
  <c r="BO11"/>
  <c r="AV11"/>
  <c r="AM11"/>
  <c r="AL11"/>
  <c r="AK11"/>
  <c r="AJ11"/>
  <c r="AI11"/>
  <c r="AH11"/>
  <c r="AG11"/>
  <c r="AA11"/>
  <c r="Z11"/>
  <c r="Y11"/>
  <c r="W11"/>
  <c r="V11"/>
  <c r="U11"/>
  <c r="T11"/>
  <c r="X11" s="1"/>
  <c r="S11"/>
  <c r="L11"/>
  <c r="G11"/>
  <c r="F11"/>
  <c r="E11"/>
  <c r="D11"/>
  <c r="C11"/>
  <c r="A11"/>
  <c r="FA10"/>
  <c r="EX10"/>
  <c r="EX11" s="1"/>
  <c r="EX12" s="1"/>
  <c r="ET10"/>
  <c r="EV10" s="1"/>
  <c r="ER10"/>
  <c r="EO10"/>
  <c r="EO11" s="1"/>
  <c r="EO12" s="1"/>
  <c r="EK10"/>
  <c r="EI10"/>
  <c r="EI11" s="1"/>
  <c r="DV10"/>
  <c r="DS10"/>
  <c r="DR10"/>
  <c r="DQ10"/>
  <c r="DP10"/>
  <c r="DO10"/>
  <c r="DN10"/>
  <c r="DL10"/>
  <c r="DK10"/>
  <c r="DJ10"/>
  <c r="DI10"/>
  <c r="DH10"/>
  <c r="DE10"/>
  <c r="DD10"/>
  <c r="CT10"/>
  <c r="CT11" s="1"/>
  <c r="CQ10"/>
  <c r="CL10"/>
  <c r="CL11" s="1"/>
  <c r="CK10"/>
  <c r="CK11" s="1"/>
  <c r="CJ10"/>
  <c r="CJ11" s="1"/>
  <c r="CI10"/>
  <c r="CI11" s="1"/>
  <c r="CH10"/>
  <c r="CH11" s="1"/>
  <c r="CG10"/>
  <c r="CG11" s="1"/>
  <c r="CF10"/>
  <c r="CF11" s="1"/>
  <c r="BN10"/>
  <c r="BN11" s="1"/>
  <c r="BM10"/>
  <c r="BM11" s="1"/>
  <c r="BL10"/>
  <c r="BL11" s="1"/>
  <c r="BF10"/>
  <c r="BF11" s="1"/>
  <c r="BE10"/>
  <c r="BE11" s="1"/>
  <c r="BD10"/>
  <c r="BD11" s="1"/>
  <c r="BC10"/>
  <c r="BC11" s="1"/>
  <c r="BB10"/>
  <c r="BB11" s="1"/>
  <c r="BA10"/>
  <c r="BA11" s="1"/>
  <c r="AZ10"/>
  <c r="AZ11" s="1"/>
  <c r="AY10"/>
  <c r="AY11" s="1"/>
  <c r="AX10"/>
  <c r="AX11" s="1"/>
  <c r="AV10"/>
  <c r="AR10"/>
  <c r="AR11" s="1"/>
  <c r="AF10"/>
  <c r="AF11" s="1"/>
  <c r="AE10"/>
  <c r="AE11" s="1"/>
  <c r="AD10"/>
  <c r="AD11" s="1"/>
  <c r="AC10"/>
  <c r="AC11" s="1"/>
  <c r="AB10"/>
  <c r="AN10" s="1"/>
  <c r="X10"/>
  <c r="Q10"/>
  <c r="Q11" s="1"/>
  <c r="P10"/>
  <c r="P11" s="1"/>
  <c r="O10"/>
  <c r="O11" s="1"/>
  <c r="N10"/>
  <c r="N11" s="1"/>
  <c r="M10"/>
  <c r="M11" s="1"/>
  <c r="I10"/>
  <c r="E7"/>
  <c r="A7"/>
  <c r="ET17" l="1"/>
  <c r="ES12"/>
  <c r="EU12"/>
  <c r="EP10"/>
  <c r="EP11" s="1"/>
  <c r="ES10"/>
  <c r="EU10"/>
  <c r="EO13"/>
  <c r="EO14" s="1"/>
  <c r="EP12"/>
  <c r="EP13" s="1"/>
  <c r="EX13"/>
  <c r="EY12"/>
  <c r="DG12"/>
  <c r="BJ12"/>
  <c r="BJ13" s="1"/>
  <c r="BH12"/>
  <c r="BH13" s="1"/>
  <c r="AP12"/>
  <c r="AP13" s="1"/>
  <c r="BI12"/>
  <c r="BI13" s="1"/>
  <c r="AO12"/>
  <c r="BK12"/>
  <c r="BK13" s="1"/>
  <c r="BG12"/>
  <c r="BG13" s="1"/>
  <c r="AQ12"/>
  <c r="AQ13" s="1"/>
  <c r="DA10"/>
  <c r="FB28"/>
  <c r="FC28" s="1"/>
  <c r="FB24"/>
  <c r="FC24" s="1"/>
  <c r="FB26"/>
  <c r="FC26" s="1"/>
  <c r="FB22"/>
  <c r="FC22" s="1"/>
  <c r="FB20"/>
  <c r="FC20" s="1"/>
  <c r="FB18"/>
  <c r="FC18" s="1"/>
  <c r="FB17"/>
  <c r="FC17" s="1"/>
  <c r="FB14"/>
  <c r="FC14" s="1"/>
  <c r="FB12"/>
  <c r="FC12" s="1"/>
  <c r="FB16"/>
  <c r="FC16" s="1"/>
  <c r="DV11"/>
  <c r="DD11"/>
  <c r="EK13"/>
  <c r="DV13"/>
  <c r="DD13"/>
  <c r="DQ13"/>
  <c r="DJ16"/>
  <c r="BJ16"/>
  <c r="BJ17" s="1"/>
  <c r="BH16"/>
  <c r="BH17" s="1"/>
  <c r="AP16"/>
  <c r="AP17" s="1"/>
  <c r="BK16"/>
  <c r="BK17" s="1"/>
  <c r="BI16"/>
  <c r="BI17" s="1"/>
  <c r="BG16"/>
  <c r="BG17" s="1"/>
  <c r="AQ16"/>
  <c r="AQ17" s="1"/>
  <c r="AO16"/>
  <c r="EV17"/>
  <c r="R10"/>
  <c r="EM10"/>
  <c r="EM11" s="1"/>
  <c r="R11"/>
  <c r="AB11"/>
  <c r="AN11" s="1"/>
  <c r="EK11"/>
  <c r="R12"/>
  <c r="DR11"/>
  <c r="DP11"/>
  <c r="DN11"/>
  <c r="DK11"/>
  <c r="DI11"/>
  <c r="DK13"/>
  <c r="DI13"/>
  <c r="DL13"/>
  <c r="DJ13"/>
  <c r="DH13"/>
  <c r="DT10"/>
  <c r="DU10" s="1"/>
  <c r="CC10" s="1"/>
  <c r="CC11" s="1"/>
  <c r="EJ10"/>
  <c r="EY10"/>
  <c r="FB10"/>
  <c r="FC10" s="1"/>
  <c r="I11"/>
  <c r="CQ11"/>
  <c r="DH11"/>
  <c r="DH9" s="1"/>
  <c r="DL11"/>
  <c r="DQ11"/>
  <c r="ET11"/>
  <c r="EY11"/>
  <c r="FB11"/>
  <c r="FC11" s="1"/>
  <c r="EM12"/>
  <c r="EM13" s="1"/>
  <c r="R13"/>
  <c r="AB13"/>
  <c r="AN13" s="1"/>
  <c r="AN15"/>
  <c r="AN19"/>
  <c r="FB21"/>
  <c r="FC21" s="1"/>
  <c r="ET21"/>
  <c r="ER21"/>
  <c r="ED21"/>
  <c r="DZ21"/>
  <c r="EE21"/>
  <c r="EB21"/>
  <c r="CQ21"/>
  <c r="DS21"/>
  <c r="DO21"/>
  <c r="DE21"/>
  <c r="DR21"/>
  <c r="DP21"/>
  <c r="DN21"/>
  <c r="DO13"/>
  <c r="DS13"/>
  <c r="ER13"/>
  <c r="ET13"/>
  <c r="FB13"/>
  <c r="FC13" s="1"/>
  <c r="R14"/>
  <c r="EM14"/>
  <c r="EM15" s="1"/>
  <c r="ES14"/>
  <c r="EU14"/>
  <c r="R15"/>
  <c r="CQ15"/>
  <c r="DE15"/>
  <c r="DH15"/>
  <c r="DJ15"/>
  <c r="DO15"/>
  <c r="DS15"/>
  <c r="ER15"/>
  <c r="ET15"/>
  <c r="FB15"/>
  <c r="FC15" s="1"/>
  <c r="R16"/>
  <c r="DT16"/>
  <c r="DU16" s="1"/>
  <c r="CC16" s="1"/>
  <c r="CC17" s="1"/>
  <c r="EJ16"/>
  <c r="EJ17" s="1"/>
  <c r="EL16"/>
  <c r="EL17" s="1"/>
  <c r="I17"/>
  <c r="AC17"/>
  <c r="AN17" s="1"/>
  <c r="DD17"/>
  <c r="DG17"/>
  <c r="DI17"/>
  <c r="DK17"/>
  <c r="DN17"/>
  <c r="DP17"/>
  <c r="DV17"/>
  <c r="AN18"/>
  <c r="DA18" s="1"/>
  <c r="DG18" s="1"/>
  <c r="DB18"/>
  <c r="EM18"/>
  <c r="EM19" s="1"/>
  <c r="ES18"/>
  <c r="EU18"/>
  <c r="N19"/>
  <c r="R19" s="1"/>
  <c r="CQ19"/>
  <c r="DE19"/>
  <c r="DH19"/>
  <c r="DJ19"/>
  <c r="DO19"/>
  <c r="DS19"/>
  <c r="ER19"/>
  <c r="ET19"/>
  <c r="FB19"/>
  <c r="FC19" s="1"/>
  <c r="EM20"/>
  <c r="EM21" s="1"/>
  <c r="I21"/>
  <c r="AN21"/>
  <c r="CR23"/>
  <c r="AN23"/>
  <c r="AW23" s="1"/>
  <c r="CS23" s="1"/>
  <c r="CR25"/>
  <c r="CR27"/>
  <c r="AN27"/>
  <c r="AW27" s="1"/>
  <c r="CS27" s="1"/>
  <c r="CR29"/>
  <c r="EU20"/>
  <c r="ES20"/>
  <c r="DT12"/>
  <c r="DU12" s="1"/>
  <c r="CC12" s="1"/>
  <c r="CC13" s="1"/>
  <c r="I13"/>
  <c r="DN13"/>
  <c r="DP13"/>
  <c r="AN14"/>
  <c r="DA14" s="1"/>
  <c r="DT14"/>
  <c r="DU14" s="1"/>
  <c r="CC14" s="1"/>
  <c r="CC15" s="1"/>
  <c r="I15"/>
  <c r="DA15" s="1"/>
  <c r="DG15" s="1"/>
  <c r="DN15"/>
  <c r="DP15"/>
  <c r="EM16"/>
  <c r="EM17" s="1"/>
  <c r="R17"/>
  <c r="DH17"/>
  <c r="DL17"/>
  <c r="DT18"/>
  <c r="DU18" s="1"/>
  <c r="CC18" s="1"/>
  <c r="CC19" s="1"/>
  <c r="I19"/>
  <c r="DN19"/>
  <c r="DP19"/>
  <c r="AN25"/>
  <c r="AW25" s="1"/>
  <c r="CS25" s="1"/>
  <c r="AN29"/>
  <c r="AW29" s="1"/>
  <c r="CS29" s="1"/>
  <c r="R21"/>
  <c r="AW21" s="1"/>
  <c r="CS21" s="1"/>
  <c r="DD21"/>
  <c r="DI21"/>
  <c r="DV21"/>
  <c r="DA22"/>
  <c r="DG22" s="1"/>
  <c r="EJ22"/>
  <c r="EJ23" s="1"/>
  <c r="EL22"/>
  <c r="EL23" s="1"/>
  <c r="I23"/>
  <c r="DE23"/>
  <c r="DH23"/>
  <c r="DJ23"/>
  <c r="DL23"/>
  <c r="DO23"/>
  <c r="DQ23"/>
  <c r="DS23"/>
  <c r="DZ23"/>
  <c r="ED23"/>
  <c r="EK23"/>
  <c r="ER23"/>
  <c r="ET23"/>
  <c r="FB23"/>
  <c r="FC23" s="1"/>
  <c r="DB24"/>
  <c r="EM24"/>
  <c r="EM25" s="1"/>
  <c r="ES24"/>
  <c r="EU24"/>
  <c r="R25"/>
  <c r="CQ25"/>
  <c r="DD25"/>
  <c r="DI25"/>
  <c r="DN25"/>
  <c r="DP25"/>
  <c r="DR25"/>
  <c r="DV25"/>
  <c r="EB25"/>
  <c r="EE25"/>
  <c r="DA26"/>
  <c r="DG26" s="1"/>
  <c r="EJ26"/>
  <c r="EJ27" s="1"/>
  <c r="EL26"/>
  <c r="EL27" s="1"/>
  <c r="I27"/>
  <c r="DE27"/>
  <c r="DH27"/>
  <c r="DJ27"/>
  <c r="DL27"/>
  <c r="DO27"/>
  <c r="DQ27"/>
  <c r="DS27"/>
  <c r="DZ27"/>
  <c r="ED27"/>
  <c r="EK27"/>
  <c r="ER27"/>
  <c r="ET27"/>
  <c r="FB27"/>
  <c r="FC27" s="1"/>
  <c r="DB28"/>
  <c r="EM28"/>
  <c r="EM29" s="1"/>
  <c r="ES28"/>
  <c r="EU28"/>
  <c r="R29"/>
  <c r="CQ29"/>
  <c r="DD29"/>
  <c r="DI29"/>
  <c r="DK29"/>
  <c r="DN29"/>
  <c r="DP29"/>
  <c r="DR29"/>
  <c r="DV29"/>
  <c r="EB29"/>
  <c r="EE29"/>
  <c r="DH21"/>
  <c r="R23"/>
  <c r="CQ23"/>
  <c r="DD23"/>
  <c r="DI23"/>
  <c r="DN23"/>
  <c r="DP23"/>
  <c r="EB23"/>
  <c r="I25"/>
  <c r="DE25"/>
  <c r="DH25"/>
  <c r="DO25"/>
  <c r="DZ25"/>
  <c r="ED25"/>
  <c r="ER25"/>
  <c r="ET25"/>
  <c r="R27"/>
  <c r="CQ27"/>
  <c r="DD27"/>
  <c r="DI27"/>
  <c r="DN27"/>
  <c r="DP27"/>
  <c r="EB27"/>
  <c r="I29"/>
  <c r="DE29"/>
  <c r="DH29"/>
  <c r="DJ29"/>
  <c r="DO29"/>
  <c r="DZ29"/>
  <c r="ED29"/>
  <c r="ER29"/>
  <c r="ET29"/>
  <c r="DG14" l="1"/>
  <c r="BJ14"/>
  <c r="BJ15" s="1"/>
  <c r="BH14"/>
  <c r="BH15" s="1"/>
  <c r="AP14"/>
  <c r="AP15" s="1"/>
  <c r="BK14"/>
  <c r="BK15" s="1"/>
  <c r="BI14"/>
  <c r="BI15" s="1"/>
  <c r="BG14"/>
  <c r="AQ14"/>
  <c r="AQ15" s="1"/>
  <c r="AO14"/>
  <c r="EV25"/>
  <c r="EU25"/>
  <c r="ES25"/>
  <c r="EU27"/>
  <c r="ES27"/>
  <c r="EV27"/>
  <c r="DA27"/>
  <c r="DG27" s="1"/>
  <c r="DB27"/>
  <c r="EU23"/>
  <c r="ES23"/>
  <c r="EV23"/>
  <c r="DA23"/>
  <c r="DG23" s="1"/>
  <c r="DB23"/>
  <c r="DB21"/>
  <c r="DA21"/>
  <c r="DG21" s="1"/>
  <c r="BK18"/>
  <c r="BK19" s="1"/>
  <c r="BI18"/>
  <c r="BI19" s="1"/>
  <c r="BG18"/>
  <c r="AQ18"/>
  <c r="AQ19" s="1"/>
  <c r="AO18"/>
  <c r="BJ18"/>
  <c r="BJ19" s="1"/>
  <c r="BH18"/>
  <c r="BH19" s="1"/>
  <c r="AP18"/>
  <c r="AP19" s="1"/>
  <c r="EU15"/>
  <c r="ES15"/>
  <c r="EV15"/>
  <c r="EU13"/>
  <c r="ES13"/>
  <c r="EV13"/>
  <c r="EV21"/>
  <c r="EU21"/>
  <c r="ES21"/>
  <c r="EJ11"/>
  <c r="EX14"/>
  <c r="EY13"/>
  <c r="EO15"/>
  <c r="EO16" s="1"/>
  <c r="EP14"/>
  <c r="EP15" s="1"/>
  <c r="EJ12"/>
  <c r="EL10"/>
  <c r="EL11" s="1"/>
  <c r="EV29"/>
  <c r="EU29"/>
  <c r="ES29"/>
  <c r="DB29"/>
  <c r="DA29"/>
  <c r="DG29" s="1"/>
  <c r="DB25"/>
  <c r="DA25"/>
  <c r="DG25" s="1"/>
  <c r="DA19"/>
  <c r="DG19" s="1"/>
  <c r="DB19"/>
  <c r="EU19"/>
  <c r="ES19"/>
  <c r="EV19"/>
  <c r="EU11"/>
  <c r="ES11"/>
  <c r="EV11"/>
  <c r="AO17"/>
  <c r="AS17" s="1"/>
  <c r="AW17" s="1"/>
  <c r="AS16"/>
  <c r="AW16" s="1"/>
  <c r="DG10"/>
  <c r="BJ10"/>
  <c r="BJ11" s="1"/>
  <c r="BH10"/>
  <c r="BH11" s="1"/>
  <c r="AP10"/>
  <c r="AP11" s="1"/>
  <c r="BK10"/>
  <c r="BK11" s="1"/>
  <c r="BI10"/>
  <c r="BI11" s="1"/>
  <c r="BG10"/>
  <c r="AQ10"/>
  <c r="AQ11" s="1"/>
  <c r="AO10"/>
  <c r="AO13"/>
  <c r="AS13" s="1"/>
  <c r="AW13" s="1"/>
  <c r="AS12"/>
  <c r="AW12" s="1"/>
  <c r="DA13"/>
  <c r="DG13" s="1"/>
  <c r="DA17"/>
  <c r="DJ17" s="1"/>
  <c r="DJ9" s="1"/>
  <c r="DA11"/>
  <c r="DG11" s="1"/>
  <c r="DK9"/>
  <c r="DZ13" l="1"/>
  <c r="DZ16"/>
  <c r="EJ13"/>
  <c r="EL12"/>
  <c r="EL13" s="1"/>
  <c r="AO19"/>
  <c r="AS19" s="1"/>
  <c r="AW19" s="1"/>
  <c r="AS18"/>
  <c r="AW18" s="1"/>
  <c r="BG19"/>
  <c r="AO15"/>
  <c r="AS15" s="1"/>
  <c r="AW15" s="1"/>
  <c r="AS14"/>
  <c r="AW14" s="1"/>
  <c r="BG15"/>
  <c r="EJ14"/>
  <c r="DZ12"/>
  <c r="AO11"/>
  <c r="AS11" s="1"/>
  <c r="AW11" s="1"/>
  <c r="AS10"/>
  <c r="AW10" s="1"/>
  <c r="BG11"/>
  <c r="DZ17"/>
  <c r="ES16"/>
  <c r="EU16" s="1"/>
  <c r="EO17"/>
  <c r="EO18" s="1"/>
  <c r="EP16"/>
  <c r="EP17" s="1"/>
  <c r="EX15"/>
  <c r="EY14"/>
  <c r="DG9"/>
  <c r="ES17" l="1"/>
  <c r="EX16"/>
  <c r="EY15"/>
  <c r="EO19"/>
  <c r="EO20" s="1"/>
  <c r="EP18"/>
  <c r="EP19" s="1"/>
  <c r="DZ10"/>
  <c r="EB12"/>
  <c r="ED12"/>
  <c r="EE12" s="1"/>
  <c r="CB12" s="1"/>
  <c r="EJ15"/>
  <c r="EJ18" s="1"/>
  <c r="EL14"/>
  <c r="EL15" s="1"/>
  <c r="DZ14"/>
  <c r="DZ18"/>
  <c r="ED13"/>
  <c r="EE13" s="1"/>
  <c r="EB13"/>
  <c r="ED17"/>
  <c r="EE17" s="1"/>
  <c r="EB17"/>
  <c r="DZ11"/>
  <c r="DZ15"/>
  <c r="DZ19"/>
  <c r="ED16"/>
  <c r="EE16" s="1"/>
  <c r="CB16" s="1"/>
  <c r="EB16"/>
  <c r="EU17" l="1"/>
  <c r="ET9"/>
  <c r="EJ19"/>
  <c r="EL18"/>
  <c r="EL19" s="1"/>
  <c r="EK9"/>
  <c r="ED19"/>
  <c r="EE19" s="1"/>
  <c r="EB19"/>
  <c r="ED15"/>
  <c r="EE15" s="1"/>
  <c r="EB15"/>
  <c r="ED11"/>
  <c r="EE11" s="1"/>
  <c r="EB11"/>
  <c r="EB14"/>
  <c r="ED14"/>
  <c r="EE14" s="1"/>
  <c r="CB14" s="1"/>
  <c r="CB13"/>
  <c r="CR13" s="1"/>
  <c r="CS13" s="1"/>
  <c r="CY13" s="1"/>
  <c r="CR12"/>
  <c r="CS12" s="1"/>
  <c r="CY12" s="1"/>
  <c r="EB10"/>
  <c r="ED10"/>
  <c r="EE10" s="1"/>
  <c r="CB10" s="1"/>
  <c r="CB17"/>
  <c r="CR17" s="1"/>
  <c r="CS17" s="1"/>
  <c r="CY17" s="1"/>
  <c r="CR16"/>
  <c r="CS16" s="1"/>
  <c r="CY16" s="1"/>
  <c r="EB18"/>
  <c r="ED18"/>
  <c r="EE18" s="1"/>
  <c r="CB18" s="1"/>
  <c r="EO21"/>
  <c r="EO22" s="1"/>
  <c r="EP20"/>
  <c r="EP21" s="1"/>
  <c r="EX17"/>
  <c r="EY16"/>
  <c r="CB19" l="1"/>
  <c r="CR19" s="1"/>
  <c r="CS19" s="1"/>
  <c r="CY19" s="1"/>
  <c r="CR18"/>
  <c r="CS18" s="1"/>
  <c r="CY18" s="1"/>
  <c r="CB11"/>
  <c r="CR11" s="1"/>
  <c r="CS11" s="1"/>
  <c r="CY11" s="1"/>
  <c r="CR10"/>
  <c r="CS10" s="1"/>
  <c r="CY10" s="1"/>
  <c r="CB15"/>
  <c r="CR15" s="1"/>
  <c r="CS15" s="1"/>
  <c r="CY15" s="1"/>
  <c r="CR14"/>
  <c r="CS14" s="1"/>
  <c r="CY14" s="1"/>
  <c r="EY17"/>
  <c r="EX18"/>
  <c r="EP22"/>
  <c r="EP23" s="1"/>
  <c r="EO23"/>
  <c r="EO24" s="1"/>
  <c r="EO25" l="1"/>
  <c r="EO26" s="1"/>
  <c r="EP24"/>
  <c r="EP25" s="1"/>
  <c r="EX19"/>
  <c r="EY18"/>
  <c r="EX20" l="1"/>
  <c r="EY19"/>
  <c r="EP26"/>
  <c r="EP27" s="1"/>
  <c r="EO27"/>
  <c r="EO28" s="1"/>
  <c r="EX21" l="1"/>
  <c r="EY20"/>
  <c r="EO29"/>
  <c r="EP28"/>
  <c r="EP29" s="1"/>
  <c r="EX22" l="1"/>
  <c r="EY21"/>
  <c r="EX23" l="1"/>
  <c r="EY22"/>
  <c r="EX24" l="1"/>
  <c r="EY23"/>
  <c r="EY24" l="1"/>
  <c r="EX25"/>
  <c r="EX26" l="1"/>
  <c r="EY25"/>
  <c r="EX27" l="1"/>
  <c r="EY26"/>
  <c r="EX28" l="1"/>
  <c r="EY27"/>
  <c r="EY28" l="1"/>
  <c r="EX29"/>
  <c r="EY29" s="1"/>
</calcChain>
</file>

<file path=xl/comments1.xml><?xml version="1.0" encoding="utf-8"?>
<comments xmlns="http://schemas.openxmlformats.org/spreadsheetml/2006/main">
  <authors>
    <author>khalifa</author>
    <author>KhaLifa</author>
    <author>Khalifa</author>
    <author>mk</author>
  </authors>
  <commentList>
    <comment ref="B6" authorId="0">
      <text>
        <r>
          <rPr>
            <b/>
            <sz val="18"/>
            <color indexed="81"/>
            <rFont val="Tahoma"/>
            <family val="2"/>
          </rPr>
          <t>khalifa:
اكتب الحروف  الاولى من اسم الموظف للبحث عنه ومعرفه مسلسله في الكشف</t>
        </r>
      </text>
    </comment>
    <comment ref="D8" authorId="1">
      <text>
        <r>
          <rPr>
            <b/>
            <sz val="9"/>
            <color indexed="81"/>
            <rFont val="Tahoma"/>
            <family val="2"/>
          </rPr>
          <t>KhaLifa: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خاص بالحوافز وبدل المعلم وبدل الاعتماد</t>
        </r>
      </text>
    </comment>
    <comment ref="E8" authorId="1">
      <text>
        <r>
          <rPr>
            <b/>
            <sz val="9"/>
            <color indexed="81"/>
            <rFont val="Tahoma"/>
            <family val="2"/>
          </rPr>
          <t>KhaLifa: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8"/>
            <color indexed="81"/>
            <rFont val="Tahoma"/>
            <family val="2"/>
          </rPr>
          <t>خاص بـ 7% نقابة معلمين</t>
        </r>
      </text>
    </comment>
    <comment ref="F8" authorId="1">
      <text>
        <r>
          <rPr>
            <b/>
            <sz val="9"/>
            <color indexed="81"/>
            <rFont val="Tahoma"/>
            <family val="2"/>
          </rPr>
          <t>KhaLifa: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8"/>
            <color indexed="81"/>
            <rFont val="Tahoma"/>
            <family val="2"/>
          </rPr>
          <t>خصم 10%لحساب السكن</t>
        </r>
        <r>
          <rPr>
            <sz val="18"/>
            <color indexed="81"/>
            <rFont val="Tahoma"/>
            <family val="2"/>
          </rPr>
          <t xml:space="preserve"> </t>
        </r>
      </text>
    </comment>
    <comment ref="U8" authorId="2">
      <text>
        <r>
          <rPr>
            <b/>
            <sz val="9"/>
            <color indexed="81"/>
            <rFont val="Tahoma"/>
            <family val="2"/>
          </rPr>
          <t xml:space="preserve">Khalifa:
</t>
        </r>
        <r>
          <rPr>
            <b/>
            <sz val="12"/>
            <color indexed="81"/>
            <rFont val="Tahoma"/>
            <family val="2"/>
          </rPr>
          <t>علاوة 2015=اساسي2014*10%</t>
        </r>
      </text>
    </comment>
    <comment ref="AC8" authorId="3">
      <text>
        <r>
          <rPr>
            <b/>
            <sz val="20"/>
            <color indexed="81"/>
            <rFont val="Arial"/>
            <family val="2"/>
            <scheme val="minor"/>
          </rPr>
          <t>يتم ضرب الأساسي الحالي * 25% أو قسمته على 4 ثم يتم حذف القروش منه( الاثابة)</t>
        </r>
      </text>
    </comment>
    <comment ref="AD8" authorId="3">
      <text>
        <r>
          <rPr>
            <b/>
            <sz val="9"/>
            <color indexed="81"/>
            <rFont val="Tahoma"/>
            <family val="2"/>
          </rPr>
          <t>mk: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هي نسبة 50 % من الأساسي القديم للسنة الماضية</t>
        </r>
      </text>
    </comment>
    <comment ref="AE8" authorId="3">
      <text>
        <r>
          <rPr>
            <b/>
            <sz val="18"/>
            <color indexed="81"/>
            <rFont val="Tahoma"/>
            <family val="2"/>
          </rPr>
          <t>mk:
يتم ضرب الأساسي القديم للسنة الماضية * نسبة كل درجة :
كبير   : اساسي قديم * 200%
خبير   : اساسي قديم * 175%
أولى : اساسي قديم * 150%
ثانية  : اساسي قديم * 125%
ثالثة  : اساسي قديم * 100%</t>
        </r>
      </text>
    </comment>
    <comment ref="AF8" authorId="3">
      <text>
        <r>
          <rPr>
            <b/>
            <sz val="14"/>
            <color indexed="81"/>
            <rFont val="Tahoma"/>
            <family val="2"/>
          </rPr>
          <t>mk:
نسبة من الأساسي الجديد حسب كل درجة كالتالي
كبير او خبير * 25%
أولى * 25%
ثانية * 50%
ثالثة * 75%
عقد وزاري * 125%
ثم يتم حذف القروش</t>
        </r>
      </text>
    </comment>
    <comment ref="CG8" authorId="0">
      <text>
        <r>
          <rPr>
            <b/>
            <sz val="12"/>
            <color indexed="81"/>
            <rFont val="Tahoma"/>
            <family val="2"/>
          </rPr>
          <t>khalifa:
يتم حساب 5% من  
من المعلمين ((الاساسي الحالي))
يتم حساب 5% من
من الادارييئين ((الاساسي الوهمي))</t>
        </r>
      </text>
    </comment>
    <comment ref="CK8" authorId="1">
      <text>
        <r>
          <rPr>
            <b/>
            <sz val="9"/>
            <color indexed="81"/>
            <rFont val="Tahoma"/>
            <family val="2"/>
          </rPr>
          <t>KhaLifa:</t>
        </r>
        <r>
          <rPr>
            <sz val="9"/>
            <color indexed="81"/>
            <rFont val="Tahoma"/>
            <family val="2"/>
          </rPr>
          <t xml:space="preserve">
مشروع تضامن المهن التعليمية</t>
        </r>
      </text>
    </comment>
    <comment ref="CL8" authorId="1">
      <text>
        <r>
          <rPr>
            <b/>
            <sz val="9"/>
            <color indexed="81"/>
            <rFont val="Tahoma"/>
            <family val="2"/>
          </rPr>
          <t>KhaLifa:</t>
        </r>
        <r>
          <rPr>
            <sz val="9"/>
            <color indexed="81"/>
            <rFont val="Tahoma"/>
            <family val="2"/>
          </rPr>
          <t xml:space="preserve">
7%صندوق رعاية اجتماعية للمعلمين</t>
        </r>
      </text>
    </comment>
  </commentList>
</comments>
</file>

<file path=xl/sharedStrings.xml><?xml version="1.0" encoding="utf-8"?>
<sst xmlns="http://schemas.openxmlformats.org/spreadsheetml/2006/main" count="168" uniqueCount="146">
  <si>
    <t>حد الإعفاء الضريبي للمرتب الاساسي</t>
  </si>
  <si>
    <t xml:space="preserve">حد الإعفاء الضريبي للأجور اللمتغيرة </t>
  </si>
  <si>
    <r>
      <t xml:space="preserve">كشف : </t>
    </r>
    <r>
      <rPr>
        <b/>
        <sz val="16"/>
        <color rgb="FF000000"/>
        <rFont val="Arial"/>
        <family val="2"/>
      </rPr>
      <t>................................................................</t>
    </r>
    <r>
      <rPr>
        <b/>
        <sz val="28"/>
        <color rgb="FF000000"/>
        <rFont val="Arial"/>
        <family val="2"/>
      </rPr>
      <t xml:space="preserve"> عن شهر : </t>
    </r>
    <r>
      <rPr>
        <b/>
        <sz val="16"/>
        <color rgb="FF000000"/>
        <rFont val="Arial"/>
        <family val="2"/>
      </rPr>
      <t>................................................................</t>
    </r>
    <r>
      <rPr>
        <b/>
        <sz val="28"/>
        <color rgb="FF000000"/>
        <rFont val="Arial"/>
        <family val="2"/>
      </rPr>
      <t xml:space="preserve"> سنة              2م</t>
    </r>
  </si>
  <si>
    <t>( استمارة " 132 "   ع . ح )</t>
  </si>
  <si>
    <t>العام الدراسي 2018/2017</t>
  </si>
  <si>
    <r>
      <t xml:space="preserve">للإدارة المركزية : </t>
    </r>
    <r>
      <rPr>
        <b/>
        <sz val="16"/>
        <color rgb="FF000000"/>
        <rFont val="Arial"/>
        <family val="2"/>
      </rPr>
      <t>......................................................</t>
    </r>
    <r>
      <rPr>
        <b/>
        <sz val="28"/>
        <color rgb="FF000000"/>
        <rFont val="Arial"/>
        <family val="2"/>
      </rPr>
      <t xml:space="preserve"> الإدارة العامة : </t>
    </r>
    <r>
      <rPr>
        <b/>
        <sz val="16"/>
        <color rgb="FF000000"/>
        <rFont val="Arial"/>
        <family val="2"/>
      </rPr>
      <t>......................................................</t>
    </r>
  </si>
  <si>
    <t>البحث عن اسم الموظف</t>
  </si>
  <si>
    <t>الاستحقـــــــاقـــــــات</t>
  </si>
  <si>
    <t>الاستقطـــــــاعـــــــات</t>
  </si>
  <si>
    <t xml:space="preserve">جملة الاستقطاعات </t>
  </si>
  <si>
    <t xml:space="preserve">الصافي </t>
  </si>
  <si>
    <t>اسم الموظف</t>
  </si>
  <si>
    <t>التوقيع بالاستلام</t>
  </si>
  <si>
    <t xml:space="preserve">الرقم القومي </t>
  </si>
  <si>
    <t>المسمى الوظيفي</t>
  </si>
  <si>
    <t>كود المعلم</t>
  </si>
  <si>
    <t>العمل القائم به</t>
  </si>
  <si>
    <t>ملاحظات</t>
  </si>
  <si>
    <t>مجموع الأجور المتغيرة</t>
  </si>
  <si>
    <t xml:space="preserve">نموذج 3 تامين ومعاشات : كشف اشتراكات التأمين الاجتماعى المنقطع بوجب كشف المرتبات </t>
  </si>
  <si>
    <t>نموذج 3 تامين ومعاشات : كشف اشتراكات التأمين الاجتماعى المنقطع بوجب كشف المرتبات ((بنوك))</t>
  </si>
  <si>
    <t>نعم</t>
  </si>
  <si>
    <t>الأجور الأساسية</t>
  </si>
  <si>
    <t>الجملة</t>
  </si>
  <si>
    <t>الأجور المتغيرة الخاضعة بكامل قيمتها للتأمين والمعاشات</t>
  </si>
  <si>
    <t>الأجور المتغيرة الأخرى بنسبة                %</t>
  </si>
  <si>
    <t>حصص الأجور المتــــــــــغيرة</t>
  </si>
  <si>
    <t>أجور متغيرة وبدلات غير خاضعة للتأمين والمعاشات</t>
  </si>
  <si>
    <t>منحة عيد العمال</t>
  </si>
  <si>
    <t xml:space="preserve">جملة الاستحقاقات </t>
  </si>
  <si>
    <t>استقطاعات الأجور الأساسية</t>
  </si>
  <si>
    <t>استقطاعات الأجور المتغيرة</t>
  </si>
  <si>
    <t>الأقساط الخاصة عن الأجور الأساسية</t>
  </si>
  <si>
    <t>الأقساط الخاصة عن الأجور المتغيرة</t>
  </si>
  <si>
    <t>لحساب جاري دائن مصلحة الضرائب</t>
  </si>
  <si>
    <t>لحساب الإيرادات</t>
  </si>
  <si>
    <t>ادخل الخدمات وسيتم حساب الزمالة و5% تلقائيا</t>
  </si>
  <si>
    <t>لحساب دائنين مختلفين</t>
  </si>
  <si>
    <t>عقاب</t>
  </si>
  <si>
    <t>لحساب دائنين سكن</t>
  </si>
  <si>
    <t>كسب العمل قديماً</t>
  </si>
  <si>
    <t>كسب العمل ابتداء من 2017/7/1</t>
  </si>
  <si>
    <t>كسب العمل ابتداء من 2018/7/1</t>
  </si>
  <si>
    <t>معلم</t>
  </si>
  <si>
    <t>م</t>
  </si>
  <si>
    <t>استبعاد</t>
  </si>
  <si>
    <t>الاسم</t>
  </si>
  <si>
    <t>الدرجة المالية</t>
  </si>
  <si>
    <t>الوظيفة</t>
  </si>
  <si>
    <t>اساسي العام 2014</t>
  </si>
  <si>
    <t>اساسي 30/6/2017+9%منه</t>
  </si>
  <si>
    <t>الاجر الوظيفي</t>
  </si>
  <si>
    <t>المرتب الأساسي</t>
  </si>
  <si>
    <t>15 % حصة الحكومة</t>
  </si>
  <si>
    <t>1 % إصابة عمل</t>
  </si>
  <si>
    <t>2% حصة الحكومة في نظام المكافأة</t>
  </si>
  <si>
    <t>3 %
تأمين صحي</t>
  </si>
  <si>
    <t>2014 بدل 10%</t>
  </si>
  <si>
    <t>2015 بدل 10%</t>
  </si>
  <si>
    <t>2016 بدل 10%</t>
  </si>
  <si>
    <t>2017 بدل 10%</t>
  </si>
  <si>
    <t>2018 بدل 10%</t>
  </si>
  <si>
    <t>الأجر المكمل</t>
  </si>
  <si>
    <t>الحافز التعويضي</t>
  </si>
  <si>
    <t>علاوة اجتماعية</t>
  </si>
  <si>
    <t>علاوة اجتماعية اضافية</t>
  </si>
  <si>
    <t>حافز إثابة 25%</t>
  </si>
  <si>
    <t>بدل معلم 50%</t>
  </si>
  <si>
    <t>بدل اعتماد</t>
  </si>
  <si>
    <t>حافز أداء</t>
  </si>
  <si>
    <t>علاوة الأعباء الوظيفية</t>
  </si>
  <si>
    <t>بدل ماجيستير أو دكتوراه</t>
  </si>
  <si>
    <t>بدل التفرغ</t>
  </si>
  <si>
    <t>حصة الحكومة في تأمين الشيخوخة والعجز والوفاة15%</t>
  </si>
  <si>
    <t>حصة الحكومة في تأمين إصابة العمل 1%</t>
  </si>
  <si>
    <t>حصة الحكومة في تأمين المرض 3%</t>
  </si>
  <si>
    <t>15% حصة الحكومة</t>
  </si>
  <si>
    <t>1% إصابة عمل</t>
  </si>
  <si>
    <t>3 % تأمين صحي</t>
  </si>
  <si>
    <t>10% حصة الموظف</t>
  </si>
  <si>
    <t>8% حصة الموظف في نظام المكافأة</t>
  </si>
  <si>
    <t>1 %
تأمين صحي</t>
  </si>
  <si>
    <t>3 %
حصة</t>
  </si>
  <si>
    <t>1 %
حصة</t>
  </si>
  <si>
    <t>اعارة اساسي</t>
  </si>
  <si>
    <t>قسط</t>
  </si>
  <si>
    <t>مدة سابقة</t>
  </si>
  <si>
    <t>مهن زراعية / رياضية</t>
  </si>
  <si>
    <t>تطبيقية</t>
  </si>
  <si>
    <t>علاج</t>
  </si>
  <si>
    <t>استبدال</t>
  </si>
  <si>
    <t>بنك ناصر</t>
  </si>
  <si>
    <t>معاش اعارة متغير</t>
  </si>
  <si>
    <t>مصر
للتأمين</t>
  </si>
  <si>
    <t>نصف العلاوة الدورية في يوليو من كل عام</t>
  </si>
  <si>
    <t>دمغة توقيع</t>
  </si>
  <si>
    <t>دمغة تنمية موارد</t>
  </si>
  <si>
    <t>كسب عمل</t>
  </si>
  <si>
    <t>دمغة عادية</t>
  </si>
  <si>
    <t>نقابة الخدمات التعليمية</t>
  </si>
  <si>
    <t>زمالة الخدمات التعليمية</t>
  </si>
  <si>
    <t>5%  صندوق رعاية الخدمات</t>
  </si>
  <si>
    <t>نقابة المهن التعليمية</t>
  </si>
  <si>
    <t>نادي المعلمين الجديد</t>
  </si>
  <si>
    <t>نادي المعلمين</t>
  </si>
  <si>
    <t>مشروع تضامن المهن</t>
  </si>
  <si>
    <t>7%صندوق</t>
  </si>
  <si>
    <t>دمغة مهنة لنقابة المعلمين</t>
  </si>
  <si>
    <t xml:space="preserve">نقابة المهن الاجتماعية </t>
  </si>
  <si>
    <t>مجموع الأجور المتغيرة الشهرية</t>
  </si>
  <si>
    <t>جملة بطاقة الأجور المتغيرة للموظف</t>
  </si>
  <si>
    <t>الأساسي المُجرد</t>
  </si>
  <si>
    <t>المنطقة الحرة</t>
  </si>
  <si>
    <t>للاجورة المتغيرة</t>
  </si>
  <si>
    <t>للمرتب الاساسي</t>
  </si>
  <si>
    <t>علاوة درجة</t>
  </si>
  <si>
    <t>اساسي العام القادم</t>
  </si>
  <si>
    <t>حافز الأداء بالقروش</t>
  </si>
  <si>
    <t>حافز 25% بالقروش</t>
  </si>
  <si>
    <t>جهود غير عادية 50%</t>
  </si>
  <si>
    <t>حافز 91.50% بالقروش</t>
  </si>
  <si>
    <t>اجمالي الدمغة العادية</t>
  </si>
  <si>
    <t>الدمغة 2018</t>
  </si>
  <si>
    <t>أساسي العام الحالي</t>
  </si>
  <si>
    <t>الصافي بدون الكسب اغسطس2017</t>
  </si>
  <si>
    <t>الكسب الجديد اغسطس2017</t>
  </si>
  <si>
    <t>الكسب الجديد اغسطس2018</t>
  </si>
  <si>
    <t>إداري</t>
  </si>
  <si>
    <t>الاسماء المدرسين و الاداريين العاديون</t>
  </si>
  <si>
    <t>المستبعدين</t>
  </si>
  <si>
    <t>ادخل نسب الاستحقاقات أو الاستقطاعات</t>
  </si>
  <si>
    <t>كبير معلمين</t>
  </si>
  <si>
    <t>عددهم</t>
  </si>
  <si>
    <t>ثالثة</t>
  </si>
  <si>
    <t>خبير</t>
  </si>
  <si>
    <t>بنك الاسكان و التعمير</t>
  </si>
  <si>
    <t>أولى</t>
  </si>
  <si>
    <t>ماجدة ص</t>
  </si>
  <si>
    <t>انجي السوم</t>
  </si>
  <si>
    <t>سمر ع</t>
  </si>
  <si>
    <t>محمد</t>
  </si>
  <si>
    <t>فاطمة محمد السيي</t>
  </si>
  <si>
    <t>حاالات مالية</t>
  </si>
  <si>
    <t xml:space="preserve">مديرية التربية والتعليم ـ </t>
  </si>
  <si>
    <t xml:space="preserve">مدرسة حسن علي المشتركة </t>
  </si>
  <si>
    <t>نسبة 65%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</si>
</sst>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&quot;$&quot;#,##0.00_);[Red]\(&quot;$&quot;#,##0.00\)"/>
  </numFmts>
  <fonts count="6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20"/>
      <color rgb="FFFFFF00"/>
      <name val="Arial"/>
      <family val="2"/>
      <scheme val="minor"/>
    </font>
    <font>
      <b/>
      <sz val="2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theme="1"/>
      <name val="Arial"/>
      <family val="2"/>
      <charset val="178"/>
    </font>
    <font>
      <b/>
      <sz val="20"/>
      <color indexed="8"/>
      <name val="Times New Roman"/>
      <family val="1"/>
    </font>
    <font>
      <sz val="20"/>
      <color theme="1"/>
      <name val="Arial"/>
      <family val="2"/>
      <charset val="178"/>
    </font>
    <font>
      <b/>
      <sz val="28"/>
      <color rgb="FF000000"/>
      <name val="Arial"/>
      <family val="2"/>
      <scheme val="minor"/>
    </font>
    <font>
      <b/>
      <sz val="16"/>
      <color rgb="FF000000"/>
      <name val="Arial"/>
      <family val="2"/>
    </font>
    <font>
      <b/>
      <sz val="28"/>
      <color rgb="FF000000"/>
      <name val="Arial"/>
      <family val="2"/>
    </font>
    <font>
      <b/>
      <sz val="20"/>
      <color theme="1"/>
      <name val="Arial"/>
      <family val="2"/>
      <scheme val="minor"/>
    </font>
    <font>
      <b/>
      <sz val="20"/>
      <color rgb="FFFFC000"/>
      <name val="Arial"/>
      <family val="2"/>
      <scheme val="minor"/>
    </font>
    <font>
      <b/>
      <sz val="20"/>
      <color theme="0" tint="-4.9989318521683403E-2"/>
      <name val="Arial"/>
      <family val="2"/>
      <scheme val="minor"/>
    </font>
    <font>
      <b/>
      <sz val="20"/>
      <color theme="1" tint="4.9989318521683403E-2"/>
      <name val="Arial"/>
      <family val="2"/>
      <scheme val="minor"/>
    </font>
    <font>
      <sz val="11"/>
      <color theme="1" tint="4.9989318521683403E-2"/>
      <name val="Arial"/>
      <family val="2"/>
      <scheme val="minor"/>
    </font>
    <font>
      <b/>
      <sz val="20"/>
      <color theme="0" tint="-0.499984740745262"/>
      <name val="Arial"/>
      <family val="2"/>
      <scheme val="minor"/>
    </font>
    <font>
      <b/>
      <sz val="11"/>
      <color theme="1" tint="4.9989318521683403E-2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rgb="FFFFFF00"/>
      <name val="Arial"/>
      <family val="2"/>
    </font>
    <font>
      <b/>
      <sz val="20"/>
      <color theme="1"/>
      <name val="Arial"/>
      <family val="2"/>
    </font>
    <font>
      <b/>
      <sz val="20"/>
      <color theme="1" tint="4.9989318521683403E-2"/>
      <name val="Arial"/>
      <family val="2"/>
    </font>
    <font>
      <b/>
      <sz val="20"/>
      <color theme="0" tint="-0.499984740745262"/>
      <name val="Arial"/>
      <family val="2"/>
    </font>
    <font>
      <b/>
      <sz val="20"/>
      <color theme="0" tint="-4.9989318521683403E-2"/>
      <name val="Arial"/>
      <family val="2"/>
    </font>
    <font>
      <b/>
      <sz val="16"/>
      <color theme="1"/>
      <name val="Arial"/>
      <family val="2"/>
      <charset val="178"/>
      <scheme val="minor"/>
    </font>
    <font>
      <b/>
      <sz val="20"/>
      <color theme="1"/>
      <name val="Arial"/>
      <family val="2"/>
      <charset val="178"/>
      <scheme val="minor"/>
    </font>
    <font>
      <b/>
      <sz val="1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indexed="81"/>
      <name val="Tahoma"/>
      <family val="2"/>
    </font>
    <font>
      <sz val="18"/>
      <color indexed="81"/>
      <name val="Tahoma"/>
      <family val="2"/>
    </font>
    <font>
      <b/>
      <sz val="12"/>
      <color indexed="81"/>
      <name val="Tahoma"/>
      <family val="2"/>
    </font>
    <font>
      <b/>
      <sz val="20"/>
      <color indexed="81"/>
      <name val="Arial"/>
      <family val="2"/>
      <scheme val="minor"/>
    </font>
    <font>
      <b/>
      <sz val="14"/>
      <color indexed="81"/>
      <name val="Tahoma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theme="1" tint="0.34998626667073579"/>
      <name val="Arial"/>
      <family val="2"/>
      <scheme val="minor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0"/>
      <name val="Arial"/>
      <family val="2"/>
      <charset val="178"/>
    </font>
    <font>
      <sz val="10"/>
      <name val="Times New Roman"/>
      <family val="1"/>
    </font>
    <font>
      <sz val="13"/>
      <color theme="1"/>
      <name val="Traditional Arabic"/>
      <family val="2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26"/>
      <color theme="3"/>
      <name val="Times New Roman"/>
      <family val="2"/>
      <scheme val="major"/>
    </font>
    <font>
      <sz val="10"/>
      <name val="Helv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40">
    <xf numFmtId="0" fontId="0" fillId="0" borderId="0"/>
    <xf numFmtId="0" fontId="7" fillId="0" borderId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30" borderId="0" applyNumberFormat="0" applyBorder="0" applyAlignment="0" applyProtection="0"/>
    <xf numFmtId="0" fontId="38" fillId="14" borderId="0" applyNumberFormat="0" applyBorder="0" applyAlignment="0" applyProtection="0"/>
    <xf numFmtId="0" fontId="39" fillId="31" borderId="48" applyNumberFormat="0" applyAlignment="0" applyProtection="0"/>
    <xf numFmtId="0" fontId="40" fillId="32" borderId="49" applyNumberFormat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15" borderId="0" applyNumberFormat="0" applyBorder="0" applyAlignment="0" applyProtection="0"/>
    <xf numFmtId="0" fontId="44" fillId="0" borderId="50" applyNumberFormat="0" applyFill="0" applyAlignment="0" applyProtection="0"/>
    <xf numFmtId="0" fontId="45" fillId="0" borderId="51" applyNumberFormat="0" applyFill="0" applyAlignment="0" applyProtection="0"/>
    <xf numFmtId="0" fontId="2" fillId="0" borderId="1" applyNumberFormat="0" applyFill="0" applyAlignment="0" applyProtection="0"/>
    <xf numFmtId="0" fontId="46" fillId="0" borderId="0" applyNumberFormat="0" applyFill="0" applyAlignment="0" applyProtection="0"/>
    <xf numFmtId="0" fontId="47" fillId="0" borderId="52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18" borderId="48" applyNumberFormat="0" applyAlignment="0" applyProtection="0"/>
    <xf numFmtId="0" fontId="50" fillId="0" borderId="53" applyNumberFormat="0" applyFill="0" applyAlignment="0" applyProtection="0"/>
    <xf numFmtId="0" fontId="51" fillId="33" borderId="0" applyNumberFormat="0" applyBorder="0" applyAlignment="0" applyProtection="0"/>
    <xf numFmtId="0" fontId="7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54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4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36" fillId="0" borderId="0"/>
    <xf numFmtId="0" fontId="36" fillId="0" borderId="0"/>
    <xf numFmtId="0" fontId="56" fillId="0" borderId="0"/>
    <xf numFmtId="0" fontId="56" fillId="0" borderId="0"/>
    <xf numFmtId="0" fontId="56" fillId="0" borderId="0"/>
    <xf numFmtId="0" fontId="57" fillId="0" borderId="0"/>
    <xf numFmtId="0" fontId="1" fillId="0" borderId="0"/>
    <xf numFmtId="0" fontId="5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2" fillId="0" borderId="0"/>
    <xf numFmtId="0" fontId="41" fillId="0" borderId="0"/>
    <xf numFmtId="0" fontId="41" fillId="0" borderId="0"/>
    <xf numFmtId="0" fontId="7" fillId="0" borderId="0"/>
    <xf numFmtId="0" fontId="41" fillId="34" borderId="54" applyNumberFormat="0" applyFont="0" applyAlignment="0" applyProtection="0"/>
    <xf numFmtId="0" fontId="59" fillId="31" borderId="55" applyNumberFormat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56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/>
  </cellStyleXfs>
  <cellXfs count="293">
    <xf numFmtId="0" fontId="0" fillId="0" borderId="0" xfId="0"/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4" fillId="0" borderId="2" xfId="0" applyFont="1" applyFill="1" applyBorder="1" applyAlignment="1">
      <alignment horizontal="center" vertical="center" shrinkToFit="1" readingOrder="2"/>
    </xf>
    <xf numFmtId="0" fontId="4" fillId="0" borderId="4" xfId="0" applyFont="1" applyFill="1" applyBorder="1" applyAlignment="1">
      <alignment horizontal="center" vertical="center" shrinkToFit="1" readingOrder="2"/>
    </xf>
    <xf numFmtId="0" fontId="4" fillId="0" borderId="0" xfId="0" applyFont="1" applyFill="1" applyBorder="1" applyAlignment="1">
      <alignment horizontal="center" vertical="center" readingOrder="2"/>
    </xf>
    <xf numFmtId="0" fontId="4" fillId="0" borderId="0" xfId="0" applyFont="1" applyFill="1" applyAlignment="1">
      <alignment horizontal="center" vertical="center" readingOrder="2"/>
    </xf>
    <xf numFmtId="0" fontId="4" fillId="3" borderId="5" xfId="0" applyFont="1" applyFill="1" applyBorder="1" applyAlignment="1">
      <alignment horizontal="center" vertical="center" shrinkToFit="1" readingOrder="2"/>
    </xf>
    <xf numFmtId="0" fontId="4" fillId="0" borderId="0" xfId="0" applyFont="1" applyFill="1" applyAlignment="1">
      <alignment vertical="center" readingOrder="2"/>
    </xf>
    <xf numFmtId="2" fontId="4" fillId="0" borderId="0" xfId="0" applyNumberFormat="1" applyFont="1" applyFill="1" applyAlignment="1">
      <alignment horizontal="center" vertical="center" readingOrder="2"/>
    </xf>
    <xf numFmtId="0" fontId="4" fillId="0" borderId="0" xfId="0" applyFont="1" applyFill="1" applyAlignment="1">
      <alignment horizontal="center" vertical="center" shrinkToFit="1" readingOrder="2"/>
    </xf>
    <xf numFmtId="164" fontId="4" fillId="0" borderId="0" xfId="0" applyNumberFormat="1" applyFont="1" applyFill="1" applyAlignment="1">
      <alignment horizontal="center" vertical="center" readingOrder="2"/>
    </xf>
    <xf numFmtId="4" fontId="4" fillId="0" borderId="0" xfId="0" applyNumberFormat="1" applyFont="1" applyFill="1" applyAlignment="1">
      <alignment horizontal="center" vertical="center" readingOrder="2"/>
    </xf>
    <xf numFmtId="0" fontId="4" fillId="0" borderId="0" xfId="0" applyFont="1" applyFill="1" applyAlignment="1">
      <alignment vertical="center" textRotation="90" shrinkToFit="1" readingOrder="2"/>
    </xf>
    <xf numFmtId="1" fontId="4" fillId="0" borderId="0" xfId="0" applyNumberFormat="1" applyFont="1" applyFill="1" applyAlignment="1">
      <alignment vertical="center" textRotation="90" readingOrder="2"/>
    </xf>
    <xf numFmtId="2" fontId="4" fillId="0" borderId="0" xfId="0" applyNumberFormat="1" applyFont="1" applyFill="1" applyAlignment="1">
      <alignment vertical="center" textRotation="90" readingOrder="2"/>
    </xf>
    <xf numFmtId="0" fontId="4" fillId="0" borderId="0" xfId="0" applyFont="1" applyFill="1" applyAlignment="1">
      <alignment vertical="center" textRotation="90" readingOrder="2"/>
    </xf>
    <xf numFmtId="0" fontId="5" fillId="0" borderId="0" xfId="0" applyFont="1" applyFill="1" applyBorder="1"/>
    <xf numFmtId="1" fontId="4" fillId="0" borderId="0" xfId="0" applyNumberFormat="1" applyFont="1" applyFill="1" applyBorder="1" applyAlignment="1">
      <alignment horizontal="center" vertical="center" readingOrder="2"/>
    </xf>
    <xf numFmtId="0" fontId="6" fillId="0" borderId="0" xfId="0" applyFont="1" applyFill="1" applyBorder="1"/>
    <xf numFmtId="0" fontId="8" fillId="0" borderId="0" xfId="1" applyFont="1" applyFill="1" applyBorder="1" applyAlignment="1" applyProtection="1">
      <alignment horizontal="center" vertical="center" readingOrder="2"/>
      <protection hidden="1"/>
    </xf>
    <xf numFmtId="0" fontId="8" fillId="0" borderId="0" xfId="1" applyFont="1" applyFill="1" applyBorder="1" applyAlignment="1" applyProtection="1">
      <alignment horizontal="center" vertical="center" shrinkToFit="1" readingOrder="2"/>
      <protection hidden="1"/>
    </xf>
    <xf numFmtId="0" fontId="9" fillId="0" borderId="0" xfId="1" applyFont="1" applyFill="1" applyBorder="1" applyAlignment="1" applyProtection="1">
      <alignment vertical="center" readingOrder="2"/>
      <protection hidden="1"/>
    </xf>
    <xf numFmtId="0" fontId="4" fillId="0" borderId="0" xfId="0" applyFont="1" applyFill="1" applyBorder="1" applyAlignment="1">
      <alignment horizontal="center" vertical="center" shrinkToFit="1" readingOrder="2"/>
    </xf>
    <xf numFmtId="0" fontId="4" fillId="4" borderId="0" xfId="0" applyFont="1" applyFill="1" applyBorder="1" applyAlignment="1">
      <alignment horizontal="center" vertical="center" readingOrder="2"/>
    </xf>
    <xf numFmtId="0" fontId="10" fillId="0" borderId="0" xfId="0" applyFont="1" applyFill="1" applyAlignment="1">
      <alignment vertical="center" readingOrder="2"/>
    </xf>
    <xf numFmtId="2" fontId="10" fillId="0" borderId="0" xfId="0" applyNumberFormat="1" applyFont="1" applyFill="1" applyAlignment="1">
      <alignment vertical="center" readingOrder="2"/>
    </xf>
    <xf numFmtId="0" fontId="9" fillId="0" borderId="0" xfId="1" applyFont="1" applyFill="1" applyBorder="1" applyAlignment="1" applyProtection="1">
      <alignment readingOrder="2"/>
      <protection hidden="1"/>
    </xf>
    <xf numFmtId="0" fontId="9" fillId="0" borderId="0" xfId="1" applyFont="1" applyFill="1" applyBorder="1" applyAlignment="1" applyProtection="1">
      <alignment shrinkToFit="1" readingOrder="2"/>
      <protection hidden="1"/>
    </xf>
    <xf numFmtId="164" fontId="10" fillId="0" borderId="0" xfId="0" applyNumberFormat="1" applyFont="1" applyFill="1" applyAlignment="1">
      <alignment vertical="center" readingOrder="2"/>
    </xf>
    <xf numFmtId="4" fontId="10" fillId="0" borderId="0" xfId="0" applyNumberFormat="1" applyFont="1" applyFill="1" applyAlignment="1">
      <alignment vertical="center" readingOrder="2"/>
    </xf>
    <xf numFmtId="1" fontId="4" fillId="0" borderId="0" xfId="0" applyNumberFormat="1" applyFont="1" applyFill="1" applyBorder="1" applyAlignment="1">
      <alignment horizontal="center" vertical="center" shrinkToFit="1" readingOrder="2"/>
    </xf>
    <xf numFmtId="1" fontId="4" fillId="4" borderId="0" xfId="0" applyNumberFormat="1" applyFont="1" applyFill="1" applyBorder="1" applyAlignment="1">
      <alignment horizontal="center" vertical="center" shrinkToFit="1" readingOrder="2"/>
    </xf>
    <xf numFmtId="1" fontId="4" fillId="4" borderId="0" xfId="0" applyNumberFormat="1" applyFont="1" applyFill="1" applyBorder="1" applyAlignment="1">
      <alignment horizontal="center" vertical="center" readingOrder="2"/>
    </xf>
    <xf numFmtId="0" fontId="13" fillId="0" borderId="0" xfId="0" applyFont="1" applyFill="1" applyBorder="1" applyAlignment="1">
      <alignment horizontal="center" vertical="center" textRotation="90" readingOrder="2"/>
    </xf>
    <xf numFmtId="0" fontId="14" fillId="4" borderId="0" xfId="0" applyFont="1" applyFill="1" applyBorder="1" applyAlignment="1">
      <alignment horizontal="center" vertical="center" readingOrder="2"/>
    </xf>
    <xf numFmtId="0" fontId="13" fillId="0" borderId="0" xfId="0" applyFont="1" applyFill="1" applyBorder="1" applyAlignment="1">
      <alignment vertical="center" textRotation="90" shrinkToFit="1" readingOrder="2"/>
    </xf>
    <xf numFmtId="0" fontId="13" fillId="0" borderId="0" xfId="0" applyFont="1" applyFill="1" applyBorder="1" applyAlignment="1">
      <alignment vertical="center" wrapText="1" readingOrder="2"/>
    </xf>
    <xf numFmtId="0" fontId="13" fillId="0" borderId="0" xfId="0" applyFont="1" applyFill="1" applyBorder="1" applyAlignment="1">
      <alignment horizontal="center" vertical="center" textRotation="90" wrapText="1" readingOrder="2"/>
    </xf>
    <xf numFmtId="0" fontId="13" fillId="0" borderId="0" xfId="0" applyFont="1" applyFill="1" applyBorder="1" applyAlignment="1">
      <alignment horizontal="center" vertical="center" readingOrder="2"/>
    </xf>
    <xf numFmtId="0" fontId="13" fillId="0" borderId="0" xfId="0" applyFont="1" applyFill="1" applyAlignment="1">
      <alignment horizontal="center" vertical="center" readingOrder="2"/>
    </xf>
    <xf numFmtId="0" fontId="15" fillId="5" borderId="6" xfId="0" applyFont="1" applyFill="1" applyBorder="1" applyAlignment="1">
      <alignment horizontal="center" vertical="center" readingOrder="2"/>
    </xf>
    <xf numFmtId="0" fontId="15" fillId="5" borderId="7" xfId="0" applyFont="1" applyFill="1" applyBorder="1" applyAlignment="1">
      <alignment horizontal="center" vertical="center" readingOrder="2"/>
    </xf>
    <xf numFmtId="0" fontId="15" fillId="5" borderId="8" xfId="0" applyFont="1" applyFill="1" applyBorder="1" applyAlignment="1">
      <alignment horizontal="center" vertical="center" readingOrder="2"/>
    </xf>
    <xf numFmtId="0" fontId="15" fillId="6" borderId="9" xfId="0" applyFont="1" applyFill="1" applyBorder="1" applyAlignment="1">
      <alignment horizontal="center" vertical="center" readingOrder="2"/>
    </xf>
    <xf numFmtId="0" fontId="15" fillId="6" borderId="7" xfId="0" applyFont="1" applyFill="1" applyBorder="1" applyAlignment="1">
      <alignment horizontal="center" vertical="center" readingOrder="2"/>
    </xf>
    <xf numFmtId="0" fontId="15" fillId="6" borderId="8" xfId="0" applyFont="1" applyFill="1" applyBorder="1" applyAlignment="1">
      <alignment horizontal="center" vertical="center" readingOrder="2"/>
    </xf>
    <xf numFmtId="4" fontId="13" fillId="7" borderId="10" xfId="0" applyNumberFormat="1" applyFont="1" applyFill="1" applyBorder="1" applyAlignment="1">
      <alignment horizontal="center" vertical="center" wrapText="1" readingOrder="2"/>
    </xf>
    <xf numFmtId="0" fontId="13" fillId="8" borderId="10" xfId="0" applyFont="1" applyFill="1" applyBorder="1" applyAlignment="1">
      <alignment horizontal="center" vertical="center" shrinkToFit="1" readingOrder="2"/>
    </xf>
    <xf numFmtId="1" fontId="13" fillId="8" borderId="10" xfId="0" applyNumberFormat="1" applyFont="1" applyFill="1" applyBorder="1" applyAlignment="1">
      <alignment horizontal="center" vertical="center" wrapText="1" readingOrder="2"/>
    </xf>
    <xf numFmtId="2" fontId="13" fillId="8" borderId="10" xfId="0" applyNumberFormat="1" applyFont="1" applyFill="1" applyBorder="1" applyAlignment="1">
      <alignment horizontal="center" vertical="center" wrapText="1" readingOrder="2"/>
    </xf>
    <xf numFmtId="0" fontId="13" fillId="8" borderId="10" xfId="0" applyFont="1" applyFill="1" applyBorder="1" applyAlignment="1">
      <alignment horizontal="center" vertical="center" wrapText="1" readingOrder="2"/>
    </xf>
    <xf numFmtId="0" fontId="16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/>
    <xf numFmtId="0" fontId="16" fillId="0" borderId="0" xfId="0" applyFont="1" applyFill="1" applyBorder="1" applyAlignment="1">
      <alignment horizontal="center" vertical="center" readingOrder="2"/>
    </xf>
    <xf numFmtId="0" fontId="18" fillId="0" borderId="0" xfId="0" applyFont="1" applyFill="1" applyBorder="1" applyAlignment="1">
      <alignment horizontal="center" vertical="center" readingOrder="2"/>
    </xf>
    <xf numFmtId="0" fontId="16" fillId="3" borderId="11" xfId="0" applyFont="1" applyFill="1" applyBorder="1" applyAlignment="1">
      <alignment horizontal="center" vertical="center" wrapText="1" readingOrder="2"/>
    </xf>
    <xf numFmtId="0" fontId="16" fillId="3" borderId="12" xfId="0" applyFont="1" applyFill="1" applyBorder="1" applyAlignment="1">
      <alignment horizontal="center" vertical="center" wrapText="1" readingOrder="2"/>
    </xf>
    <xf numFmtId="0" fontId="16" fillId="3" borderId="13" xfId="0" applyFont="1" applyFill="1" applyBorder="1" applyAlignment="1">
      <alignment horizontal="center" vertical="center" wrapText="1" readingOrder="2"/>
    </xf>
    <xf numFmtId="0" fontId="19" fillId="0" borderId="0" xfId="0" applyFont="1" applyFill="1" applyBorder="1"/>
    <xf numFmtId="0" fontId="13" fillId="0" borderId="0" xfId="0" applyFont="1" applyFill="1" applyBorder="1" applyAlignment="1">
      <alignment horizontal="center" vertical="center" shrinkToFit="1" readingOrder="2"/>
    </xf>
    <xf numFmtId="0" fontId="13" fillId="4" borderId="0" xfId="0" applyFont="1" applyFill="1" applyBorder="1" applyAlignment="1">
      <alignment horizontal="center" vertical="center" readingOrder="2"/>
    </xf>
    <xf numFmtId="0" fontId="13" fillId="0" borderId="14" xfId="0" applyFont="1" applyFill="1" applyBorder="1" applyAlignment="1">
      <alignment horizontal="center" vertical="center" readingOrder="2"/>
    </xf>
    <xf numFmtId="0" fontId="13" fillId="4" borderId="14" xfId="0" applyFont="1" applyFill="1" applyBorder="1" applyAlignment="1">
      <alignment horizontal="center" vertical="center" readingOrder="2"/>
    </xf>
    <xf numFmtId="0" fontId="13" fillId="4" borderId="14" xfId="0" applyFont="1" applyFill="1" applyBorder="1" applyAlignment="1">
      <alignment horizontal="center" vertical="center" shrinkToFit="1" readingOrder="2"/>
    </xf>
    <xf numFmtId="0" fontId="13" fillId="0" borderId="14" xfId="0" applyFont="1" applyFill="1" applyBorder="1" applyAlignment="1">
      <alignment vertical="center" shrinkToFit="1" readingOrder="2"/>
    </xf>
    <xf numFmtId="0" fontId="13" fillId="0" borderId="14" xfId="0" applyFont="1" applyFill="1" applyBorder="1" applyAlignment="1">
      <alignment vertical="center" wrapText="1" readingOrder="2"/>
    </xf>
    <xf numFmtId="0" fontId="13" fillId="0" borderId="14" xfId="0" applyFont="1" applyFill="1" applyBorder="1" applyAlignment="1">
      <alignment horizontal="center" vertical="center" wrapText="1" readingOrder="2"/>
    </xf>
    <xf numFmtId="1" fontId="13" fillId="8" borderId="15" xfId="0" applyNumberFormat="1" applyFont="1" applyFill="1" applyBorder="1" applyAlignment="1">
      <alignment horizontal="center" vertical="center" shrinkToFit="1" readingOrder="2"/>
    </xf>
    <xf numFmtId="0" fontId="13" fillId="8" borderId="16" xfId="0" applyFont="1" applyFill="1" applyBorder="1" applyAlignment="1">
      <alignment horizontal="center" vertical="center" wrapText="1" readingOrder="2"/>
    </xf>
    <xf numFmtId="0" fontId="13" fillId="8" borderId="17" xfId="0" applyFont="1" applyFill="1" applyBorder="1" applyAlignment="1">
      <alignment horizontal="center" vertical="center" wrapText="1" readingOrder="2"/>
    </xf>
    <xf numFmtId="0" fontId="13" fillId="7" borderId="18" xfId="0" applyFont="1" applyFill="1" applyBorder="1" applyAlignment="1">
      <alignment horizontal="center" vertical="center" wrapText="1" readingOrder="2"/>
    </xf>
    <xf numFmtId="0" fontId="13" fillId="8" borderId="2" xfId="0" applyFont="1" applyFill="1" applyBorder="1" applyAlignment="1" applyProtection="1">
      <alignment horizontal="center" vertical="center" wrapText="1" readingOrder="2"/>
      <protection hidden="1"/>
    </xf>
    <xf numFmtId="0" fontId="13" fillId="8" borderId="3" xfId="0" applyFont="1" applyFill="1" applyBorder="1" applyAlignment="1" applyProtection="1">
      <alignment horizontal="center" vertical="center" wrapText="1" readingOrder="2"/>
      <protection hidden="1"/>
    </xf>
    <xf numFmtId="0" fontId="13" fillId="8" borderId="4" xfId="0" applyFont="1" applyFill="1" applyBorder="1" applyAlignment="1" applyProtection="1">
      <alignment horizontal="center" vertical="center" wrapText="1" readingOrder="2"/>
      <protection hidden="1"/>
    </xf>
    <xf numFmtId="0" fontId="13" fillId="8" borderId="2" xfId="0" applyFont="1" applyFill="1" applyBorder="1" applyAlignment="1">
      <alignment horizontal="center" vertical="center" readingOrder="2"/>
    </xf>
    <xf numFmtId="0" fontId="13" fillId="8" borderId="3" xfId="0" applyFont="1" applyFill="1" applyBorder="1" applyAlignment="1">
      <alignment horizontal="center" vertical="center" readingOrder="2"/>
    </xf>
    <xf numFmtId="0" fontId="13" fillId="8" borderId="4" xfId="0" applyFont="1" applyFill="1" applyBorder="1" applyAlignment="1">
      <alignment horizontal="center" vertical="center" readingOrder="2"/>
    </xf>
    <xf numFmtId="0" fontId="13" fillId="8" borderId="2" xfId="0" applyFont="1" applyFill="1" applyBorder="1" applyAlignment="1">
      <alignment horizontal="center" vertical="center" wrapText="1" readingOrder="2"/>
    </xf>
    <xf numFmtId="0" fontId="13" fillId="8" borderId="3" xfId="0" applyFont="1" applyFill="1" applyBorder="1" applyAlignment="1">
      <alignment horizontal="center" vertical="center" wrapText="1" readingOrder="2"/>
    </xf>
    <xf numFmtId="0" fontId="13" fillId="8" borderId="4" xfId="0" applyFont="1" applyFill="1" applyBorder="1" applyAlignment="1">
      <alignment horizontal="center" vertical="center" wrapText="1" readingOrder="2"/>
    </xf>
    <xf numFmtId="0" fontId="13" fillId="8" borderId="5" xfId="0" applyFont="1" applyFill="1" applyBorder="1" applyAlignment="1">
      <alignment horizontal="center" vertical="center" wrapText="1" readingOrder="2"/>
    </xf>
    <xf numFmtId="0" fontId="13" fillId="0" borderId="18" xfId="0" applyFont="1" applyFill="1" applyBorder="1" applyAlignment="1">
      <alignment horizontal="center" vertical="center" wrapText="1" readingOrder="2"/>
    </xf>
    <xf numFmtId="0" fontId="13" fillId="8" borderId="18" xfId="0" applyFont="1" applyFill="1" applyBorder="1" applyAlignment="1">
      <alignment horizontal="center" vertical="center" textRotation="90" shrinkToFit="1" readingOrder="2"/>
    </xf>
    <xf numFmtId="0" fontId="20" fillId="0" borderId="2" xfId="0" applyFont="1" applyFill="1" applyBorder="1" applyAlignment="1">
      <alignment horizontal="center" vertical="center" wrapText="1" readingOrder="2"/>
    </xf>
    <xf numFmtId="0" fontId="20" fillId="0" borderId="3" xfId="0" applyFont="1" applyFill="1" applyBorder="1" applyAlignment="1">
      <alignment horizontal="center" vertical="center" wrapText="1" readingOrder="2"/>
    </xf>
    <xf numFmtId="0" fontId="20" fillId="0" borderId="4" xfId="0" applyFont="1" applyFill="1" applyBorder="1" applyAlignment="1">
      <alignment horizontal="center" vertical="center" wrapText="1" readingOrder="2"/>
    </xf>
    <xf numFmtId="0" fontId="13" fillId="8" borderId="18" xfId="0" applyFont="1" applyFill="1" applyBorder="1" applyAlignment="1">
      <alignment horizontal="center" vertical="center" wrapText="1" readingOrder="2"/>
    </xf>
    <xf numFmtId="4" fontId="13" fillId="7" borderId="19" xfId="0" applyNumberFormat="1" applyFont="1" applyFill="1" applyBorder="1" applyAlignment="1">
      <alignment horizontal="center" vertical="center" wrapText="1" readingOrder="2"/>
    </xf>
    <xf numFmtId="0" fontId="13" fillId="8" borderId="19" xfId="0" applyFont="1" applyFill="1" applyBorder="1" applyAlignment="1">
      <alignment horizontal="center" vertical="center" shrinkToFit="1" readingOrder="2"/>
    </xf>
    <xf numFmtId="1" fontId="13" fillId="8" borderId="19" xfId="0" applyNumberFormat="1" applyFont="1" applyFill="1" applyBorder="1" applyAlignment="1">
      <alignment horizontal="center" vertical="center" wrapText="1" readingOrder="2"/>
    </xf>
    <xf numFmtId="2" fontId="13" fillId="8" borderId="19" xfId="0" applyNumberFormat="1" applyFont="1" applyFill="1" applyBorder="1" applyAlignment="1">
      <alignment horizontal="center" vertical="center" wrapText="1" readingOrder="2"/>
    </xf>
    <xf numFmtId="0" fontId="13" fillId="8" borderId="19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/>
    <xf numFmtId="0" fontId="16" fillId="3" borderId="20" xfId="0" applyFont="1" applyFill="1" applyBorder="1" applyAlignment="1">
      <alignment horizontal="center" vertical="center" readingOrder="2"/>
    </xf>
    <xf numFmtId="0" fontId="16" fillId="3" borderId="21" xfId="0" applyFont="1" applyFill="1" applyBorder="1" applyAlignment="1">
      <alignment horizontal="center" vertical="center" readingOrder="2"/>
    </xf>
    <xf numFmtId="0" fontId="16" fillId="3" borderId="22" xfId="0" applyFont="1" applyFill="1" applyBorder="1" applyAlignment="1">
      <alignment horizontal="center" vertical="center" wrapText="1" readingOrder="2"/>
    </xf>
    <xf numFmtId="0" fontId="16" fillId="3" borderId="23" xfId="0" applyFont="1" applyFill="1" applyBorder="1" applyAlignment="1">
      <alignment horizontal="center" vertical="center" wrapText="1" readingOrder="2"/>
    </xf>
    <xf numFmtId="0" fontId="16" fillId="3" borderId="24" xfId="0" applyFont="1" applyFill="1" applyBorder="1" applyAlignment="1">
      <alignment horizontal="center" vertical="center" wrapText="1" readingOrder="2"/>
    </xf>
    <xf numFmtId="0" fontId="19" fillId="0" borderId="0" xfId="0" applyFont="1" applyFill="1" applyBorder="1" applyAlignment="1"/>
    <xf numFmtId="0" fontId="16" fillId="9" borderId="5" xfId="0" applyFont="1" applyFill="1" applyBorder="1" applyAlignment="1">
      <alignment horizontal="center" vertical="center" readingOrder="2"/>
    </xf>
    <xf numFmtId="0" fontId="13" fillId="0" borderId="5" xfId="0" applyFont="1" applyFill="1" applyBorder="1" applyAlignment="1">
      <alignment horizontal="center" vertical="center" readingOrder="2"/>
    </xf>
    <xf numFmtId="0" fontId="21" fillId="10" borderId="25" xfId="0" applyFont="1" applyFill="1" applyBorder="1" applyAlignment="1">
      <alignment horizontal="center" vertical="center" wrapText="1" readingOrder="2"/>
    </xf>
    <xf numFmtId="0" fontId="21" fillId="10" borderId="26" xfId="0" applyFont="1" applyFill="1" applyBorder="1" applyAlignment="1">
      <alignment horizontal="center" vertical="center" wrapText="1" readingOrder="2"/>
    </xf>
    <xf numFmtId="0" fontId="21" fillId="10" borderId="26" xfId="0" applyFont="1" applyFill="1" applyBorder="1" applyAlignment="1">
      <alignment horizontal="center" vertical="center" shrinkToFit="1" readingOrder="2"/>
    </xf>
    <xf numFmtId="0" fontId="21" fillId="10" borderId="27" xfId="0" applyFont="1" applyFill="1" applyBorder="1" applyAlignment="1">
      <alignment horizontal="center" vertical="center" wrapText="1" readingOrder="2"/>
    </xf>
    <xf numFmtId="0" fontId="22" fillId="0" borderId="0" xfId="0" applyFont="1" applyFill="1" applyAlignment="1">
      <alignment horizontal="center" vertical="center" wrapText="1" readingOrder="2"/>
    </xf>
    <xf numFmtId="1" fontId="22" fillId="0" borderId="15" xfId="0" applyNumberFormat="1" applyFont="1" applyFill="1" applyBorder="1" applyAlignment="1">
      <alignment horizontal="center" vertical="center" shrinkToFit="1" readingOrder="2"/>
    </xf>
    <xf numFmtId="0" fontId="22" fillId="0" borderId="5" xfId="0" applyFont="1" applyFill="1" applyBorder="1" applyAlignment="1">
      <alignment horizontal="center" vertical="center" wrapText="1" readingOrder="2"/>
    </xf>
    <xf numFmtId="0" fontId="22" fillId="0" borderId="5" xfId="0" applyFont="1" applyFill="1" applyBorder="1" applyAlignment="1" applyProtection="1">
      <alignment horizontal="center" vertical="center" wrapText="1" readingOrder="2"/>
      <protection hidden="1"/>
    </xf>
    <xf numFmtId="0" fontId="22" fillId="3" borderId="5" xfId="0" applyFont="1" applyFill="1" applyBorder="1" applyAlignment="1" applyProtection="1">
      <alignment horizontal="center" vertical="center" wrapText="1" readingOrder="2"/>
      <protection hidden="1"/>
    </xf>
    <xf numFmtId="10" fontId="22" fillId="3" borderId="5" xfId="0" applyNumberFormat="1" applyFont="1" applyFill="1" applyBorder="1" applyAlignment="1" applyProtection="1">
      <alignment horizontal="center" vertical="center" wrapText="1" readingOrder="2"/>
      <protection hidden="1"/>
    </xf>
    <xf numFmtId="0" fontId="13" fillId="7" borderId="19" xfId="0" applyFont="1" applyFill="1" applyBorder="1" applyAlignment="1">
      <alignment horizontal="center" vertical="center" wrapText="1" readingOrder="2"/>
    </xf>
    <xf numFmtId="0" fontId="22" fillId="0" borderId="18" xfId="0" applyFont="1" applyFill="1" applyBorder="1" applyAlignment="1" applyProtection="1">
      <alignment horizontal="center" vertical="center" wrapText="1" readingOrder="2"/>
      <protection hidden="1"/>
    </xf>
    <xf numFmtId="0" fontId="22" fillId="0" borderId="18" xfId="0" applyFont="1" applyFill="1" applyBorder="1" applyAlignment="1">
      <alignment horizontal="center" vertical="center" textRotation="90" shrinkToFit="1" readingOrder="2"/>
    </xf>
    <xf numFmtId="0" fontId="22" fillId="3" borderId="18" xfId="0" applyFont="1" applyFill="1" applyBorder="1" applyAlignment="1">
      <alignment horizontal="center" vertical="center" textRotation="90" shrinkToFit="1" readingOrder="2"/>
    </xf>
    <xf numFmtId="9" fontId="22" fillId="0" borderId="5" xfId="0" applyNumberFormat="1" applyFont="1" applyFill="1" applyBorder="1" applyAlignment="1">
      <alignment horizontal="center" vertical="center" wrapText="1" readingOrder="2"/>
    </xf>
    <xf numFmtId="0" fontId="22" fillId="7" borderId="18" xfId="0" applyFont="1" applyFill="1" applyBorder="1" applyAlignment="1">
      <alignment horizontal="center" vertical="center" wrapText="1" readingOrder="2"/>
    </xf>
    <xf numFmtId="0" fontId="22" fillId="0" borderId="18" xfId="0" applyFont="1" applyFill="1" applyBorder="1" applyAlignment="1">
      <alignment horizontal="center" vertical="center" wrapText="1" readingOrder="2"/>
    </xf>
    <xf numFmtId="0" fontId="13" fillId="0" borderId="19" xfId="0" applyFont="1" applyFill="1" applyBorder="1" applyAlignment="1">
      <alignment horizontal="center" vertical="center" wrapText="1" readingOrder="2"/>
    </xf>
    <xf numFmtId="10" fontId="22" fillId="0" borderId="5" xfId="0" applyNumberFormat="1" applyFont="1" applyFill="1" applyBorder="1" applyAlignment="1">
      <alignment horizontal="center" vertical="center" wrapText="1" readingOrder="2"/>
    </xf>
    <xf numFmtId="2" fontId="22" fillId="0" borderId="5" xfId="0" applyNumberFormat="1" applyFont="1" applyFill="1" applyBorder="1" applyAlignment="1">
      <alignment horizontal="center" vertical="center" wrapText="1" readingOrder="2"/>
    </xf>
    <xf numFmtId="0" fontId="22" fillId="0" borderId="18" xfId="0" applyFont="1" applyFill="1" applyBorder="1" applyAlignment="1">
      <alignment horizontal="center" vertical="center" wrapText="1" shrinkToFit="1" readingOrder="2"/>
    </xf>
    <xf numFmtId="0" fontId="13" fillId="8" borderId="19" xfId="0" applyFont="1" applyFill="1" applyBorder="1" applyAlignment="1">
      <alignment horizontal="center" vertical="center" textRotation="90" shrinkToFit="1" readingOrder="2"/>
    </xf>
    <xf numFmtId="0" fontId="22" fillId="8" borderId="18" xfId="0" applyFont="1" applyFill="1" applyBorder="1" applyAlignment="1">
      <alignment horizontal="center" vertical="center" textRotation="90" shrinkToFit="1" readingOrder="2"/>
    </xf>
    <xf numFmtId="0" fontId="23" fillId="0" borderId="0" xfId="0" applyFont="1" applyFill="1" applyBorder="1" applyAlignment="1">
      <alignment horizontal="center" vertical="center" wrapText="1" readingOrder="2"/>
    </xf>
    <xf numFmtId="0" fontId="23" fillId="3" borderId="28" xfId="0" applyFont="1" applyFill="1" applyBorder="1" applyAlignment="1">
      <alignment horizontal="center" vertical="center" wrapText="1" readingOrder="2"/>
    </xf>
    <xf numFmtId="0" fontId="24" fillId="0" borderId="0" xfId="0" applyFont="1" applyFill="1" applyBorder="1" applyAlignment="1">
      <alignment horizontal="center" vertical="center" wrapText="1" readingOrder="2"/>
    </xf>
    <xf numFmtId="0" fontId="23" fillId="3" borderId="29" xfId="0" applyFont="1" applyFill="1" applyBorder="1" applyAlignment="1">
      <alignment horizontal="center" vertical="center" wrapText="1" readingOrder="2"/>
    </xf>
    <xf numFmtId="1" fontId="23" fillId="3" borderId="29" xfId="0" applyNumberFormat="1" applyFont="1" applyFill="1" applyBorder="1" applyAlignment="1">
      <alignment horizontal="center" vertical="center" wrapText="1" readingOrder="2"/>
    </xf>
    <xf numFmtId="0" fontId="23" fillId="3" borderId="30" xfId="0" applyFont="1" applyFill="1" applyBorder="1" applyAlignment="1">
      <alignment horizontal="center" vertical="center" wrapText="1" readingOrder="2"/>
    </xf>
    <xf numFmtId="0" fontId="23" fillId="3" borderId="5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9" borderId="18" xfId="0" applyFont="1" applyFill="1" applyBorder="1" applyAlignment="1">
      <alignment horizontal="center" vertical="center" wrapText="1" readingOrder="2"/>
    </xf>
    <xf numFmtId="0" fontId="22" fillId="0" borderId="0" xfId="0" applyFont="1" applyFill="1" applyBorder="1" applyAlignment="1">
      <alignment horizontal="center" vertical="center" wrapText="1" readingOrder="2"/>
    </xf>
    <xf numFmtId="0" fontId="22" fillId="0" borderId="0" xfId="0" applyFont="1" applyFill="1" applyAlignment="1">
      <alignment horizontal="center" vertical="center" readingOrder="2"/>
    </xf>
    <xf numFmtId="0" fontId="8" fillId="0" borderId="25" xfId="1" applyFont="1" applyFill="1" applyBorder="1" applyAlignment="1" applyProtection="1">
      <alignment horizontal="center" vertical="center" readingOrder="2"/>
      <protection hidden="1"/>
    </xf>
    <xf numFmtId="0" fontId="8" fillId="0" borderId="26" xfId="1" applyFont="1" applyFill="1" applyBorder="1" applyAlignment="1" applyProtection="1">
      <alignment horizontal="center" vertical="center" readingOrder="2"/>
      <protection hidden="1"/>
    </xf>
    <xf numFmtId="0" fontId="8" fillId="0" borderId="26" xfId="1" applyFont="1" applyFill="1" applyBorder="1" applyAlignment="1" applyProtection="1">
      <alignment horizontal="center" vertical="center" shrinkToFit="1" readingOrder="2"/>
      <protection hidden="1"/>
    </xf>
    <xf numFmtId="0" fontId="8" fillId="0" borderId="27" xfId="1" applyFont="1" applyFill="1" applyBorder="1" applyAlignment="1" applyProtection="1">
      <alignment horizontal="center" vertical="center" shrinkToFit="1" readingOrder="2"/>
      <protection hidden="1"/>
    </xf>
    <xf numFmtId="0" fontId="22" fillId="3" borderId="0" xfId="0" applyFont="1" applyFill="1" applyBorder="1" applyAlignment="1">
      <alignment horizontal="center" vertical="center" wrapText="1" readingOrder="2"/>
    </xf>
    <xf numFmtId="0" fontId="22" fillId="0" borderId="31" xfId="0" applyFont="1" applyFill="1" applyBorder="1" applyAlignment="1">
      <alignment horizontal="center" vertical="center" wrapText="1" readingOrder="2"/>
    </xf>
    <xf numFmtId="0" fontId="22" fillId="0" borderId="32" xfId="0" applyFont="1" applyFill="1" applyBorder="1" applyAlignment="1">
      <alignment horizontal="center" vertical="center" wrapText="1" readingOrder="2"/>
    </xf>
    <xf numFmtId="0" fontId="22" fillId="0" borderId="33" xfId="0" applyFont="1" applyFill="1" applyBorder="1" applyAlignment="1">
      <alignment horizontal="center" vertical="center" wrapText="1" readingOrder="2"/>
    </xf>
    <xf numFmtId="0" fontId="22" fillId="4" borderId="0" xfId="0" applyFont="1" applyFill="1" applyBorder="1" applyAlignment="1">
      <alignment horizontal="center" vertical="center" wrapText="1" readingOrder="2"/>
    </xf>
    <xf numFmtId="0" fontId="21" fillId="10" borderId="15" xfId="0" applyFont="1" applyFill="1" applyBorder="1" applyAlignment="1">
      <alignment horizontal="center" vertical="center" wrapText="1" readingOrder="2"/>
    </xf>
    <xf numFmtId="0" fontId="21" fillId="10" borderId="5" xfId="0" applyFont="1" applyFill="1" applyBorder="1" applyAlignment="1">
      <alignment horizontal="center" vertical="center" wrapText="1" readingOrder="2"/>
    </xf>
    <xf numFmtId="0" fontId="21" fillId="10" borderId="5" xfId="0" applyFont="1" applyFill="1" applyBorder="1" applyAlignment="1">
      <alignment horizontal="center" vertical="center" shrinkToFit="1" readingOrder="2"/>
    </xf>
    <xf numFmtId="0" fontId="21" fillId="10" borderId="34" xfId="0" applyFont="1" applyFill="1" applyBorder="1" applyAlignment="1">
      <alignment horizontal="center" vertical="center" wrapText="1" readingOrder="2"/>
    </xf>
    <xf numFmtId="0" fontId="22" fillId="0" borderId="0" xfId="0" applyFont="1" applyFill="1" applyBorder="1" applyAlignment="1">
      <alignment horizontal="center" vertical="center" readingOrder="2"/>
    </xf>
    <xf numFmtId="0" fontId="25" fillId="5" borderId="35" xfId="0" applyFont="1" applyFill="1" applyBorder="1" applyAlignment="1">
      <alignment horizontal="center" vertical="center" wrapText="1" readingOrder="2"/>
    </xf>
    <xf numFmtId="0" fontId="25" fillId="5" borderId="3" xfId="0" applyFont="1" applyFill="1" applyBorder="1" applyAlignment="1">
      <alignment horizontal="center" vertical="center" wrapText="1" readingOrder="2"/>
    </xf>
    <xf numFmtId="0" fontId="25" fillId="5" borderId="4" xfId="0" applyFont="1" applyFill="1" applyBorder="1" applyAlignment="1">
      <alignment horizontal="center" vertical="center" wrapText="1" readingOrder="2"/>
    </xf>
    <xf numFmtId="165" fontId="22" fillId="11" borderId="5" xfId="0" applyNumberFormat="1" applyFont="1" applyFill="1" applyBorder="1" applyAlignment="1" applyProtection="1">
      <alignment horizontal="center" vertical="center" wrapText="1" readingOrder="2"/>
      <protection hidden="1"/>
    </xf>
    <xf numFmtId="0" fontId="13" fillId="7" borderId="29" xfId="0" applyFont="1" applyFill="1" applyBorder="1" applyAlignment="1">
      <alignment horizontal="center" vertical="center" wrapText="1" readingOrder="2"/>
    </xf>
    <xf numFmtId="0" fontId="22" fillId="0" borderId="29" xfId="0" applyFont="1" applyFill="1" applyBorder="1" applyAlignment="1" applyProtection="1">
      <alignment horizontal="center" vertical="center" wrapText="1" readingOrder="2"/>
      <protection hidden="1"/>
    </xf>
    <xf numFmtId="0" fontId="22" fillId="0" borderId="29" xfId="0" applyFont="1" applyFill="1" applyBorder="1" applyAlignment="1">
      <alignment horizontal="center" vertical="center" textRotation="90" shrinkToFit="1" readingOrder="2"/>
    </xf>
    <xf numFmtId="0" fontId="22" fillId="3" borderId="29" xfId="0" applyFont="1" applyFill="1" applyBorder="1" applyAlignment="1">
      <alignment horizontal="center" vertical="center" textRotation="90" shrinkToFit="1" readingOrder="2"/>
    </xf>
    <xf numFmtId="0" fontId="22" fillId="7" borderId="29" xfId="0" applyFont="1" applyFill="1" applyBorder="1" applyAlignment="1">
      <alignment horizontal="center" vertical="center" wrapText="1" readingOrder="2"/>
    </xf>
    <xf numFmtId="0" fontId="22" fillId="0" borderId="29" xfId="0" applyFont="1" applyFill="1" applyBorder="1" applyAlignment="1">
      <alignment horizontal="center" vertical="center" wrapText="1" readingOrder="2"/>
    </xf>
    <xf numFmtId="0" fontId="13" fillId="0" borderId="29" xfId="0" applyFont="1" applyFill="1" applyBorder="1" applyAlignment="1">
      <alignment horizontal="center" vertical="center" wrapText="1" readingOrder="2"/>
    </xf>
    <xf numFmtId="0" fontId="22" fillId="0" borderId="29" xfId="0" applyFont="1" applyFill="1" applyBorder="1" applyAlignment="1">
      <alignment horizontal="center" vertical="center" wrapText="1" shrinkToFit="1" readingOrder="2"/>
    </xf>
    <xf numFmtId="0" fontId="13" fillId="8" borderId="29" xfId="0" applyFont="1" applyFill="1" applyBorder="1" applyAlignment="1">
      <alignment horizontal="center" vertical="center" textRotation="90" shrinkToFit="1" readingOrder="2"/>
    </xf>
    <xf numFmtId="0" fontId="22" fillId="8" borderId="29" xfId="0" applyFont="1" applyFill="1" applyBorder="1" applyAlignment="1">
      <alignment horizontal="center" vertical="center" textRotation="90" shrinkToFit="1" readingOrder="2"/>
    </xf>
    <xf numFmtId="0" fontId="13" fillId="8" borderId="29" xfId="0" applyFont="1" applyFill="1" applyBorder="1" applyAlignment="1">
      <alignment horizontal="center" vertical="center" wrapText="1" readingOrder="2"/>
    </xf>
    <xf numFmtId="4" fontId="13" fillId="7" borderId="29" xfId="0" applyNumberFormat="1" applyFont="1" applyFill="1" applyBorder="1" applyAlignment="1">
      <alignment horizontal="center" vertical="center" wrapText="1" readingOrder="2"/>
    </xf>
    <xf numFmtId="0" fontId="13" fillId="8" borderId="29" xfId="0" applyFont="1" applyFill="1" applyBorder="1" applyAlignment="1">
      <alignment horizontal="center" vertical="center" shrinkToFit="1" readingOrder="2"/>
    </xf>
    <xf numFmtId="1" fontId="13" fillId="8" borderId="29" xfId="0" applyNumberFormat="1" applyFont="1" applyFill="1" applyBorder="1" applyAlignment="1">
      <alignment horizontal="center" vertical="center" wrapText="1" readingOrder="2"/>
    </xf>
    <xf numFmtId="2" fontId="13" fillId="8" borderId="29" xfId="0" applyNumberFormat="1" applyFont="1" applyFill="1" applyBorder="1" applyAlignment="1">
      <alignment horizontal="center" vertical="center" wrapText="1" readingOrder="2"/>
    </xf>
    <xf numFmtId="0" fontId="23" fillId="3" borderId="29" xfId="0" applyFont="1" applyFill="1" applyBorder="1" applyAlignment="1">
      <alignment horizontal="center" vertical="center" wrapText="1" readingOrder="2"/>
    </xf>
    <xf numFmtId="2" fontId="23" fillId="3" borderId="5" xfId="0" applyNumberFormat="1" applyFont="1" applyFill="1" applyBorder="1" applyAlignment="1">
      <alignment horizontal="center" vertical="center" wrapText="1" readingOrder="2"/>
    </xf>
    <xf numFmtId="1" fontId="23" fillId="3" borderId="5" xfId="0" applyNumberFormat="1" applyFont="1" applyFill="1" applyBorder="1" applyAlignment="1">
      <alignment horizontal="center" vertical="center" wrapText="1" readingOrder="2"/>
    </xf>
    <xf numFmtId="0" fontId="23" fillId="3" borderId="36" xfId="0" applyFont="1" applyFill="1" applyBorder="1" applyAlignment="1">
      <alignment horizontal="center" vertical="center" wrapText="1" readingOrder="2"/>
    </xf>
    <xf numFmtId="0" fontId="23" fillId="9" borderId="29" xfId="0" applyFont="1" applyFill="1" applyBorder="1" applyAlignment="1">
      <alignment horizontal="center" vertical="center" wrapText="1" readingOrder="2"/>
    </xf>
    <xf numFmtId="0" fontId="22" fillId="0" borderId="0" xfId="0" applyFont="1" applyFill="1" applyAlignment="1">
      <alignment horizontal="center" vertical="center" shrinkToFit="1" readingOrder="2"/>
    </xf>
    <xf numFmtId="0" fontId="23" fillId="12" borderId="37" xfId="0" applyFont="1" applyFill="1" applyBorder="1" applyAlignment="1">
      <alignment horizontal="center" vertical="center" wrapText="1" readingOrder="2"/>
    </xf>
    <xf numFmtId="0" fontId="23" fillId="12" borderId="38" xfId="0" applyFont="1" applyFill="1" applyBorder="1" applyAlignment="1">
      <alignment horizontal="center" vertical="center" wrapText="1" readingOrder="2"/>
    </xf>
    <xf numFmtId="0" fontId="8" fillId="2" borderId="39" xfId="1" applyFont="1" applyFill="1" applyBorder="1" applyAlignment="1" applyProtection="1">
      <alignment horizontal="center" vertical="center" shrinkToFit="1" readingOrder="2"/>
      <protection hidden="1"/>
    </xf>
    <xf numFmtId="0" fontId="8" fillId="11" borderId="39" xfId="1" applyFont="1" applyFill="1" applyBorder="1" applyAlignment="1" applyProtection="1">
      <alignment horizontal="center" vertical="center" readingOrder="2"/>
      <protection hidden="1"/>
    </xf>
    <xf numFmtId="0" fontId="9" fillId="0" borderId="39" xfId="1" applyFont="1" applyFill="1" applyBorder="1" applyAlignment="1" applyProtection="1">
      <alignment readingOrder="2"/>
      <protection hidden="1"/>
    </xf>
    <xf numFmtId="0" fontId="8" fillId="8" borderId="39" xfId="1" applyFont="1" applyFill="1" applyBorder="1" applyAlignment="1" applyProtection="1">
      <alignment horizontal="center" vertical="center" readingOrder="2"/>
      <protection hidden="1"/>
    </xf>
    <xf numFmtId="0" fontId="8" fillId="8" borderId="40" xfId="1" applyFont="1" applyFill="1" applyBorder="1" applyAlignment="1" applyProtection="1">
      <alignment horizontal="center" vertical="center" readingOrder="2"/>
      <protection hidden="1"/>
    </xf>
    <xf numFmtId="0" fontId="22" fillId="2" borderId="31" xfId="0" applyFont="1" applyFill="1" applyBorder="1" applyAlignment="1">
      <alignment horizontal="center" vertical="center" wrapText="1" readingOrder="2"/>
    </xf>
    <xf numFmtId="0" fontId="22" fillId="2" borderId="32" xfId="0" applyFont="1" applyFill="1" applyBorder="1" applyAlignment="1">
      <alignment horizontal="center" vertical="center" wrapText="1" readingOrder="2"/>
    </xf>
    <xf numFmtId="0" fontId="22" fillId="2" borderId="33" xfId="0" applyFont="1" applyFill="1" applyBorder="1" applyAlignment="1">
      <alignment horizontal="center" vertical="center" wrapText="1" readingOrder="2"/>
    </xf>
    <xf numFmtId="0" fontId="13" fillId="0" borderId="5" xfId="0" applyFont="1" applyFill="1" applyBorder="1" applyAlignment="1">
      <alignment horizontal="center" vertical="center" shrinkToFit="1" readingOrder="2"/>
    </xf>
    <xf numFmtId="0" fontId="13" fillId="0" borderId="4" xfId="0" applyFont="1" applyFill="1" applyBorder="1" applyAlignment="1">
      <alignment horizontal="center" vertical="center" shrinkToFit="1" readingOrder="2"/>
    </xf>
    <xf numFmtId="2" fontId="13" fillId="0" borderId="34" xfId="0" applyNumberFormat="1" applyFont="1" applyFill="1" applyBorder="1" applyAlignment="1">
      <alignment horizontal="center" vertical="center" shrinkToFit="1" readingOrder="2"/>
    </xf>
    <xf numFmtId="0" fontId="13" fillId="0" borderId="0" xfId="0" applyFont="1" applyFill="1" applyAlignment="1">
      <alignment horizontal="center" vertical="center" shrinkToFit="1" readingOrder="2"/>
    </xf>
    <xf numFmtId="1" fontId="13" fillId="0" borderId="15" xfId="0" applyNumberFormat="1" applyFont="1" applyFill="1" applyBorder="1" applyAlignment="1">
      <alignment horizontal="center" vertical="center" shrinkToFit="1" readingOrder="2"/>
    </xf>
    <xf numFmtId="2" fontId="13" fillId="0" borderId="5" xfId="0" applyNumberFormat="1" applyFont="1" applyFill="1" applyBorder="1" applyAlignment="1">
      <alignment horizontal="center" vertical="center" shrinkToFit="1" readingOrder="2"/>
    </xf>
    <xf numFmtId="2" fontId="13" fillId="3" borderId="5" xfId="0" applyNumberFormat="1" applyFont="1" applyFill="1" applyBorder="1" applyAlignment="1">
      <alignment horizontal="center" vertical="center" shrinkToFit="1" readingOrder="2"/>
    </xf>
    <xf numFmtId="2" fontId="13" fillId="7" borderId="5" xfId="0" applyNumberFormat="1" applyFont="1" applyFill="1" applyBorder="1" applyAlignment="1">
      <alignment horizontal="center" vertical="center" shrinkToFit="1" readingOrder="2"/>
    </xf>
    <xf numFmtId="4" fontId="13" fillId="3" borderId="5" xfId="0" applyNumberFormat="1" applyFont="1" applyFill="1" applyBorder="1" applyAlignment="1">
      <alignment horizontal="center" vertical="center" shrinkToFit="1" readingOrder="2"/>
    </xf>
    <xf numFmtId="4" fontId="13" fillId="0" borderId="5" xfId="0" applyNumberFormat="1" applyFont="1" applyFill="1" applyBorder="1" applyAlignment="1">
      <alignment horizontal="center" vertical="center" shrinkToFit="1" readingOrder="2"/>
    </xf>
    <xf numFmtId="0" fontId="13" fillId="0" borderId="5" xfId="0" applyFont="1" applyBorder="1" applyAlignment="1">
      <alignment horizontal="center" readingOrder="2"/>
    </xf>
    <xf numFmtId="4" fontId="13" fillId="7" borderId="5" xfId="0" applyNumberFormat="1" applyFont="1" applyFill="1" applyBorder="1" applyAlignment="1">
      <alignment horizontal="center" vertical="center" shrinkToFit="1" readingOrder="2"/>
    </xf>
    <xf numFmtId="1" fontId="13" fillId="0" borderId="5" xfId="0" applyNumberFormat="1" applyFont="1" applyFill="1" applyBorder="1" applyAlignment="1">
      <alignment horizontal="center" vertical="center" shrinkToFit="1" readingOrder="2"/>
    </xf>
    <xf numFmtId="2" fontId="16" fillId="0" borderId="0" xfId="0" applyNumberFormat="1" applyFont="1" applyFill="1" applyBorder="1" applyAlignment="1">
      <alignment horizontal="center" vertical="center" shrinkToFit="1" readingOrder="2"/>
    </xf>
    <xf numFmtId="0" fontId="17" fillId="0" borderId="0" xfId="0" applyFont="1" applyFill="1" applyBorder="1" applyAlignment="1">
      <alignment shrinkToFit="1"/>
    </xf>
    <xf numFmtId="2" fontId="16" fillId="3" borderId="5" xfId="0" applyNumberFormat="1" applyFont="1" applyFill="1" applyBorder="1" applyAlignment="1">
      <alignment horizontal="center" vertical="center" shrinkToFit="1" readingOrder="2"/>
    </xf>
    <xf numFmtId="2" fontId="18" fillId="0" borderId="0" xfId="0" applyNumberFormat="1" applyFont="1" applyFill="1" applyBorder="1" applyAlignment="1">
      <alignment horizontal="center" vertical="center" shrinkToFit="1" readingOrder="2"/>
    </xf>
    <xf numFmtId="2" fontId="16" fillId="0" borderId="5" xfId="0" applyNumberFormat="1" applyFont="1" applyFill="1" applyBorder="1" applyAlignment="1">
      <alignment horizontal="center" vertical="center" shrinkToFit="1" readingOrder="2"/>
    </xf>
    <xf numFmtId="1" fontId="16" fillId="0" borderId="5" xfId="0" applyNumberFormat="1" applyFont="1" applyFill="1" applyBorder="1" applyAlignment="1">
      <alignment horizontal="center" vertical="center" shrinkToFit="1" readingOrder="2"/>
    </xf>
    <xf numFmtId="2" fontId="16" fillId="3" borderId="29" xfId="0" applyNumberFormat="1" applyFont="1" applyFill="1" applyBorder="1" applyAlignment="1">
      <alignment horizontal="center" vertical="center" shrinkToFit="1" readingOrder="2"/>
    </xf>
    <xf numFmtId="2" fontId="16" fillId="3" borderId="2" xfId="0" applyNumberFormat="1" applyFont="1" applyFill="1" applyBorder="1" applyAlignment="1">
      <alignment horizontal="center" vertical="center" shrinkToFit="1" readingOrder="2"/>
    </xf>
    <xf numFmtId="0" fontId="16" fillId="3" borderId="5" xfId="0" applyFont="1" applyFill="1" applyBorder="1" applyAlignment="1">
      <alignment horizontal="center" vertical="center" shrinkToFit="1" readingOrder="2"/>
    </xf>
    <xf numFmtId="164" fontId="16" fillId="0" borderId="0" xfId="0" applyNumberFormat="1" applyFont="1" applyFill="1" applyBorder="1" applyAlignment="1">
      <alignment horizontal="center" vertical="center" shrinkToFit="1" readingOrder="2"/>
    </xf>
    <xf numFmtId="2" fontId="16" fillId="9" borderId="5" xfId="0" applyNumberFormat="1" applyFont="1" applyFill="1" applyBorder="1" applyAlignment="1">
      <alignment horizontal="center" vertical="center" shrinkToFit="1" readingOrder="2"/>
    </xf>
    <xf numFmtId="2" fontId="13" fillId="0" borderId="0" xfId="0" applyNumberFormat="1" applyFont="1" applyFill="1" applyBorder="1" applyAlignment="1">
      <alignment horizontal="center" vertical="center" shrinkToFit="1" readingOrder="2"/>
    </xf>
    <xf numFmtId="0" fontId="13" fillId="12" borderId="15" xfId="0" applyFont="1" applyFill="1" applyBorder="1" applyAlignment="1">
      <alignment horizontal="center" vertical="center" shrinkToFit="1" readingOrder="2"/>
    </xf>
    <xf numFmtId="0" fontId="8" fillId="12" borderId="5" xfId="1" applyFont="1" applyFill="1" applyBorder="1" applyAlignment="1" applyProtection="1">
      <alignment horizontal="center" vertical="center" readingOrder="2"/>
      <protection hidden="1"/>
    </xf>
    <xf numFmtId="0" fontId="8" fillId="0" borderId="5" xfId="1" applyFont="1" applyBorder="1" applyAlignment="1" applyProtection="1">
      <alignment horizontal="center" vertical="center" shrinkToFit="1" readingOrder="2"/>
      <protection hidden="1"/>
    </xf>
    <xf numFmtId="0" fontId="8" fillId="11" borderId="5" xfId="1" applyFont="1" applyFill="1" applyBorder="1" applyAlignment="1" applyProtection="1">
      <alignment horizontal="center" vertical="center" readingOrder="2"/>
      <protection hidden="1"/>
    </xf>
    <xf numFmtId="0" fontId="9" fillId="0" borderId="5" xfId="1" applyFont="1" applyBorder="1" applyAlignment="1" applyProtection="1">
      <alignment readingOrder="2"/>
      <protection hidden="1"/>
    </xf>
    <xf numFmtId="0" fontId="8" fillId="8" borderId="5" xfId="1" applyFont="1" applyFill="1" applyBorder="1" applyAlignment="1" applyProtection="1">
      <alignment horizontal="center" vertical="center" readingOrder="2"/>
      <protection hidden="1"/>
    </xf>
    <xf numFmtId="0" fontId="8" fillId="8" borderId="34" xfId="1" applyFont="1" applyFill="1" applyBorder="1" applyAlignment="1" applyProtection="1">
      <alignment horizontal="center" vertical="center" readingOrder="2"/>
      <protection hidden="1"/>
    </xf>
    <xf numFmtId="0" fontId="13" fillId="3" borderId="0" xfId="0" applyFont="1" applyFill="1" applyBorder="1" applyAlignment="1">
      <alignment horizontal="center" vertical="center" shrinkToFit="1" readingOrder="2"/>
    </xf>
    <xf numFmtId="0" fontId="13" fillId="12" borderId="41" xfId="0" applyFont="1" applyFill="1" applyBorder="1" applyAlignment="1">
      <alignment horizontal="center" vertical="center" shrinkToFit="1" readingOrder="2"/>
    </xf>
    <xf numFmtId="0" fontId="8" fillId="0" borderId="29" xfId="1" applyFont="1" applyBorder="1" applyAlignment="1" applyProtection="1">
      <alignment horizontal="center" vertical="center" shrinkToFit="1" readingOrder="2"/>
      <protection hidden="1"/>
    </xf>
    <xf numFmtId="1" fontId="4" fillId="0" borderId="41" xfId="0" applyNumberFormat="1" applyFont="1" applyFill="1" applyBorder="1" applyAlignment="1">
      <alignment horizontal="center" vertical="center" readingOrder="2"/>
    </xf>
    <xf numFmtId="1" fontId="4" fillId="0" borderId="29" xfId="0" applyNumberFormat="1" applyFont="1" applyFill="1" applyBorder="1" applyAlignment="1">
      <alignment horizontal="center" vertical="center" readingOrder="2"/>
    </xf>
    <xf numFmtId="1" fontId="4" fillId="0" borderId="42" xfId="0" applyNumberFormat="1" applyFont="1" applyFill="1" applyBorder="1" applyAlignment="1">
      <alignment horizontal="center" vertical="center" shrinkToFit="1" readingOrder="2"/>
    </xf>
    <xf numFmtId="0" fontId="13" fillId="4" borderId="0" xfId="0" applyFont="1" applyFill="1" applyBorder="1" applyAlignment="1">
      <alignment horizontal="center" vertical="center" shrinkToFit="1" readingOrder="2"/>
    </xf>
    <xf numFmtId="1" fontId="16" fillId="3" borderId="15" xfId="0" applyNumberFormat="1" applyFont="1" applyFill="1" applyBorder="1" applyAlignment="1">
      <alignment horizontal="center" vertical="center" shrinkToFit="1" readingOrder="2"/>
    </xf>
    <xf numFmtId="2" fontId="16" fillId="3" borderId="34" xfId="0" applyNumberFormat="1" applyFont="1" applyFill="1" applyBorder="1" applyAlignment="1">
      <alignment horizontal="center" vertical="center" shrinkToFit="1" readingOrder="2"/>
    </xf>
    <xf numFmtId="0" fontId="16" fillId="3" borderId="0" xfId="0" applyFont="1" applyFill="1" applyBorder="1" applyAlignment="1">
      <alignment horizontal="center" vertical="center" shrinkToFit="1" readingOrder="2"/>
    </xf>
    <xf numFmtId="4" fontId="16" fillId="3" borderId="5" xfId="0" applyNumberFormat="1" applyFont="1" applyFill="1" applyBorder="1" applyAlignment="1">
      <alignment horizontal="center" vertical="center" shrinkToFit="1" readingOrder="2"/>
    </xf>
    <xf numFmtId="2" fontId="16" fillId="3" borderId="0" xfId="0" applyNumberFormat="1" applyFont="1" applyFill="1" applyBorder="1" applyAlignment="1">
      <alignment horizontal="center" vertical="center" shrinkToFit="1" readingOrder="2"/>
    </xf>
    <xf numFmtId="0" fontId="17" fillId="3" borderId="0" xfId="0" applyFont="1" applyFill="1" applyBorder="1" applyAlignment="1">
      <alignment shrinkToFit="1"/>
    </xf>
    <xf numFmtId="1" fontId="16" fillId="3" borderId="5" xfId="0" applyNumberFormat="1" applyFont="1" applyFill="1" applyBorder="1" applyAlignment="1">
      <alignment horizontal="center" vertical="center" shrinkToFit="1" readingOrder="2"/>
    </xf>
    <xf numFmtId="164" fontId="16" fillId="3" borderId="0" xfId="0" applyNumberFormat="1" applyFont="1" applyFill="1" applyBorder="1" applyAlignment="1">
      <alignment horizontal="center" vertical="center" shrinkToFit="1" readingOrder="2"/>
    </xf>
    <xf numFmtId="2" fontId="13" fillId="3" borderId="0" xfId="0" applyNumberFormat="1" applyFont="1" applyFill="1" applyBorder="1" applyAlignment="1">
      <alignment horizontal="center" vertical="center" shrinkToFit="1" readingOrder="2"/>
    </xf>
    <xf numFmtId="0" fontId="13" fillId="3" borderId="15" xfId="0" applyFont="1" applyFill="1" applyBorder="1" applyAlignment="1">
      <alignment horizontal="center" vertical="center" shrinkToFit="1" readingOrder="2"/>
    </xf>
    <xf numFmtId="0" fontId="8" fillId="3" borderId="5" xfId="1" applyFont="1" applyFill="1" applyBorder="1" applyAlignment="1" applyProtection="1">
      <alignment horizontal="center" vertical="center" readingOrder="2"/>
      <protection hidden="1"/>
    </xf>
    <xf numFmtId="0" fontId="8" fillId="3" borderId="5" xfId="1" applyFont="1" applyFill="1" applyBorder="1" applyAlignment="1" applyProtection="1">
      <alignment horizontal="center" vertical="center" shrinkToFit="1" readingOrder="2"/>
      <protection hidden="1"/>
    </xf>
    <xf numFmtId="0" fontId="9" fillId="3" borderId="5" xfId="1" applyFont="1" applyFill="1" applyBorder="1" applyAlignment="1" applyProtection="1">
      <alignment readingOrder="2"/>
      <protection hidden="1"/>
    </xf>
    <xf numFmtId="0" fontId="8" fillId="3" borderId="34" xfId="1" applyFont="1" applyFill="1" applyBorder="1" applyAlignment="1" applyProtection="1">
      <alignment horizontal="center" vertical="center" readingOrder="2"/>
      <protection hidden="1"/>
    </xf>
    <xf numFmtId="0" fontId="13" fillId="3" borderId="41" xfId="0" applyFont="1" applyFill="1" applyBorder="1" applyAlignment="1">
      <alignment horizontal="center" vertical="center" shrinkToFit="1" readingOrder="2"/>
    </xf>
    <xf numFmtId="0" fontId="8" fillId="3" borderId="29" xfId="1" applyFont="1" applyFill="1" applyBorder="1" applyAlignment="1" applyProtection="1">
      <alignment horizontal="center" vertical="center" shrinkToFit="1" readingOrder="2"/>
      <protection hidden="1"/>
    </xf>
    <xf numFmtId="1" fontId="4" fillId="3" borderId="41" xfId="0" applyNumberFormat="1" applyFont="1" applyFill="1" applyBorder="1" applyAlignment="1">
      <alignment horizontal="center" vertical="center" readingOrder="2"/>
    </xf>
    <xf numFmtId="1" fontId="4" fillId="3" borderId="29" xfId="0" applyNumberFormat="1" applyFont="1" applyFill="1" applyBorder="1" applyAlignment="1">
      <alignment horizontal="center" vertical="center" readingOrder="2"/>
    </xf>
    <xf numFmtId="1" fontId="4" fillId="3" borderId="42" xfId="0" applyNumberFormat="1" applyFont="1" applyFill="1" applyBorder="1" applyAlignment="1">
      <alignment horizontal="center" vertical="center" shrinkToFit="1" readingOrder="2"/>
    </xf>
    <xf numFmtId="0" fontId="16" fillId="4" borderId="0" xfId="0" applyFont="1" applyFill="1" applyBorder="1" applyAlignment="1">
      <alignment horizontal="center" vertical="center" shrinkToFit="1" readingOrder="2"/>
    </xf>
    <xf numFmtId="0" fontId="13" fillId="0" borderId="15" xfId="0" applyFont="1" applyFill="1" applyBorder="1" applyAlignment="1">
      <alignment horizontal="center" vertical="center" shrinkToFit="1" readingOrder="2"/>
    </xf>
    <xf numFmtId="1" fontId="16" fillId="3" borderId="43" xfId="0" applyNumberFormat="1" applyFont="1" applyFill="1" applyBorder="1" applyAlignment="1">
      <alignment horizontal="center" vertical="center" shrinkToFit="1" readingOrder="2"/>
    </xf>
    <xf numFmtId="2" fontId="16" fillId="3" borderId="39" xfId="0" applyNumberFormat="1" applyFont="1" applyFill="1" applyBorder="1" applyAlignment="1">
      <alignment horizontal="center" vertical="center" shrinkToFit="1" readingOrder="2"/>
    </xf>
    <xf numFmtId="2" fontId="16" fillId="3" borderId="40" xfId="0" applyNumberFormat="1" applyFont="1" applyFill="1" applyBorder="1" applyAlignment="1">
      <alignment horizontal="center" vertical="center" shrinkToFit="1" readingOrder="2"/>
    </xf>
    <xf numFmtId="1" fontId="16" fillId="3" borderId="44" xfId="0" applyNumberFormat="1" applyFont="1" applyFill="1" applyBorder="1" applyAlignment="1">
      <alignment horizontal="center" vertical="center" shrinkToFit="1" readingOrder="2"/>
    </xf>
    <xf numFmtId="2" fontId="16" fillId="3" borderId="18" xfId="0" applyNumberFormat="1" applyFont="1" applyFill="1" applyBorder="1" applyAlignment="1">
      <alignment horizontal="center" vertical="center" shrinkToFit="1" readingOrder="2"/>
    </xf>
    <xf numFmtId="4" fontId="16" fillId="3" borderId="18" xfId="0" applyNumberFormat="1" applyFont="1" applyFill="1" applyBorder="1" applyAlignment="1">
      <alignment horizontal="center" vertical="center" shrinkToFit="1" readingOrder="2"/>
    </xf>
    <xf numFmtId="1" fontId="16" fillId="3" borderId="18" xfId="0" applyNumberFormat="1" applyFont="1" applyFill="1" applyBorder="1" applyAlignment="1">
      <alignment horizontal="center" vertical="center" shrinkToFit="1" readingOrder="2"/>
    </xf>
    <xf numFmtId="2" fontId="16" fillId="3" borderId="19" xfId="0" applyNumberFormat="1" applyFont="1" applyFill="1" applyBorder="1" applyAlignment="1">
      <alignment horizontal="center" vertical="center" shrinkToFit="1" readingOrder="2"/>
    </xf>
    <xf numFmtId="2" fontId="16" fillId="3" borderId="16" xfId="0" applyNumberFormat="1" applyFont="1" applyFill="1" applyBorder="1" applyAlignment="1">
      <alignment horizontal="center" vertical="center" shrinkToFit="1" readingOrder="2"/>
    </xf>
    <xf numFmtId="0" fontId="16" fillId="3" borderId="18" xfId="0" applyFont="1" applyFill="1" applyBorder="1" applyAlignment="1">
      <alignment horizontal="center" vertical="center" shrinkToFit="1" readingOrder="2"/>
    </xf>
    <xf numFmtId="0" fontId="13" fillId="3" borderId="44" xfId="0" applyFont="1" applyFill="1" applyBorder="1" applyAlignment="1">
      <alignment horizontal="center" vertical="center" shrinkToFit="1" readingOrder="2"/>
    </xf>
    <xf numFmtId="0" fontId="8" fillId="3" borderId="18" xfId="1" applyFont="1" applyFill="1" applyBorder="1" applyAlignment="1" applyProtection="1">
      <alignment horizontal="center" vertical="center" readingOrder="2"/>
      <protection hidden="1"/>
    </xf>
    <xf numFmtId="0" fontId="8" fillId="3" borderId="18" xfId="1" applyFont="1" applyFill="1" applyBorder="1" applyAlignment="1" applyProtection="1">
      <alignment horizontal="center" vertical="center" shrinkToFit="1" readingOrder="2"/>
      <protection hidden="1"/>
    </xf>
    <xf numFmtId="0" fontId="9" fillId="3" borderId="18" xfId="1" applyFont="1" applyFill="1" applyBorder="1" applyAlignment="1" applyProtection="1">
      <alignment readingOrder="2"/>
      <protection hidden="1"/>
    </xf>
    <xf numFmtId="0" fontId="8" fillId="3" borderId="45" xfId="1" applyFont="1" applyFill="1" applyBorder="1" applyAlignment="1" applyProtection="1">
      <alignment horizontal="center" vertical="center" readingOrder="2"/>
      <protection hidden="1"/>
    </xf>
    <xf numFmtId="0" fontId="13" fillId="3" borderId="46" xfId="0" applyFont="1" applyFill="1" applyBorder="1" applyAlignment="1">
      <alignment horizontal="center" vertical="center" shrinkToFit="1" readingOrder="2"/>
    </xf>
    <xf numFmtId="0" fontId="8" fillId="3" borderId="19" xfId="1" applyFont="1" applyFill="1" applyBorder="1" applyAlignment="1" applyProtection="1">
      <alignment horizontal="center" vertical="center" shrinkToFit="1" readingOrder="2"/>
      <protection hidden="1"/>
    </xf>
    <xf numFmtId="1" fontId="4" fillId="3" borderId="46" xfId="0" applyNumberFormat="1" applyFont="1" applyFill="1" applyBorder="1" applyAlignment="1">
      <alignment horizontal="center" vertical="center" readingOrder="2"/>
    </xf>
    <xf numFmtId="1" fontId="4" fillId="3" borderId="19" xfId="0" applyNumberFormat="1" applyFont="1" applyFill="1" applyBorder="1" applyAlignment="1">
      <alignment horizontal="center" vertical="center" readingOrder="2"/>
    </xf>
    <xf numFmtId="1" fontId="4" fillId="3" borderId="47" xfId="0" applyNumberFormat="1" applyFont="1" applyFill="1" applyBorder="1" applyAlignment="1">
      <alignment horizontal="center" vertical="center" shrinkToFit="1" readingOrder="2"/>
    </xf>
    <xf numFmtId="2" fontId="13" fillId="4" borderId="0" xfId="0" applyNumberFormat="1" applyFont="1" applyFill="1" applyBorder="1" applyAlignment="1">
      <alignment horizontal="center" vertical="center" shrinkToFit="1" readingOrder="2"/>
    </xf>
    <xf numFmtId="1" fontId="13" fillId="4" borderId="0" xfId="0" applyNumberFormat="1" applyFont="1" applyFill="1" applyBorder="1" applyAlignment="1">
      <alignment horizontal="center" vertical="center" shrinkToFit="1" readingOrder="2"/>
    </xf>
    <xf numFmtId="4" fontId="13" fillId="4" borderId="0" xfId="0" applyNumberFormat="1" applyFont="1" applyFill="1" applyBorder="1" applyAlignment="1">
      <alignment horizontal="center" vertical="center" shrinkToFit="1" readingOrder="2"/>
    </xf>
    <xf numFmtId="0" fontId="26" fillId="4" borderId="0" xfId="0" applyFont="1" applyFill="1" applyBorder="1" applyAlignment="1">
      <alignment horizontal="center" readingOrder="2"/>
    </xf>
    <xf numFmtId="2" fontId="16" fillId="4" borderId="0" xfId="0" applyNumberFormat="1" applyFont="1" applyFill="1" applyBorder="1" applyAlignment="1">
      <alignment horizontal="center" vertical="center" shrinkToFit="1" readingOrder="2"/>
    </xf>
    <xf numFmtId="0" fontId="17" fillId="4" borderId="0" xfId="0" applyFont="1" applyFill="1" applyBorder="1" applyAlignment="1">
      <alignment shrinkToFit="1"/>
    </xf>
    <xf numFmtId="2" fontId="18" fillId="4" borderId="0" xfId="0" applyNumberFormat="1" applyFont="1" applyFill="1" applyBorder="1" applyAlignment="1">
      <alignment horizontal="center" vertical="center" shrinkToFit="1" readingOrder="2"/>
    </xf>
    <xf numFmtId="1" fontId="16" fillId="4" borderId="0" xfId="0" applyNumberFormat="1" applyFont="1" applyFill="1" applyBorder="1" applyAlignment="1">
      <alignment horizontal="center" vertical="center" shrinkToFit="1" readingOrder="2"/>
    </xf>
    <xf numFmtId="164" fontId="16" fillId="4" borderId="0" xfId="0" applyNumberFormat="1" applyFont="1" applyFill="1" applyBorder="1" applyAlignment="1">
      <alignment horizontal="center" vertical="center" shrinkToFit="1" readingOrder="2"/>
    </xf>
    <xf numFmtId="0" fontId="8" fillId="4" borderId="0" xfId="1" applyFont="1" applyFill="1" applyBorder="1" applyAlignment="1" applyProtection="1">
      <alignment horizontal="center" vertical="center" readingOrder="2"/>
      <protection hidden="1"/>
    </xf>
    <xf numFmtId="0" fontId="8" fillId="4" borderId="0" xfId="1" applyFont="1" applyFill="1" applyBorder="1" applyAlignment="1" applyProtection="1">
      <alignment horizontal="center" vertical="center" shrinkToFit="1" readingOrder="2"/>
      <protection hidden="1"/>
    </xf>
    <xf numFmtId="0" fontId="9" fillId="4" borderId="0" xfId="1" applyFont="1" applyFill="1" applyBorder="1" applyAlignment="1" applyProtection="1">
      <alignment readingOrder="2"/>
      <protection hidden="1"/>
    </xf>
    <xf numFmtId="0" fontId="27" fillId="4" borderId="0" xfId="0" applyFont="1" applyFill="1" applyBorder="1" applyAlignment="1">
      <alignment horizontal="center" readingOrder="2"/>
    </xf>
    <xf numFmtId="0" fontId="13" fillId="4" borderId="0" xfId="0" applyFont="1" applyFill="1" applyBorder="1" applyAlignment="1">
      <alignment horizontal="center" vertical="center" wrapText="1" readingOrder="2"/>
    </xf>
    <xf numFmtId="2" fontId="13" fillId="4" borderId="0" xfId="0" applyNumberFormat="1" applyFont="1" applyFill="1" applyBorder="1" applyAlignment="1">
      <alignment horizontal="center" vertical="center" readingOrder="2"/>
    </xf>
    <xf numFmtId="4" fontId="13" fillId="4" borderId="0" xfId="0" applyNumberFormat="1" applyFont="1" applyFill="1" applyBorder="1" applyAlignment="1">
      <alignment horizontal="center" vertical="center" readingOrder="2"/>
    </xf>
    <xf numFmtId="1" fontId="13" fillId="4" borderId="0" xfId="0" applyNumberFormat="1" applyFont="1" applyFill="1" applyBorder="1" applyAlignment="1">
      <alignment horizontal="center" vertical="center" readingOrder="2"/>
    </xf>
    <xf numFmtId="0" fontId="17" fillId="4" borderId="0" xfId="0" applyFont="1" applyFill="1" applyBorder="1"/>
    <xf numFmtId="2" fontId="16" fillId="4" borderId="0" xfId="0" applyNumberFormat="1" applyFont="1" applyFill="1" applyBorder="1" applyAlignment="1">
      <alignment horizontal="center" vertical="center" readingOrder="2"/>
    </xf>
    <xf numFmtId="2" fontId="18" fillId="4" borderId="0" xfId="0" applyNumberFormat="1" applyFont="1" applyFill="1" applyBorder="1" applyAlignment="1">
      <alignment horizontal="center" vertical="center" readingOrder="2"/>
    </xf>
    <xf numFmtId="164" fontId="16" fillId="4" borderId="0" xfId="0" applyNumberFormat="1" applyFont="1" applyFill="1" applyBorder="1" applyAlignment="1">
      <alignment horizontal="center" vertical="center" readingOrder="2"/>
    </xf>
    <xf numFmtId="164" fontId="13" fillId="4" borderId="0" xfId="0" applyNumberFormat="1" applyFont="1" applyFill="1" applyBorder="1" applyAlignment="1">
      <alignment horizontal="center" vertical="center" readingOrder="2"/>
    </xf>
    <xf numFmtId="0" fontId="16" fillId="4" borderId="0" xfId="0" applyFont="1" applyFill="1" applyBorder="1" applyAlignment="1">
      <alignment horizontal="center" vertical="center" readingOrder="2"/>
    </xf>
    <xf numFmtId="0" fontId="18" fillId="4" borderId="0" xfId="0" applyFont="1" applyFill="1" applyBorder="1" applyAlignment="1">
      <alignment horizontal="center" vertical="center" readingOrder="2"/>
    </xf>
    <xf numFmtId="1" fontId="16" fillId="4" borderId="0" xfId="0" applyNumberFormat="1" applyFont="1" applyFill="1" applyBorder="1" applyAlignment="1">
      <alignment horizontal="center" vertical="center" readingOrder="2"/>
    </xf>
    <xf numFmtId="0" fontId="19" fillId="4" borderId="0" xfId="0" applyFont="1" applyFill="1" applyBorder="1"/>
    <xf numFmtId="0" fontId="9" fillId="4" borderId="0" xfId="1" applyFont="1" applyFill="1" applyBorder="1" applyAlignment="1" applyProtection="1">
      <alignment shrinkToFit="1" readingOrder="2"/>
      <protection hidden="1"/>
    </xf>
  </cellXfs>
  <cellStyles count="14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3" xfId="30"/>
    <cellStyle name="Comma 4" xfId="31"/>
    <cellStyle name="Currency 2" xfId="32"/>
    <cellStyle name="Explanatory Text" xfId="33"/>
    <cellStyle name="Good" xfId="34"/>
    <cellStyle name="Heading 1" xfId="35"/>
    <cellStyle name="Heading 2" xfId="36"/>
    <cellStyle name="Heading 2 2" xfId="37"/>
    <cellStyle name="Heading 2 4" xfId="38"/>
    <cellStyle name="Heading 3" xfId="39"/>
    <cellStyle name="Heading 4" xfId="40"/>
    <cellStyle name="Hyperlink 2" xfId="41"/>
    <cellStyle name="Input" xfId="42"/>
    <cellStyle name="Linked Cell" xfId="43"/>
    <cellStyle name="Neutral" xfId="44"/>
    <cellStyle name="Normal" xfId="0" builtinId="0"/>
    <cellStyle name="Normal 10" xfId="45"/>
    <cellStyle name="Normal 11" xfId="46"/>
    <cellStyle name="Normal 12" xfId="47"/>
    <cellStyle name="Normal 13" xfId="48"/>
    <cellStyle name="Normal 13 2" xfId="49"/>
    <cellStyle name="Normal 14" xfId="50"/>
    <cellStyle name="Normal 14 2" xfId="51"/>
    <cellStyle name="Normal 15" xfId="52"/>
    <cellStyle name="Normal 16" xfId="53"/>
    <cellStyle name="Normal 17" xfId="54"/>
    <cellStyle name="Normal 18" xfId="55"/>
    <cellStyle name="Normal 19" xfId="56"/>
    <cellStyle name="Normal 2" xfId="1"/>
    <cellStyle name="Normal 2 10" xfId="57"/>
    <cellStyle name="Normal 2 2" xfId="58"/>
    <cellStyle name="Normal 2 2 2" xfId="59"/>
    <cellStyle name="Normal 2 2 3" xfId="60"/>
    <cellStyle name="Normal 2 3" xfId="61"/>
    <cellStyle name="Normal 2 3 2" xfId="62"/>
    <cellStyle name="Normal 2 4" xfId="63"/>
    <cellStyle name="Normal 2 4 2" xfId="64"/>
    <cellStyle name="Normal 2 5" xfId="65"/>
    <cellStyle name="Normal 2 6" xfId="66"/>
    <cellStyle name="Normal 2 7" xfId="67"/>
    <cellStyle name="Normal 2 8" xfId="68"/>
    <cellStyle name="Normal 2 9" xfId="69"/>
    <cellStyle name="Normal 20" xfId="70"/>
    <cellStyle name="Normal 21" xfId="71"/>
    <cellStyle name="Normal 22" xfId="72"/>
    <cellStyle name="Normal 23" xfId="73"/>
    <cellStyle name="Normal 3" xfId="74"/>
    <cellStyle name="Normal 3 10" xfId="75"/>
    <cellStyle name="Normal 3 11" xfId="76"/>
    <cellStyle name="Normal 3 12" xfId="77"/>
    <cellStyle name="Normal 3 13" xfId="78"/>
    <cellStyle name="Normal 3 14" xfId="79"/>
    <cellStyle name="Normal 3 15" xfId="80"/>
    <cellStyle name="Normal 3 16" xfId="81"/>
    <cellStyle name="Normal 3 17" xfId="82"/>
    <cellStyle name="Normal 3 18" xfId="83"/>
    <cellStyle name="Normal 3 19" xfId="84"/>
    <cellStyle name="Normal 3 2" xfId="85"/>
    <cellStyle name="Normal 3 2 2" xfId="86"/>
    <cellStyle name="Normal 3 3" xfId="87"/>
    <cellStyle name="Normal 3 4" xfId="88"/>
    <cellStyle name="Normal 3 5" xfId="89"/>
    <cellStyle name="Normal 3 6" xfId="90"/>
    <cellStyle name="Normal 3 7" xfId="91"/>
    <cellStyle name="Normal 3 8" xfId="92"/>
    <cellStyle name="Normal 3 9" xfId="93"/>
    <cellStyle name="Normal 4" xfId="94"/>
    <cellStyle name="Normal 4 2" xfId="95"/>
    <cellStyle name="Normal 4 2 2" xfId="96"/>
    <cellStyle name="Normal 4 2 3" xfId="97"/>
    <cellStyle name="Normal 4 3" xfId="98"/>
    <cellStyle name="Normal 4 4" xfId="99"/>
    <cellStyle name="Normal 4 5" xfId="100"/>
    <cellStyle name="Normal 5" xfId="101"/>
    <cellStyle name="Normal 5 2" xfId="102"/>
    <cellStyle name="Normal 5 3" xfId="103"/>
    <cellStyle name="Normal 6" xfId="104"/>
    <cellStyle name="Normal 6 2" xfId="105"/>
    <cellStyle name="Normal 7" xfId="106"/>
    <cellStyle name="Normal 7 10" xfId="107"/>
    <cellStyle name="Normal 7 11" xfId="108"/>
    <cellStyle name="Normal 7 12" xfId="109"/>
    <cellStyle name="Normal 7 13" xfId="110"/>
    <cellStyle name="Normal 7 14" xfId="111"/>
    <cellStyle name="Normal 7 15" xfId="112"/>
    <cellStyle name="Normal 7 16" xfId="113"/>
    <cellStyle name="Normal 7 17" xfId="114"/>
    <cellStyle name="Normal 7 18" xfId="115"/>
    <cellStyle name="Normal 7 2" xfId="116"/>
    <cellStyle name="Normal 7 3" xfId="117"/>
    <cellStyle name="Normal 7 4" xfId="118"/>
    <cellStyle name="Normal 7 5" xfId="119"/>
    <cellStyle name="Normal 7 6" xfId="120"/>
    <cellStyle name="Normal 7 7" xfId="121"/>
    <cellStyle name="Normal 7 8" xfId="122"/>
    <cellStyle name="Normal 7 9" xfId="123"/>
    <cellStyle name="Normal 8" xfId="124"/>
    <cellStyle name="Normal 9" xfId="125"/>
    <cellStyle name="Normal 9 2" xfId="126"/>
    <cellStyle name="Normal 9 3" xfId="127"/>
    <cellStyle name="Note" xfId="128"/>
    <cellStyle name="Output" xfId="129"/>
    <cellStyle name="Percent 2" xfId="130"/>
    <cellStyle name="Percent 2 2" xfId="131"/>
    <cellStyle name="Percent 2 3" xfId="132"/>
    <cellStyle name="Percent 2 4" xfId="133"/>
    <cellStyle name="Percent 2 5" xfId="134"/>
    <cellStyle name="Title" xfId="135"/>
    <cellStyle name="Total" xfId="136"/>
    <cellStyle name="Warning Text" xfId="137"/>
    <cellStyle name="عنوان 5" xfId="138"/>
    <cellStyle name="نمط 1" xfId="139"/>
  </cellStyles>
  <dxfs count="148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0345;1667"/>
  <ax:ocxPr ax:name="FontName" ax:value="Arial"/>
  <ax:ocxPr ax:name="FontEffects" ax:value="1073741825"/>
  <ax:ocxPr ax:name="FontHeight" ax:value="405"/>
  <ax:ocxPr ax:name="FontCharSet" ax:value="0"/>
  <ax:ocxPr ax:name="FontPitchAndFamily" ax:value="2"/>
  <ax:ocxPr ax:name="FontWeight" ax:value="70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261937</xdr:colOff>
      <xdr:row>0</xdr:row>
      <xdr:rowOff>309563</xdr:rowOff>
    </xdr:from>
    <xdr:to>
      <xdr:col>16</xdr:col>
      <xdr:colOff>714375</xdr:colOff>
      <xdr:row>2</xdr:row>
      <xdr:rowOff>285750</xdr:rowOff>
    </xdr:to>
    <xdr:sp macro="[1]!Macro7" textlink="">
      <xdr:nvSpPr>
        <xdr:cNvPr id="2" name="مستطيل 1"/>
        <xdr:cNvSpPr/>
      </xdr:nvSpPr>
      <xdr:spPr>
        <a:xfrm>
          <a:off x="11284124625" y="309563"/>
          <a:ext cx="2414588" cy="79533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S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K\&#1576;&#1585;&#1606;&#1575;&#1605;&#1580;%20&#1575;&#1604;&#1605;&#1585;&#1578;&#1576;&#1575;&#1578;\&#1571;&#1581;&#1583;&#1579;%20%20&#1575;&#1604;&#1606;&#1607;&#1607;&#1575;&#1574;&#1610;%20&#1576;&#1585;&#1606;&#1575;&#1605;&#1580;%20&#1604;&#1604;&#1605;&#1585;&#1578;&#1576;&#1575;&#1578;2019%20-%20Cop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K\&#1576;&#1585;&#1606;&#1575;&#1605;&#1580;%20&#1575;&#1604;&#1605;&#1585;&#1578;&#1576;&#1575;&#1578;\&#1575;&#1604;&#1608;&#1575;&#1589;&#1601;&#1610;&#1577;\&#1575;&#1604;&#1576;&#1585;&#1606;&#1575;&#1605;&#1580;%20&#1575;&#1604;&#1605;&#1589;&#1605;&#1605;%20&#1604;&#1605;&#1585;&#1578;&#1576;&#1575;&#1578;%20&#1576;&#1608;&#1585;&#1587;&#1593;&#1610;&#158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6;&#1585;&#1606;&#1575;&#1605;&#1580;%20&#1575;&#1604;&#1575;&#1590;&#1575;&#1601;&#1610;%20&#1575;&#1604;&#1580;&#1583;&#1610;&#1583;%20(2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w%20folder\&#1576;&#1585;&#1606;&#1575;&#1605;&#1580;%20&#1575;&#1604;&#1575;&#1590;&#1575;&#1601;&#1610;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K\&#1575;&#1593;&#1583;&#1575;&#1583;&#1610;\&#1605;&#1604;&#1601;%20&#1575;&#1604;&#1571;&#1580;&#1608;&#1585;%20&#1608;%20&#1575;&#1604;&#1605;&#1575;&#1607;&#1610;&#1575;&#1578;\New%20folder\&#1575;&#1604;&#1585;&#1587;&#1605;&#1610;&#1577;%20&#1575;&#1604;&#1601;&#1585;&#1606;&#1587;&#1610;&#1577;\New%20folder%20(11)\Recovered%20data%2001-14-2017%20at%2012_13_03\FAT32\Raw%20Files\Microsoft%20Excel%20XML%20Documents\&#160;\&#1571;&#1608;&#1585;&#1575;&#1602;\&#1588;&#1574;&#1608;&#1606;%20&#1575;&#1604;&#1593;&#1575;&#1605;&#1604;&#1610;&#1606;\&#1576;&#1585;&#1606;&#1575;&#1605;&#1580;%20&#1575;&#1604;&#1605;&#1585;&#1578;&#1576;&#1575;&#157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بداية"/>
      <sheetName val="ادخال البيانات"/>
      <sheetName val="مراية الأجور المتغيرة"/>
      <sheetName val="الأجور المتغيرة"/>
      <sheetName val="حساب 65%للمرتب"/>
      <sheetName val="خصم للعاملين"/>
      <sheetName val="مفردات جديدة"/>
      <sheetName val="دليل الأعمدة (2)"/>
      <sheetName val="القوائم"/>
      <sheetName val="دليل الأعمدة"/>
      <sheetName val="حساب استمارة فردية"/>
      <sheetName val="الأساسيات والصافي"/>
      <sheetName val="كشوف مرتبات معلمون "/>
      <sheetName val="كشوف تلحيق مرتبات المعلمون"/>
      <sheetName val="ضهر كشوف تلحيق مرتبات معلمون"/>
      <sheetName val="جملة مرتبات معلمون"/>
      <sheetName val="استمارة نظامGFMIS"/>
      <sheetName val="كشف المعاشات"/>
      <sheetName val="كشوف مرتبات معلمون بنوك"/>
      <sheetName val="كشوف تلحيق مرتبات المعلمون بنوك"/>
      <sheetName val="ضهر كشوف تلحيق مرتبات معلمو بنو"/>
      <sheetName val="جملة مرتبات معلمون بنوك"/>
      <sheetName val="استمارة نظامGFMIS بنوك"/>
      <sheetName val="كشف المعاشات بنوك"/>
      <sheetName val="بطاقة أجور متغيرة"/>
      <sheetName val="اعداد منطقة حرة الجديدة "/>
      <sheetName val="طباعة منطقة حرة الجديدة "/>
      <sheetName val="كشف منطقة الحرة المجمع"/>
      <sheetName val="تلحيق كشف منطقة حرة مجمع "/>
      <sheetName val="منطقة حرة شهري"/>
      <sheetName val="حصر قيمة مكافأة معلمون"/>
      <sheetName val="حصر قيمة مكافأة اداريون"/>
      <sheetName val="كشف امتحانات معلمين"/>
      <sheetName val="كشف امتحانات الاداريون"/>
      <sheetName val="ضهر كشف المكافاة"/>
      <sheetName val="حافز الدمج"/>
      <sheetName val="ضهر حافز الدمج"/>
      <sheetName val="كشف الـ 5%"/>
      <sheetName val="كشف تطبيقية وعلاج"/>
      <sheetName val="حوافز النائية"/>
      <sheetName val="الاجر المكمل"/>
      <sheetName val="حساب المبلغ ارباب عهد"/>
      <sheetName val="ارباب العهد الجديد"/>
      <sheetName val="أرباب العهد القديم"/>
      <sheetName val="رعاية طفل "/>
      <sheetName val="مكافأة رعاية الطفل "/>
      <sheetName val="ظهر كشوف المدرسين"/>
      <sheetName val="الأساسيات القديمة للمعلمين"/>
      <sheetName val="استمارة فردية (2)"/>
      <sheetName val="خطاب تضامن المهن"/>
      <sheetName val="خطاب زمالة المهن"/>
      <sheetName val="خطاب الأساسي"/>
      <sheetName val="ترتيب العاملين في ماهيات"/>
      <sheetName val="البنوك"/>
    </sheetNames>
    <definedNames>
      <definedName name="Macro7"/>
    </definedNames>
    <sheetDataSet>
      <sheetData sheetId="0"/>
      <sheetData sheetId="1"/>
      <sheetData sheetId="2"/>
      <sheetData sheetId="3">
        <row r="9">
          <cell r="A9">
            <v>1</v>
          </cell>
          <cell r="B9" t="str">
            <v>اسامة محمود ابراهيم محمد الهواري</v>
          </cell>
          <cell r="C9">
            <v>157.41</v>
          </cell>
          <cell r="D9">
            <v>2767.4</v>
          </cell>
          <cell r="E9">
            <v>157.41</v>
          </cell>
          <cell r="F9">
            <v>2767.4</v>
          </cell>
          <cell r="G9">
            <v>157.41</v>
          </cell>
          <cell r="H9">
            <v>2767.4</v>
          </cell>
          <cell r="I9">
            <v>157.41</v>
          </cell>
          <cell r="J9">
            <v>2767.4</v>
          </cell>
          <cell r="K9">
            <v>157.41</v>
          </cell>
          <cell r="L9">
            <v>2767.4</v>
          </cell>
          <cell r="M9">
            <v>157.41</v>
          </cell>
          <cell r="N9">
            <v>2767.4</v>
          </cell>
          <cell r="O9">
            <v>157.41</v>
          </cell>
          <cell r="P9">
            <v>2767.4</v>
          </cell>
          <cell r="Q9">
            <v>157.41</v>
          </cell>
          <cell r="R9">
            <v>2767.4</v>
          </cell>
          <cell r="S9">
            <v>157.41</v>
          </cell>
          <cell r="T9">
            <v>2767.4</v>
          </cell>
          <cell r="U9">
            <v>157.41</v>
          </cell>
          <cell r="V9">
            <v>2767.4</v>
          </cell>
          <cell r="W9">
            <v>157.41</v>
          </cell>
          <cell r="X9">
            <v>2767.4</v>
          </cell>
          <cell r="Y9">
            <v>157.41</v>
          </cell>
          <cell r="Z9">
            <v>2767.4</v>
          </cell>
          <cell r="AA9">
            <v>8113.6</v>
          </cell>
          <cell r="AB9">
            <v>43211.320000000007</v>
          </cell>
        </row>
        <row r="10">
          <cell r="A10">
            <v>2</v>
          </cell>
          <cell r="B10" t="str">
            <v>سامية سمعان ابواليمين حبشي</v>
          </cell>
          <cell r="C10">
            <v>115.82</v>
          </cell>
          <cell r="D10">
            <v>2006.36</v>
          </cell>
          <cell r="E10">
            <v>115.82</v>
          </cell>
          <cell r="F10">
            <v>2006.36</v>
          </cell>
          <cell r="G10">
            <v>115.82</v>
          </cell>
          <cell r="H10">
            <v>2006.36</v>
          </cell>
          <cell r="I10">
            <v>115.82</v>
          </cell>
          <cell r="J10">
            <v>2006.36</v>
          </cell>
          <cell r="K10">
            <v>115.82</v>
          </cell>
          <cell r="L10">
            <v>2006.36</v>
          </cell>
          <cell r="M10">
            <v>115.82</v>
          </cell>
          <cell r="N10">
            <v>2006.36</v>
          </cell>
          <cell r="O10">
            <v>115.82</v>
          </cell>
          <cell r="P10">
            <v>2006.36</v>
          </cell>
          <cell r="Q10">
            <v>115.82</v>
          </cell>
          <cell r="R10">
            <v>2006.36</v>
          </cell>
          <cell r="S10">
            <v>115.82</v>
          </cell>
          <cell r="T10">
            <v>2006.36</v>
          </cell>
          <cell r="U10">
            <v>115.82</v>
          </cell>
          <cell r="V10">
            <v>2006.36</v>
          </cell>
          <cell r="W10">
            <v>115.82</v>
          </cell>
          <cell r="X10">
            <v>2006.36</v>
          </cell>
          <cell r="Y10">
            <v>115.82</v>
          </cell>
          <cell r="Z10">
            <v>2006.36</v>
          </cell>
          <cell r="AA10">
            <v>6001.5999999999995</v>
          </cell>
          <cell r="AB10">
            <v>31467.759999999998</v>
          </cell>
        </row>
        <row r="11">
          <cell r="A11">
            <v>3</v>
          </cell>
          <cell r="B11" t="str">
            <v>مرفت محمد محمد عطية ابو جمعه</v>
          </cell>
          <cell r="C11">
            <v>139.78</v>
          </cell>
          <cell r="D11">
            <v>2343.5600000000004</v>
          </cell>
          <cell r="E11">
            <v>139.78</v>
          </cell>
          <cell r="F11">
            <v>2343.5600000000004</v>
          </cell>
          <cell r="G11">
            <v>139.78</v>
          </cell>
          <cell r="H11">
            <v>2343.5600000000004</v>
          </cell>
          <cell r="I11">
            <v>139.78</v>
          </cell>
          <cell r="J11">
            <v>2343.5600000000004</v>
          </cell>
          <cell r="K11">
            <v>139.78</v>
          </cell>
          <cell r="L11">
            <v>2343.5600000000004</v>
          </cell>
          <cell r="M11">
            <v>139.78</v>
          </cell>
          <cell r="N11">
            <v>2343.5600000000004</v>
          </cell>
          <cell r="O11">
            <v>139.78</v>
          </cell>
          <cell r="P11">
            <v>2343.5600000000004</v>
          </cell>
          <cell r="Q11">
            <v>139.78</v>
          </cell>
          <cell r="R11">
            <v>2343.5600000000004</v>
          </cell>
          <cell r="S11">
            <v>139.78</v>
          </cell>
          <cell r="T11">
            <v>2343.5600000000004</v>
          </cell>
          <cell r="U11">
            <v>139.78</v>
          </cell>
          <cell r="V11">
            <v>2343.5600000000004</v>
          </cell>
          <cell r="W11">
            <v>139.78</v>
          </cell>
          <cell r="X11">
            <v>2343.5600000000004</v>
          </cell>
          <cell r="Y11">
            <v>139.78</v>
          </cell>
          <cell r="Z11">
            <v>2343.5600000000004</v>
          </cell>
          <cell r="AA11">
            <v>7233.6</v>
          </cell>
          <cell r="AB11">
            <v>37033.68</v>
          </cell>
        </row>
        <row r="12">
          <cell r="A12">
            <v>4</v>
          </cell>
          <cell r="B12" t="str">
            <v>منيرة حسن نصر متولى حسوبة</v>
          </cell>
          <cell r="C12">
            <v>138.67000000000002</v>
          </cell>
          <cell r="D12">
            <v>2328.7399999999998</v>
          </cell>
          <cell r="E12">
            <v>138.67000000000002</v>
          </cell>
          <cell r="F12">
            <v>2328.7399999999998</v>
          </cell>
          <cell r="G12">
            <v>138.67000000000002</v>
          </cell>
          <cell r="H12">
            <v>2328.7399999999998</v>
          </cell>
          <cell r="I12">
            <v>138.67000000000002</v>
          </cell>
          <cell r="J12">
            <v>2328.7399999999998</v>
          </cell>
          <cell r="K12">
            <v>138.67000000000002</v>
          </cell>
          <cell r="L12">
            <v>2328.7399999999998</v>
          </cell>
          <cell r="M12">
            <v>138.67000000000002</v>
          </cell>
          <cell r="N12">
            <v>2328.7399999999998</v>
          </cell>
          <cell r="O12">
            <v>138.67000000000002</v>
          </cell>
          <cell r="P12">
            <v>2328.7399999999998</v>
          </cell>
          <cell r="Q12">
            <v>138.67000000000002</v>
          </cell>
          <cell r="R12">
            <v>2328.7399999999998</v>
          </cell>
          <cell r="S12">
            <v>138.67000000000002</v>
          </cell>
          <cell r="T12">
            <v>2328.7399999999998</v>
          </cell>
          <cell r="U12">
            <v>138.67000000000002</v>
          </cell>
          <cell r="V12">
            <v>2328.7399999999998</v>
          </cell>
          <cell r="W12">
            <v>138.67000000000002</v>
          </cell>
          <cell r="X12">
            <v>2328.7399999999998</v>
          </cell>
          <cell r="Y12">
            <v>138.67000000000002</v>
          </cell>
          <cell r="Z12">
            <v>2328.7399999999998</v>
          </cell>
          <cell r="AA12">
            <v>7176.5999999999995</v>
          </cell>
          <cell r="AB12">
            <v>36785.519999999982</v>
          </cell>
        </row>
        <row r="13">
          <cell r="A13">
            <v>5</v>
          </cell>
          <cell r="B13" t="str">
            <v>ماجدة رضوان محمد نجم</v>
          </cell>
          <cell r="C13">
            <v>116.28</v>
          </cell>
          <cell r="D13">
            <v>2011.1799999999998</v>
          </cell>
          <cell r="E13">
            <v>116.28</v>
          </cell>
          <cell r="F13">
            <v>2011.1799999999998</v>
          </cell>
          <cell r="G13">
            <v>116.28</v>
          </cell>
          <cell r="H13">
            <v>2011.1799999999998</v>
          </cell>
          <cell r="I13">
            <v>116.28</v>
          </cell>
          <cell r="J13">
            <v>2011.1799999999998</v>
          </cell>
          <cell r="K13">
            <v>116.28</v>
          </cell>
          <cell r="L13">
            <v>2011.1799999999998</v>
          </cell>
          <cell r="M13">
            <v>116.28</v>
          </cell>
          <cell r="N13">
            <v>2011.1799999999998</v>
          </cell>
          <cell r="O13">
            <v>116.28</v>
          </cell>
          <cell r="P13">
            <v>2011.1799999999998</v>
          </cell>
          <cell r="Q13">
            <v>116.28</v>
          </cell>
          <cell r="R13">
            <v>2011.1799999999998</v>
          </cell>
          <cell r="S13">
            <v>116.28</v>
          </cell>
          <cell r="T13">
            <v>2011.1799999999998</v>
          </cell>
          <cell r="U13">
            <v>116.28</v>
          </cell>
          <cell r="V13">
            <v>2011.1799999999998</v>
          </cell>
          <cell r="W13">
            <v>116.28</v>
          </cell>
          <cell r="X13">
            <v>2011.1799999999998</v>
          </cell>
          <cell r="Y13">
            <v>116.28</v>
          </cell>
          <cell r="Z13">
            <v>2011.1799999999998</v>
          </cell>
          <cell r="AA13">
            <v>6023</v>
          </cell>
          <cell r="AB13">
            <v>31552.519999999997</v>
          </cell>
        </row>
        <row r="14">
          <cell r="A14">
            <v>6</v>
          </cell>
          <cell r="B14" t="str">
            <v>سلوي محمود محمد حمص</v>
          </cell>
          <cell r="C14">
            <v>114.61</v>
          </cell>
          <cell r="D14">
            <v>1987.92</v>
          </cell>
          <cell r="E14">
            <v>114.61</v>
          </cell>
          <cell r="F14">
            <v>1987.92</v>
          </cell>
          <cell r="G14">
            <v>114.61</v>
          </cell>
          <cell r="H14">
            <v>1987.92</v>
          </cell>
          <cell r="I14">
            <v>114.61</v>
          </cell>
          <cell r="J14">
            <v>1987.92</v>
          </cell>
          <cell r="K14">
            <v>114.61</v>
          </cell>
          <cell r="L14">
            <v>1987.92</v>
          </cell>
          <cell r="M14">
            <v>114.61</v>
          </cell>
          <cell r="N14">
            <v>1987.92</v>
          </cell>
          <cell r="O14">
            <v>114.61</v>
          </cell>
          <cell r="P14">
            <v>1987.92</v>
          </cell>
          <cell r="Q14">
            <v>114.61</v>
          </cell>
          <cell r="R14">
            <v>1987.92</v>
          </cell>
          <cell r="S14">
            <v>114.61</v>
          </cell>
          <cell r="T14">
            <v>1987.92</v>
          </cell>
          <cell r="U14">
            <v>114.61</v>
          </cell>
          <cell r="V14">
            <v>1987.92</v>
          </cell>
          <cell r="W14">
            <v>114.61</v>
          </cell>
          <cell r="X14">
            <v>1987.92</v>
          </cell>
          <cell r="Y14">
            <v>114.61</v>
          </cell>
          <cell r="Z14">
            <v>1987.92</v>
          </cell>
          <cell r="AA14">
            <v>5937.4</v>
          </cell>
          <cell r="AB14">
            <v>31167.760000000002</v>
          </cell>
        </row>
        <row r="15">
          <cell r="A15">
            <v>7</v>
          </cell>
          <cell r="B15" t="str">
            <v>هدي محمد احمد محمد زغلول</v>
          </cell>
          <cell r="C15">
            <v>111.49000000000001</v>
          </cell>
          <cell r="D15">
            <v>1944.28</v>
          </cell>
          <cell r="E15">
            <v>111.49000000000001</v>
          </cell>
          <cell r="F15">
            <v>1944.28</v>
          </cell>
          <cell r="G15">
            <v>111.49000000000001</v>
          </cell>
          <cell r="H15">
            <v>1944.28</v>
          </cell>
          <cell r="I15">
            <v>111.49000000000001</v>
          </cell>
          <cell r="J15">
            <v>1944.28</v>
          </cell>
          <cell r="K15">
            <v>111.49000000000001</v>
          </cell>
          <cell r="L15">
            <v>1944.28</v>
          </cell>
          <cell r="M15">
            <v>111.49000000000001</v>
          </cell>
          <cell r="N15">
            <v>1944.28</v>
          </cell>
          <cell r="O15">
            <v>111.49000000000001</v>
          </cell>
          <cell r="P15">
            <v>1944.28</v>
          </cell>
          <cell r="Q15">
            <v>111.49000000000001</v>
          </cell>
          <cell r="R15">
            <v>1944.28</v>
          </cell>
          <cell r="S15">
            <v>111.49000000000001</v>
          </cell>
          <cell r="T15">
            <v>1944.28</v>
          </cell>
          <cell r="U15">
            <v>111.49000000000001</v>
          </cell>
          <cell r="V15">
            <v>1944.28</v>
          </cell>
          <cell r="W15">
            <v>111.49000000000001</v>
          </cell>
          <cell r="X15">
            <v>1944.28</v>
          </cell>
          <cell r="Y15">
            <v>111.49000000000001</v>
          </cell>
          <cell r="Z15">
            <v>1944.28</v>
          </cell>
          <cell r="AA15">
            <v>5779</v>
          </cell>
          <cell r="AB15">
            <v>30448.240000000002</v>
          </cell>
        </row>
        <row r="16">
          <cell r="A16">
            <v>8</v>
          </cell>
          <cell r="B16" t="str">
            <v>سامية عبدالنبي احمد عوض</v>
          </cell>
          <cell r="C16">
            <v>132.95999999999998</v>
          </cell>
          <cell r="D16">
            <v>2250.86</v>
          </cell>
          <cell r="E16">
            <v>132.95999999999998</v>
          </cell>
          <cell r="F16">
            <v>2250.86</v>
          </cell>
          <cell r="G16">
            <v>132.95999999999998</v>
          </cell>
          <cell r="H16">
            <v>2250.86</v>
          </cell>
          <cell r="I16">
            <v>132.95999999999998</v>
          </cell>
          <cell r="J16">
            <v>2250.86</v>
          </cell>
          <cell r="K16">
            <v>132.95999999999998</v>
          </cell>
          <cell r="L16">
            <v>2250.86</v>
          </cell>
          <cell r="M16">
            <v>132.95999999999998</v>
          </cell>
          <cell r="N16">
            <v>2250.86</v>
          </cell>
          <cell r="O16">
            <v>132.95999999999998</v>
          </cell>
          <cell r="P16">
            <v>2250.86</v>
          </cell>
          <cell r="Q16">
            <v>132.95999999999998</v>
          </cell>
          <cell r="R16">
            <v>2250.86</v>
          </cell>
          <cell r="S16">
            <v>132.95999999999998</v>
          </cell>
          <cell r="T16">
            <v>2250.86</v>
          </cell>
          <cell r="U16">
            <v>132.95999999999998</v>
          </cell>
          <cell r="V16">
            <v>2250.86</v>
          </cell>
          <cell r="W16">
            <v>132.95999999999998</v>
          </cell>
          <cell r="X16">
            <v>2250.86</v>
          </cell>
          <cell r="Y16">
            <v>132.95999999999998</v>
          </cell>
          <cell r="Z16">
            <v>2250.86</v>
          </cell>
          <cell r="AA16">
            <v>6883.8</v>
          </cell>
          <cell r="AB16">
            <v>35489.64</v>
          </cell>
        </row>
        <row r="17">
          <cell r="A17">
            <v>9</v>
          </cell>
          <cell r="B17" t="str">
            <v>فاطمة محمد زكريا احمد غربية</v>
          </cell>
          <cell r="C17">
            <v>129.69999999999999</v>
          </cell>
          <cell r="D17">
            <v>2026.92</v>
          </cell>
          <cell r="E17">
            <v>129.69999999999999</v>
          </cell>
          <cell r="F17">
            <v>2026.92</v>
          </cell>
          <cell r="G17">
            <v>129.69999999999999</v>
          </cell>
          <cell r="H17">
            <v>2026.92</v>
          </cell>
          <cell r="I17">
            <v>129.69999999999999</v>
          </cell>
          <cell r="J17">
            <v>2026.92</v>
          </cell>
          <cell r="K17">
            <v>129.69999999999999</v>
          </cell>
          <cell r="L17">
            <v>2026.92</v>
          </cell>
          <cell r="M17">
            <v>129.69999999999999</v>
          </cell>
          <cell r="N17">
            <v>2026.92</v>
          </cell>
          <cell r="O17">
            <v>129.69999999999999</v>
          </cell>
          <cell r="P17">
            <v>2026.92</v>
          </cell>
          <cell r="Q17">
            <v>129.69999999999999</v>
          </cell>
          <cell r="R17">
            <v>2026.92</v>
          </cell>
          <cell r="S17">
            <v>129.69999999999999</v>
          </cell>
          <cell r="T17">
            <v>2026.92</v>
          </cell>
          <cell r="U17">
            <v>129.69999999999999</v>
          </cell>
          <cell r="V17">
            <v>2026.92</v>
          </cell>
          <cell r="W17">
            <v>129.69999999999999</v>
          </cell>
          <cell r="X17">
            <v>2026.92</v>
          </cell>
          <cell r="Y17">
            <v>129.69999999999999</v>
          </cell>
          <cell r="Z17">
            <v>2026.92</v>
          </cell>
          <cell r="AA17">
            <v>6684.6</v>
          </cell>
          <cell r="AB17">
            <v>32564.040000000008</v>
          </cell>
        </row>
        <row r="18">
          <cell r="A18">
            <v>10</v>
          </cell>
          <cell r="B18" t="str">
            <v>ناجي شحاتة شنودة سمعان</v>
          </cell>
          <cell r="C18">
            <v>102.21000000000001</v>
          </cell>
          <cell r="D18">
            <v>1807.17</v>
          </cell>
          <cell r="E18">
            <v>102.21000000000001</v>
          </cell>
          <cell r="F18">
            <v>1807.17</v>
          </cell>
          <cell r="G18">
            <v>102.21000000000001</v>
          </cell>
          <cell r="H18">
            <v>1807.17</v>
          </cell>
          <cell r="I18">
            <v>102.21000000000001</v>
          </cell>
          <cell r="J18">
            <v>1807.17</v>
          </cell>
          <cell r="K18">
            <v>102.21000000000001</v>
          </cell>
          <cell r="L18">
            <v>1807.17</v>
          </cell>
          <cell r="M18">
            <v>102.21000000000001</v>
          </cell>
          <cell r="N18">
            <v>1807.17</v>
          </cell>
          <cell r="O18">
            <v>102.21000000000001</v>
          </cell>
          <cell r="P18">
            <v>1807.17</v>
          </cell>
          <cell r="Q18">
            <v>102.21000000000001</v>
          </cell>
          <cell r="R18">
            <v>1807.17</v>
          </cell>
          <cell r="S18">
            <v>102.21000000000001</v>
          </cell>
          <cell r="T18">
            <v>1807.17</v>
          </cell>
          <cell r="U18">
            <v>102.21000000000001</v>
          </cell>
          <cell r="V18">
            <v>1807.17</v>
          </cell>
          <cell r="W18">
            <v>102.21000000000001</v>
          </cell>
          <cell r="X18">
            <v>1807.17</v>
          </cell>
          <cell r="Y18">
            <v>102.21000000000001</v>
          </cell>
          <cell r="Z18">
            <v>1807.17</v>
          </cell>
          <cell r="AA18">
            <v>5267.4</v>
          </cell>
          <cell r="AB18">
            <v>28179.959999999992</v>
          </cell>
        </row>
        <row r="19">
          <cell r="A19">
            <v>11</v>
          </cell>
          <cell r="B19" t="str">
            <v>رشيدة وهبة محمد وهبة</v>
          </cell>
          <cell r="C19">
            <v>100.9</v>
          </cell>
          <cell r="D19">
            <v>1786.27</v>
          </cell>
          <cell r="E19">
            <v>100.9</v>
          </cell>
          <cell r="F19">
            <v>1786.27</v>
          </cell>
          <cell r="G19">
            <v>100.9</v>
          </cell>
          <cell r="H19">
            <v>1786.27</v>
          </cell>
          <cell r="I19">
            <v>100.9</v>
          </cell>
          <cell r="J19">
            <v>1786.27</v>
          </cell>
          <cell r="K19">
            <v>100.9</v>
          </cell>
          <cell r="L19">
            <v>1786.27</v>
          </cell>
          <cell r="M19">
            <v>100.9</v>
          </cell>
          <cell r="N19">
            <v>1786.27</v>
          </cell>
          <cell r="O19">
            <v>100.9</v>
          </cell>
          <cell r="P19">
            <v>1786.27</v>
          </cell>
          <cell r="Q19">
            <v>100.9</v>
          </cell>
          <cell r="R19">
            <v>1786.27</v>
          </cell>
          <cell r="S19">
            <v>100.9</v>
          </cell>
          <cell r="T19">
            <v>1786.27</v>
          </cell>
          <cell r="U19">
            <v>100.9</v>
          </cell>
          <cell r="V19">
            <v>1786.27</v>
          </cell>
          <cell r="W19">
            <v>100.9</v>
          </cell>
          <cell r="X19">
            <v>1786.27</v>
          </cell>
          <cell r="Y19">
            <v>100.9</v>
          </cell>
          <cell r="Z19">
            <v>1786.27</v>
          </cell>
          <cell r="AA19">
            <v>5201.2</v>
          </cell>
          <cell r="AB19">
            <v>27847.240000000005</v>
          </cell>
        </row>
        <row r="20">
          <cell r="A20">
            <v>12</v>
          </cell>
          <cell r="B20" t="str">
            <v>سمر احمد علي محمد</v>
          </cell>
          <cell r="C20">
            <v>97.4</v>
          </cell>
          <cell r="D20">
            <v>1735.73</v>
          </cell>
          <cell r="E20">
            <v>97.4</v>
          </cell>
          <cell r="F20">
            <v>1735.73</v>
          </cell>
          <cell r="G20">
            <v>97.4</v>
          </cell>
          <cell r="H20">
            <v>1735.73</v>
          </cell>
          <cell r="I20">
            <v>97.4</v>
          </cell>
          <cell r="J20">
            <v>1735.73</v>
          </cell>
          <cell r="K20">
            <v>97.4</v>
          </cell>
          <cell r="L20">
            <v>1735.73</v>
          </cell>
          <cell r="M20">
            <v>97.4</v>
          </cell>
          <cell r="N20">
            <v>1735.73</v>
          </cell>
          <cell r="O20">
            <v>97.4</v>
          </cell>
          <cell r="P20">
            <v>1735.73</v>
          </cell>
          <cell r="Q20">
            <v>97.4</v>
          </cell>
          <cell r="R20">
            <v>1735.73</v>
          </cell>
          <cell r="S20">
            <v>97.4</v>
          </cell>
          <cell r="T20">
            <v>1735.73</v>
          </cell>
          <cell r="U20">
            <v>97.4</v>
          </cell>
          <cell r="V20">
            <v>1735.73</v>
          </cell>
          <cell r="W20">
            <v>97.4</v>
          </cell>
          <cell r="X20">
            <v>1735.73</v>
          </cell>
          <cell r="Y20">
            <v>97.4</v>
          </cell>
          <cell r="Z20">
            <v>1735.73</v>
          </cell>
          <cell r="AA20">
            <v>5021</v>
          </cell>
          <cell r="AB20">
            <v>27018.560000000001</v>
          </cell>
        </row>
        <row r="21">
          <cell r="A21">
            <v>13</v>
          </cell>
          <cell r="B21" t="str">
            <v>ماجدة محمد السيد الصعيدي</v>
          </cell>
          <cell r="C21">
            <v>112.11</v>
          </cell>
          <cell r="D21">
            <v>1834.08</v>
          </cell>
          <cell r="E21">
            <v>112.11</v>
          </cell>
          <cell r="F21">
            <v>1834.08</v>
          </cell>
          <cell r="G21">
            <v>112.11</v>
          </cell>
          <cell r="H21">
            <v>1834.08</v>
          </cell>
          <cell r="I21">
            <v>112.11</v>
          </cell>
          <cell r="J21">
            <v>1834.08</v>
          </cell>
          <cell r="K21">
            <v>112.11</v>
          </cell>
          <cell r="L21">
            <v>1834.08</v>
          </cell>
          <cell r="M21">
            <v>112.11</v>
          </cell>
          <cell r="N21">
            <v>1834.08</v>
          </cell>
          <cell r="O21">
            <v>112.11</v>
          </cell>
          <cell r="P21">
            <v>1834.08</v>
          </cell>
          <cell r="Q21">
            <v>112.11</v>
          </cell>
          <cell r="R21">
            <v>1834.08</v>
          </cell>
          <cell r="S21">
            <v>112.11</v>
          </cell>
          <cell r="T21">
            <v>1834.08</v>
          </cell>
          <cell r="U21">
            <v>112.11</v>
          </cell>
          <cell r="V21">
            <v>1834.08</v>
          </cell>
          <cell r="W21">
            <v>112.11</v>
          </cell>
          <cell r="X21">
            <v>1834.08</v>
          </cell>
          <cell r="Y21">
            <v>112.11</v>
          </cell>
          <cell r="Z21">
            <v>1834.08</v>
          </cell>
          <cell r="AA21">
            <v>5805.4</v>
          </cell>
          <cell r="AB21">
            <v>29159.680000000008</v>
          </cell>
        </row>
        <row r="22">
          <cell r="A22">
            <v>14</v>
          </cell>
          <cell r="B22" t="str">
            <v>هويدا محمود خليل محمود</v>
          </cell>
          <cell r="C22">
            <v>109.87</v>
          </cell>
          <cell r="D22">
            <v>1802.72</v>
          </cell>
          <cell r="E22">
            <v>109.87</v>
          </cell>
          <cell r="F22">
            <v>1802.72</v>
          </cell>
          <cell r="G22">
            <v>109.87</v>
          </cell>
          <cell r="H22">
            <v>1802.72</v>
          </cell>
          <cell r="I22">
            <v>109.87</v>
          </cell>
          <cell r="J22">
            <v>1802.72</v>
          </cell>
          <cell r="K22">
            <v>109.87</v>
          </cell>
          <cell r="L22">
            <v>1802.72</v>
          </cell>
          <cell r="M22">
            <v>109.87</v>
          </cell>
          <cell r="N22">
            <v>1802.72</v>
          </cell>
          <cell r="O22">
            <v>109.87</v>
          </cell>
          <cell r="P22">
            <v>1802.72</v>
          </cell>
          <cell r="Q22">
            <v>109.87</v>
          </cell>
          <cell r="R22">
            <v>1802.72</v>
          </cell>
          <cell r="S22">
            <v>109.87</v>
          </cell>
          <cell r="T22">
            <v>1802.72</v>
          </cell>
          <cell r="U22">
            <v>109.87</v>
          </cell>
          <cell r="V22">
            <v>1802.72</v>
          </cell>
          <cell r="W22">
            <v>109.87</v>
          </cell>
          <cell r="X22">
            <v>1802.72</v>
          </cell>
          <cell r="Y22">
            <v>109.87</v>
          </cell>
          <cell r="Z22">
            <v>1802.72</v>
          </cell>
          <cell r="AA22">
            <v>5688.6</v>
          </cell>
          <cell r="AB22">
            <v>28639.68</v>
          </cell>
        </row>
        <row r="23">
          <cell r="A23">
            <v>15</v>
          </cell>
          <cell r="B23" t="str">
            <v>وسام طة احمد ياقوت</v>
          </cell>
          <cell r="C23">
            <v>96.18</v>
          </cell>
          <cell r="D23">
            <v>1626.04</v>
          </cell>
          <cell r="E23">
            <v>96.18</v>
          </cell>
          <cell r="F23">
            <v>1626.04</v>
          </cell>
          <cell r="G23">
            <v>96.18</v>
          </cell>
          <cell r="H23">
            <v>1626.04</v>
          </cell>
          <cell r="I23">
            <v>96.18</v>
          </cell>
          <cell r="J23">
            <v>1626.04</v>
          </cell>
          <cell r="K23">
            <v>96.18</v>
          </cell>
          <cell r="L23">
            <v>1626.04</v>
          </cell>
          <cell r="M23">
            <v>96.18</v>
          </cell>
          <cell r="N23">
            <v>1626.04</v>
          </cell>
          <cell r="O23">
            <v>96.18</v>
          </cell>
          <cell r="P23">
            <v>1626.04</v>
          </cell>
          <cell r="Q23">
            <v>96.18</v>
          </cell>
          <cell r="R23">
            <v>1626.04</v>
          </cell>
          <cell r="S23">
            <v>96.18</v>
          </cell>
          <cell r="T23">
            <v>1626.04</v>
          </cell>
          <cell r="U23">
            <v>96.18</v>
          </cell>
          <cell r="V23">
            <v>1626.04</v>
          </cell>
          <cell r="W23">
            <v>96.18</v>
          </cell>
          <cell r="X23">
            <v>1626.04</v>
          </cell>
          <cell r="Y23">
            <v>96.18</v>
          </cell>
          <cell r="Z23">
            <v>1626.04</v>
          </cell>
          <cell r="AA23">
            <v>4985.2</v>
          </cell>
          <cell r="AB23">
            <v>25651.840000000007</v>
          </cell>
        </row>
        <row r="24">
          <cell r="A24">
            <v>16</v>
          </cell>
          <cell r="B24" t="str">
            <v>عبير محمد محمد القشاوي</v>
          </cell>
          <cell r="C24">
            <v>94.92</v>
          </cell>
          <cell r="D24">
            <v>1611.08</v>
          </cell>
          <cell r="E24">
            <v>94.92</v>
          </cell>
          <cell r="F24">
            <v>1611.08</v>
          </cell>
          <cell r="G24">
            <v>94.92</v>
          </cell>
          <cell r="H24">
            <v>1611.08</v>
          </cell>
          <cell r="I24">
            <v>94.92</v>
          </cell>
          <cell r="J24">
            <v>1611.08</v>
          </cell>
          <cell r="K24">
            <v>94.92</v>
          </cell>
          <cell r="L24">
            <v>1611.08</v>
          </cell>
          <cell r="M24">
            <v>94.92</v>
          </cell>
          <cell r="N24">
            <v>1611.08</v>
          </cell>
          <cell r="O24">
            <v>94.92</v>
          </cell>
          <cell r="P24">
            <v>1611.08</v>
          </cell>
          <cell r="Q24">
            <v>94.92</v>
          </cell>
          <cell r="R24">
            <v>1611.08</v>
          </cell>
          <cell r="S24">
            <v>94.92</v>
          </cell>
          <cell r="T24">
            <v>1611.08</v>
          </cell>
          <cell r="U24">
            <v>94.92</v>
          </cell>
          <cell r="V24">
            <v>1611.08</v>
          </cell>
          <cell r="W24">
            <v>94.92</v>
          </cell>
          <cell r="X24">
            <v>1611.08</v>
          </cell>
          <cell r="Y24">
            <v>94.92</v>
          </cell>
          <cell r="Z24">
            <v>1611.08</v>
          </cell>
          <cell r="AA24">
            <v>4920.4000000000005</v>
          </cell>
          <cell r="AB24">
            <v>25392.400000000001</v>
          </cell>
        </row>
        <row r="25">
          <cell r="A25">
            <v>17</v>
          </cell>
          <cell r="B25" t="str">
            <v>وفاء ابو المعاطي ابو المعاطي حجازي</v>
          </cell>
          <cell r="C25">
            <v>92.789999999999992</v>
          </cell>
          <cell r="D25">
            <v>1670.76</v>
          </cell>
          <cell r="E25">
            <v>92.789999999999992</v>
          </cell>
          <cell r="F25">
            <v>1670.76</v>
          </cell>
          <cell r="G25">
            <v>92.789999999999992</v>
          </cell>
          <cell r="H25">
            <v>1670.76</v>
          </cell>
          <cell r="I25">
            <v>92.789999999999992</v>
          </cell>
          <cell r="J25">
            <v>1670.76</v>
          </cell>
          <cell r="K25">
            <v>92.789999999999992</v>
          </cell>
          <cell r="L25">
            <v>1670.76</v>
          </cell>
          <cell r="M25">
            <v>92.789999999999992</v>
          </cell>
          <cell r="N25">
            <v>1670.76</v>
          </cell>
          <cell r="O25">
            <v>92.789999999999992</v>
          </cell>
          <cell r="P25">
            <v>1670.76</v>
          </cell>
          <cell r="Q25">
            <v>92.789999999999992</v>
          </cell>
          <cell r="R25">
            <v>1670.76</v>
          </cell>
          <cell r="S25">
            <v>92.789999999999992</v>
          </cell>
          <cell r="T25">
            <v>1670.76</v>
          </cell>
          <cell r="U25">
            <v>92.789999999999992</v>
          </cell>
          <cell r="V25">
            <v>1670.76</v>
          </cell>
          <cell r="W25">
            <v>92.789999999999992</v>
          </cell>
          <cell r="X25">
            <v>1670.76</v>
          </cell>
          <cell r="Y25">
            <v>92.789999999999992</v>
          </cell>
          <cell r="Z25">
            <v>1670.76</v>
          </cell>
          <cell r="AA25">
            <v>4785.6000000000004</v>
          </cell>
          <cell r="AB25">
            <v>25948.200000000004</v>
          </cell>
        </row>
        <row r="26">
          <cell r="A26">
            <v>18</v>
          </cell>
          <cell r="B26" t="str">
            <v>امل عزمي نصر الله مقار</v>
          </cell>
          <cell r="C26">
            <v>100.96000000000001</v>
          </cell>
          <cell r="D26">
            <v>1787.4</v>
          </cell>
          <cell r="E26">
            <v>100.96000000000001</v>
          </cell>
          <cell r="F26">
            <v>1787.4</v>
          </cell>
          <cell r="G26">
            <v>100.96000000000001</v>
          </cell>
          <cell r="H26">
            <v>1787.4</v>
          </cell>
          <cell r="I26">
            <v>100.96000000000001</v>
          </cell>
          <cell r="J26">
            <v>1787.4</v>
          </cell>
          <cell r="K26">
            <v>100.96000000000001</v>
          </cell>
          <cell r="L26">
            <v>1787.4</v>
          </cell>
          <cell r="M26">
            <v>100.96000000000001</v>
          </cell>
          <cell r="N26">
            <v>1787.4</v>
          </cell>
          <cell r="O26">
            <v>100.96000000000001</v>
          </cell>
          <cell r="P26">
            <v>1787.4</v>
          </cell>
          <cell r="Q26">
            <v>100.96000000000001</v>
          </cell>
          <cell r="R26">
            <v>1787.4</v>
          </cell>
          <cell r="S26">
            <v>100.96000000000001</v>
          </cell>
          <cell r="T26">
            <v>1787.4</v>
          </cell>
          <cell r="U26">
            <v>100.96000000000001</v>
          </cell>
          <cell r="V26">
            <v>1787.4</v>
          </cell>
          <cell r="W26">
            <v>100.96000000000001</v>
          </cell>
          <cell r="X26">
            <v>1787.4</v>
          </cell>
          <cell r="Y26">
            <v>100.96000000000001</v>
          </cell>
          <cell r="Z26">
            <v>1787.4</v>
          </cell>
          <cell r="AA26">
            <v>5206.2</v>
          </cell>
          <cell r="AB26">
            <v>27866.52</v>
          </cell>
        </row>
        <row r="27">
          <cell r="A27">
            <v>19</v>
          </cell>
          <cell r="B27" t="str">
            <v>مروة محمد السيد طة مبروك</v>
          </cell>
          <cell r="C27">
            <v>70.27000000000001</v>
          </cell>
          <cell r="D27">
            <v>1286.1199999999999</v>
          </cell>
          <cell r="E27">
            <v>70.27000000000001</v>
          </cell>
          <cell r="F27">
            <v>1286.1199999999999</v>
          </cell>
          <cell r="G27">
            <v>70.27000000000001</v>
          </cell>
          <cell r="H27">
            <v>1286.1199999999999</v>
          </cell>
          <cell r="I27">
            <v>70.27000000000001</v>
          </cell>
          <cell r="J27">
            <v>1286.1199999999999</v>
          </cell>
          <cell r="K27">
            <v>70.27000000000001</v>
          </cell>
          <cell r="L27">
            <v>1286.1199999999999</v>
          </cell>
          <cell r="M27">
            <v>70.27000000000001</v>
          </cell>
          <cell r="N27">
            <v>1286.1199999999999</v>
          </cell>
          <cell r="O27">
            <v>70.27000000000001</v>
          </cell>
          <cell r="P27">
            <v>1286.1199999999999</v>
          </cell>
          <cell r="Q27">
            <v>70.27000000000001</v>
          </cell>
          <cell r="R27">
            <v>1286.1199999999999</v>
          </cell>
          <cell r="S27">
            <v>70.27000000000001</v>
          </cell>
          <cell r="T27">
            <v>1286.1199999999999</v>
          </cell>
          <cell r="U27">
            <v>70.27000000000001</v>
          </cell>
          <cell r="V27">
            <v>1286.1199999999999</v>
          </cell>
          <cell r="W27">
            <v>70.27000000000001</v>
          </cell>
          <cell r="X27">
            <v>1286.1199999999999</v>
          </cell>
          <cell r="Y27">
            <v>70.27000000000001</v>
          </cell>
          <cell r="Z27">
            <v>1286.1199999999999</v>
          </cell>
          <cell r="AA27">
            <v>3625.6</v>
          </cell>
          <cell r="AB27">
            <v>19902.279999999995</v>
          </cell>
        </row>
        <row r="28">
          <cell r="A28">
            <v>20</v>
          </cell>
          <cell r="B28" t="str">
            <v>شرين محمود محمد عوض</v>
          </cell>
          <cell r="C28">
            <v>68.22999999999999</v>
          </cell>
          <cell r="D28">
            <v>1258.92</v>
          </cell>
          <cell r="E28">
            <v>68.22999999999999</v>
          </cell>
          <cell r="F28">
            <v>1258.92</v>
          </cell>
          <cell r="G28">
            <v>68.22999999999999</v>
          </cell>
          <cell r="H28">
            <v>1258.92</v>
          </cell>
          <cell r="I28">
            <v>68.22999999999999</v>
          </cell>
          <cell r="J28">
            <v>1258.92</v>
          </cell>
          <cell r="K28">
            <v>68.22999999999999</v>
          </cell>
          <cell r="L28">
            <v>1258.92</v>
          </cell>
          <cell r="M28">
            <v>68.22999999999999</v>
          </cell>
          <cell r="N28">
            <v>1258.92</v>
          </cell>
          <cell r="O28">
            <v>68.22999999999999</v>
          </cell>
          <cell r="P28">
            <v>1258.92</v>
          </cell>
          <cell r="Q28">
            <v>68.22999999999999</v>
          </cell>
          <cell r="R28">
            <v>1258.92</v>
          </cell>
          <cell r="S28">
            <v>68.22999999999999</v>
          </cell>
          <cell r="T28">
            <v>1258.92</v>
          </cell>
          <cell r="U28">
            <v>68.22999999999999</v>
          </cell>
          <cell r="V28">
            <v>1258.92</v>
          </cell>
          <cell r="W28">
            <v>68.22999999999999</v>
          </cell>
          <cell r="X28">
            <v>1258.92</v>
          </cell>
          <cell r="Y28">
            <v>68.22999999999999</v>
          </cell>
          <cell r="Z28">
            <v>1258.92</v>
          </cell>
          <cell r="AA28">
            <v>3519.6</v>
          </cell>
          <cell r="AB28">
            <v>19445.399999999998</v>
          </cell>
        </row>
        <row r="29">
          <cell r="A29">
            <v>21</v>
          </cell>
          <cell r="B29" t="str">
            <v>محمد ابراهيم احمد علي عبده</v>
          </cell>
          <cell r="C29">
            <v>76.569999999999993</v>
          </cell>
          <cell r="D29">
            <v>1370.52</v>
          </cell>
          <cell r="E29">
            <v>76.569999999999993</v>
          </cell>
          <cell r="F29">
            <v>1370.52</v>
          </cell>
          <cell r="G29">
            <v>76.569999999999993</v>
          </cell>
          <cell r="H29">
            <v>1370.52</v>
          </cell>
          <cell r="I29">
            <v>76.569999999999993</v>
          </cell>
          <cell r="J29">
            <v>1370.52</v>
          </cell>
          <cell r="K29">
            <v>76.569999999999993</v>
          </cell>
          <cell r="L29">
            <v>1370.52</v>
          </cell>
          <cell r="M29">
            <v>76.569999999999993</v>
          </cell>
          <cell r="N29">
            <v>1370.52</v>
          </cell>
          <cell r="O29">
            <v>76.569999999999993</v>
          </cell>
          <cell r="P29">
            <v>1370.52</v>
          </cell>
          <cell r="Q29">
            <v>76.569999999999993</v>
          </cell>
          <cell r="R29">
            <v>1370.52</v>
          </cell>
          <cell r="S29">
            <v>76.569999999999993</v>
          </cell>
          <cell r="T29">
            <v>1370.52</v>
          </cell>
          <cell r="U29">
            <v>76.569999999999993</v>
          </cell>
          <cell r="V29">
            <v>1370.52</v>
          </cell>
          <cell r="W29">
            <v>76.569999999999993</v>
          </cell>
          <cell r="X29">
            <v>1370.52</v>
          </cell>
          <cell r="Y29">
            <v>76.569999999999993</v>
          </cell>
          <cell r="Z29">
            <v>1370.52</v>
          </cell>
          <cell r="AA29">
            <v>3947.6</v>
          </cell>
          <cell r="AB29">
            <v>21312.68</v>
          </cell>
        </row>
        <row r="30">
          <cell r="A30">
            <v>22</v>
          </cell>
          <cell r="B30" t="str">
            <v>نهاد سيد محمد شوقي المرجاوي</v>
          </cell>
          <cell r="C30">
            <v>70.430000000000007</v>
          </cell>
          <cell r="D30">
            <v>1285.3200000000002</v>
          </cell>
          <cell r="E30">
            <v>70.430000000000007</v>
          </cell>
          <cell r="F30">
            <v>1285.3200000000002</v>
          </cell>
          <cell r="G30">
            <v>70.430000000000007</v>
          </cell>
          <cell r="H30">
            <v>1285.3200000000002</v>
          </cell>
          <cell r="I30">
            <v>70.430000000000007</v>
          </cell>
          <cell r="J30">
            <v>1285.3200000000002</v>
          </cell>
          <cell r="K30">
            <v>70.430000000000007</v>
          </cell>
          <cell r="L30">
            <v>1285.3200000000002</v>
          </cell>
          <cell r="M30">
            <v>70.430000000000007</v>
          </cell>
          <cell r="N30">
            <v>1285.3200000000002</v>
          </cell>
          <cell r="O30">
            <v>70.430000000000007</v>
          </cell>
          <cell r="P30">
            <v>1285.3200000000002</v>
          </cell>
          <cell r="Q30">
            <v>70.430000000000007</v>
          </cell>
          <cell r="R30">
            <v>1285.3200000000002</v>
          </cell>
          <cell r="S30">
            <v>70.430000000000007</v>
          </cell>
          <cell r="T30">
            <v>1285.3200000000002</v>
          </cell>
          <cell r="U30">
            <v>70.430000000000007</v>
          </cell>
          <cell r="V30">
            <v>1285.3200000000002</v>
          </cell>
          <cell r="W30">
            <v>70.430000000000007</v>
          </cell>
          <cell r="X30">
            <v>1285.3200000000002</v>
          </cell>
          <cell r="Y30">
            <v>70.430000000000007</v>
          </cell>
          <cell r="Z30">
            <v>1285.3200000000002</v>
          </cell>
          <cell r="AA30">
            <v>3631.6000000000004</v>
          </cell>
          <cell r="AB30">
            <v>19900.599999999999</v>
          </cell>
        </row>
        <row r="31">
          <cell r="A31">
            <v>23</v>
          </cell>
          <cell r="B31" t="str">
            <v>رشا احمد الشرقاوي الرفاعي الليلى</v>
          </cell>
          <cell r="C31">
            <v>53.519999999999996</v>
          </cell>
          <cell r="D31">
            <v>1090.5</v>
          </cell>
          <cell r="E31">
            <v>53.519999999999996</v>
          </cell>
          <cell r="F31">
            <v>1090.5</v>
          </cell>
          <cell r="G31">
            <v>53.519999999999996</v>
          </cell>
          <cell r="H31">
            <v>1090.5</v>
          </cell>
          <cell r="I31">
            <v>53.519999999999996</v>
          </cell>
          <cell r="J31">
            <v>1090.5</v>
          </cell>
          <cell r="K31">
            <v>53.519999999999996</v>
          </cell>
          <cell r="L31">
            <v>1090.5</v>
          </cell>
          <cell r="M31">
            <v>53.519999999999996</v>
          </cell>
          <cell r="N31">
            <v>1090.5</v>
          </cell>
          <cell r="O31">
            <v>53.519999999999996</v>
          </cell>
          <cell r="P31">
            <v>1090.5</v>
          </cell>
          <cell r="Q31">
            <v>53.519999999999996</v>
          </cell>
          <cell r="R31">
            <v>1090.5</v>
          </cell>
          <cell r="S31">
            <v>53.519999999999996</v>
          </cell>
          <cell r="T31">
            <v>1090.5</v>
          </cell>
          <cell r="U31">
            <v>53.519999999999996</v>
          </cell>
          <cell r="V31">
            <v>1090.5</v>
          </cell>
          <cell r="W31">
            <v>53.519999999999996</v>
          </cell>
          <cell r="X31">
            <v>1090.5</v>
          </cell>
          <cell r="Y31">
            <v>53.519999999999996</v>
          </cell>
          <cell r="Z31">
            <v>1090.5</v>
          </cell>
          <cell r="AA31">
            <v>2740</v>
          </cell>
          <cell r="AB31">
            <v>16468.240000000005</v>
          </cell>
        </row>
        <row r="32">
          <cell r="A32">
            <v>24</v>
          </cell>
          <cell r="B32" t="str">
            <v>سمر حمدي انور علي سودان</v>
          </cell>
          <cell r="C32">
            <v>30.2</v>
          </cell>
          <cell r="D32">
            <v>1065</v>
          </cell>
          <cell r="E32">
            <v>30.2</v>
          </cell>
          <cell r="F32">
            <v>1065</v>
          </cell>
          <cell r="G32">
            <v>30.2</v>
          </cell>
          <cell r="H32">
            <v>1065</v>
          </cell>
          <cell r="I32">
            <v>30.2</v>
          </cell>
          <cell r="J32">
            <v>1065</v>
          </cell>
          <cell r="K32">
            <v>30.2</v>
          </cell>
          <cell r="L32">
            <v>1065</v>
          </cell>
          <cell r="M32">
            <v>30.2</v>
          </cell>
          <cell r="N32">
            <v>1065</v>
          </cell>
          <cell r="O32">
            <v>30.2</v>
          </cell>
          <cell r="P32">
            <v>1065</v>
          </cell>
          <cell r="Q32">
            <v>30.2</v>
          </cell>
          <cell r="R32">
            <v>1065</v>
          </cell>
          <cell r="S32">
            <v>30.2</v>
          </cell>
          <cell r="T32">
            <v>1065</v>
          </cell>
          <cell r="U32">
            <v>30.2</v>
          </cell>
          <cell r="V32">
            <v>1065</v>
          </cell>
          <cell r="W32">
            <v>30.2</v>
          </cell>
          <cell r="X32">
            <v>1065</v>
          </cell>
          <cell r="Y32">
            <v>30.2</v>
          </cell>
          <cell r="Z32">
            <v>1065</v>
          </cell>
          <cell r="AA32">
            <v>2540</v>
          </cell>
          <cell r="AB32">
            <v>15682.400000000001</v>
          </cell>
        </row>
        <row r="33">
          <cell r="A33">
            <v>25</v>
          </cell>
          <cell r="B33" t="str">
            <v>نهي السيد عبده ابراهيم الايراني</v>
          </cell>
          <cell r="C33">
            <v>53.120000000000005</v>
          </cell>
          <cell r="D33">
            <v>1086</v>
          </cell>
          <cell r="E33">
            <v>53.120000000000005</v>
          </cell>
          <cell r="F33">
            <v>1086</v>
          </cell>
          <cell r="G33">
            <v>53.120000000000005</v>
          </cell>
          <cell r="H33">
            <v>1086</v>
          </cell>
          <cell r="I33">
            <v>53.120000000000005</v>
          </cell>
          <cell r="J33">
            <v>1086</v>
          </cell>
          <cell r="K33">
            <v>53.120000000000005</v>
          </cell>
          <cell r="L33">
            <v>1086</v>
          </cell>
          <cell r="M33">
            <v>53.120000000000005</v>
          </cell>
          <cell r="N33">
            <v>1086</v>
          </cell>
          <cell r="O33">
            <v>53.120000000000005</v>
          </cell>
          <cell r="P33">
            <v>1086</v>
          </cell>
          <cell r="Q33">
            <v>53.120000000000005</v>
          </cell>
          <cell r="R33">
            <v>1086</v>
          </cell>
          <cell r="S33">
            <v>53.120000000000005</v>
          </cell>
          <cell r="T33">
            <v>1086</v>
          </cell>
          <cell r="U33">
            <v>53.120000000000005</v>
          </cell>
          <cell r="V33">
            <v>1086</v>
          </cell>
          <cell r="W33">
            <v>53.120000000000005</v>
          </cell>
          <cell r="X33">
            <v>1086</v>
          </cell>
          <cell r="Y33">
            <v>53.120000000000005</v>
          </cell>
          <cell r="Z33">
            <v>1086</v>
          </cell>
          <cell r="AA33">
            <v>2720</v>
          </cell>
          <cell r="AB33">
            <v>16389.440000000002</v>
          </cell>
        </row>
        <row r="34">
          <cell r="A34">
            <v>26</v>
          </cell>
          <cell r="B34" t="str">
            <v>دينا نصر رشاد القوش</v>
          </cell>
          <cell r="C34">
            <v>29.400000000000002</v>
          </cell>
          <cell r="D34">
            <v>1045</v>
          </cell>
          <cell r="E34">
            <v>29.400000000000002</v>
          </cell>
          <cell r="F34">
            <v>1045</v>
          </cell>
          <cell r="G34">
            <v>29.400000000000002</v>
          </cell>
          <cell r="H34">
            <v>1045</v>
          </cell>
          <cell r="I34">
            <v>29.400000000000002</v>
          </cell>
          <cell r="J34">
            <v>1045</v>
          </cell>
          <cell r="K34">
            <v>29.400000000000002</v>
          </cell>
          <cell r="L34">
            <v>1045</v>
          </cell>
          <cell r="M34">
            <v>29.400000000000002</v>
          </cell>
          <cell r="N34">
            <v>1045</v>
          </cell>
          <cell r="O34">
            <v>29.400000000000002</v>
          </cell>
          <cell r="P34">
            <v>1045</v>
          </cell>
          <cell r="Q34">
            <v>29.400000000000002</v>
          </cell>
          <cell r="R34">
            <v>1045</v>
          </cell>
          <cell r="S34">
            <v>29.400000000000002</v>
          </cell>
          <cell r="T34">
            <v>1045</v>
          </cell>
          <cell r="U34">
            <v>29.400000000000002</v>
          </cell>
          <cell r="V34">
            <v>1045</v>
          </cell>
          <cell r="W34">
            <v>29.400000000000002</v>
          </cell>
          <cell r="X34">
            <v>1045</v>
          </cell>
          <cell r="Y34">
            <v>29.400000000000002</v>
          </cell>
          <cell r="Z34">
            <v>1045</v>
          </cell>
          <cell r="AA34">
            <v>2460</v>
          </cell>
          <cell r="AB34">
            <v>15352.799999999997</v>
          </cell>
        </row>
        <row r="35">
          <cell r="A35">
            <v>27</v>
          </cell>
          <cell r="B35" t="str">
            <v>اية ماجد عطية محمود</v>
          </cell>
          <cell r="C35">
            <v>29.400000000000002</v>
          </cell>
          <cell r="D35">
            <v>1145</v>
          </cell>
          <cell r="E35">
            <v>29.400000000000002</v>
          </cell>
          <cell r="F35">
            <v>1145</v>
          </cell>
          <cell r="G35">
            <v>29.400000000000002</v>
          </cell>
          <cell r="H35">
            <v>1145</v>
          </cell>
          <cell r="I35">
            <v>29.400000000000002</v>
          </cell>
          <cell r="J35">
            <v>1145</v>
          </cell>
          <cell r="K35">
            <v>29.400000000000002</v>
          </cell>
          <cell r="L35">
            <v>1145</v>
          </cell>
          <cell r="M35">
            <v>29.400000000000002</v>
          </cell>
          <cell r="N35">
            <v>1145</v>
          </cell>
          <cell r="O35">
            <v>29.400000000000002</v>
          </cell>
          <cell r="P35">
            <v>1145</v>
          </cell>
          <cell r="Q35">
            <v>29.400000000000002</v>
          </cell>
          <cell r="R35">
            <v>1145</v>
          </cell>
          <cell r="S35">
            <v>29.400000000000002</v>
          </cell>
          <cell r="T35">
            <v>1145</v>
          </cell>
          <cell r="U35">
            <v>29.400000000000002</v>
          </cell>
          <cell r="V35">
            <v>1145</v>
          </cell>
          <cell r="W35">
            <v>29.400000000000002</v>
          </cell>
          <cell r="X35">
            <v>1145</v>
          </cell>
          <cell r="Y35">
            <v>29.400000000000002</v>
          </cell>
          <cell r="Z35">
            <v>1145</v>
          </cell>
          <cell r="AA35">
            <v>2460</v>
          </cell>
          <cell r="AB35">
            <v>16552.799999999996</v>
          </cell>
        </row>
        <row r="36">
          <cell r="A36">
            <v>28</v>
          </cell>
          <cell r="B36" t="str">
            <v>رفيدة عبده مصطفي عبده حمزة</v>
          </cell>
          <cell r="C36">
            <v>29.400000000000002</v>
          </cell>
          <cell r="D36">
            <v>1045</v>
          </cell>
          <cell r="E36">
            <v>29.400000000000002</v>
          </cell>
          <cell r="F36">
            <v>1045</v>
          </cell>
          <cell r="G36">
            <v>29.400000000000002</v>
          </cell>
          <cell r="H36">
            <v>1045</v>
          </cell>
          <cell r="I36">
            <v>29.400000000000002</v>
          </cell>
          <cell r="J36">
            <v>1045</v>
          </cell>
          <cell r="K36">
            <v>29.400000000000002</v>
          </cell>
          <cell r="L36">
            <v>1045</v>
          </cell>
          <cell r="M36">
            <v>29.400000000000002</v>
          </cell>
          <cell r="N36">
            <v>1045</v>
          </cell>
          <cell r="O36">
            <v>29.400000000000002</v>
          </cell>
          <cell r="P36">
            <v>1045</v>
          </cell>
          <cell r="Q36">
            <v>29.400000000000002</v>
          </cell>
          <cell r="R36">
            <v>1045</v>
          </cell>
          <cell r="S36">
            <v>29.400000000000002</v>
          </cell>
          <cell r="T36">
            <v>1045</v>
          </cell>
          <cell r="U36">
            <v>29.400000000000002</v>
          </cell>
          <cell r="V36">
            <v>1045</v>
          </cell>
          <cell r="W36">
            <v>29.400000000000002</v>
          </cell>
          <cell r="X36">
            <v>1045</v>
          </cell>
          <cell r="Y36">
            <v>29.400000000000002</v>
          </cell>
          <cell r="Z36">
            <v>1045</v>
          </cell>
          <cell r="AA36">
            <v>2460</v>
          </cell>
          <cell r="AB36">
            <v>15352.799999999997</v>
          </cell>
        </row>
        <row r="37">
          <cell r="A37">
            <v>29</v>
          </cell>
          <cell r="B37" t="str">
            <v>شيماء احمد سعد احمد مرسي</v>
          </cell>
          <cell r="C37">
            <v>29.400000000000002</v>
          </cell>
          <cell r="D37">
            <v>1045</v>
          </cell>
          <cell r="E37">
            <v>29.400000000000002</v>
          </cell>
          <cell r="F37">
            <v>1045</v>
          </cell>
          <cell r="G37">
            <v>29.400000000000002</v>
          </cell>
          <cell r="H37">
            <v>1045</v>
          </cell>
          <cell r="I37">
            <v>29.400000000000002</v>
          </cell>
          <cell r="J37">
            <v>1045</v>
          </cell>
          <cell r="K37">
            <v>29.400000000000002</v>
          </cell>
          <cell r="L37">
            <v>1045</v>
          </cell>
          <cell r="M37">
            <v>29.400000000000002</v>
          </cell>
          <cell r="N37">
            <v>1045</v>
          </cell>
          <cell r="O37">
            <v>29.400000000000002</v>
          </cell>
          <cell r="P37">
            <v>1045</v>
          </cell>
          <cell r="Q37">
            <v>29.400000000000002</v>
          </cell>
          <cell r="R37">
            <v>1045</v>
          </cell>
          <cell r="S37">
            <v>29.400000000000002</v>
          </cell>
          <cell r="T37">
            <v>1045</v>
          </cell>
          <cell r="U37">
            <v>29.400000000000002</v>
          </cell>
          <cell r="V37">
            <v>1045</v>
          </cell>
          <cell r="W37">
            <v>29.400000000000002</v>
          </cell>
          <cell r="X37">
            <v>1045</v>
          </cell>
          <cell r="Y37">
            <v>29.400000000000002</v>
          </cell>
          <cell r="Z37">
            <v>1045</v>
          </cell>
          <cell r="AA37">
            <v>2460</v>
          </cell>
          <cell r="AB37">
            <v>15352.799999999997</v>
          </cell>
        </row>
        <row r="38">
          <cell r="A38">
            <v>30</v>
          </cell>
          <cell r="B38" t="str">
            <v>احمد عبدالراضي احمد عبدالعاطي</v>
          </cell>
          <cell r="C38">
            <v>97.42</v>
          </cell>
          <cell r="D38">
            <v>1646.52</v>
          </cell>
          <cell r="E38">
            <v>97.42</v>
          </cell>
          <cell r="F38">
            <v>1646.52</v>
          </cell>
          <cell r="G38">
            <v>97.42</v>
          </cell>
          <cell r="H38">
            <v>1646.52</v>
          </cell>
          <cell r="I38">
            <v>97.42</v>
          </cell>
          <cell r="J38">
            <v>1646.52</v>
          </cell>
          <cell r="K38">
            <v>97.42</v>
          </cell>
          <cell r="L38">
            <v>1646.52</v>
          </cell>
          <cell r="M38">
            <v>97.42</v>
          </cell>
          <cell r="N38">
            <v>1646.52</v>
          </cell>
          <cell r="O38">
            <v>97.42</v>
          </cell>
          <cell r="P38">
            <v>1646.52</v>
          </cell>
          <cell r="Q38">
            <v>97.42</v>
          </cell>
          <cell r="R38">
            <v>1646.52</v>
          </cell>
          <cell r="S38">
            <v>97.42</v>
          </cell>
          <cell r="T38">
            <v>1646.52</v>
          </cell>
          <cell r="U38">
            <v>97.42</v>
          </cell>
          <cell r="V38">
            <v>1646.52</v>
          </cell>
          <cell r="W38">
            <v>97.42</v>
          </cell>
          <cell r="X38">
            <v>1646.52</v>
          </cell>
          <cell r="Y38">
            <v>97.42</v>
          </cell>
          <cell r="Z38">
            <v>1646.52</v>
          </cell>
          <cell r="AA38">
            <v>5047.6000000000004</v>
          </cell>
          <cell r="AB38">
            <v>25974.879999999997</v>
          </cell>
        </row>
        <row r="39">
          <cell r="A39">
            <v>31</v>
          </cell>
          <cell r="B39" t="str">
            <v>يمني محمد عبدالكريم عبدالرحيم</v>
          </cell>
          <cell r="C39">
            <v>9.6</v>
          </cell>
          <cell r="D39">
            <v>1045</v>
          </cell>
          <cell r="E39">
            <v>9.6</v>
          </cell>
          <cell r="F39">
            <v>1045</v>
          </cell>
          <cell r="G39">
            <v>9.6</v>
          </cell>
          <cell r="H39">
            <v>1045</v>
          </cell>
          <cell r="I39">
            <v>9.6</v>
          </cell>
          <cell r="J39">
            <v>1045</v>
          </cell>
          <cell r="K39">
            <v>9.6</v>
          </cell>
          <cell r="L39">
            <v>1045</v>
          </cell>
          <cell r="M39">
            <v>9.6</v>
          </cell>
          <cell r="N39">
            <v>1045</v>
          </cell>
          <cell r="O39">
            <v>9.6</v>
          </cell>
          <cell r="P39">
            <v>1045</v>
          </cell>
          <cell r="Q39">
            <v>9.6</v>
          </cell>
          <cell r="R39">
            <v>1045</v>
          </cell>
          <cell r="S39">
            <v>9.6</v>
          </cell>
          <cell r="T39">
            <v>1045</v>
          </cell>
          <cell r="U39">
            <v>9.6</v>
          </cell>
          <cell r="V39">
            <v>1045</v>
          </cell>
          <cell r="W39">
            <v>9.6</v>
          </cell>
          <cell r="X39">
            <v>1045</v>
          </cell>
          <cell r="Y39">
            <v>9.6</v>
          </cell>
          <cell r="Z39">
            <v>1045</v>
          </cell>
          <cell r="AA39">
            <v>2460</v>
          </cell>
          <cell r="AB39">
            <v>15115.200000000003</v>
          </cell>
        </row>
        <row r="40">
          <cell r="A40">
            <v>32</v>
          </cell>
          <cell r="B40" t="str">
            <v>اية محمد غريب السيد الجيار</v>
          </cell>
          <cell r="C40">
            <v>9.6</v>
          </cell>
          <cell r="D40">
            <v>1045</v>
          </cell>
          <cell r="E40">
            <v>9.6</v>
          </cell>
          <cell r="F40">
            <v>1045</v>
          </cell>
          <cell r="G40">
            <v>9.6</v>
          </cell>
          <cell r="H40">
            <v>1045</v>
          </cell>
          <cell r="I40">
            <v>9.6</v>
          </cell>
          <cell r="J40">
            <v>1045</v>
          </cell>
          <cell r="K40">
            <v>9.6</v>
          </cell>
          <cell r="L40">
            <v>1045</v>
          </cell>
          <cell r="M40">
            <v>9.6</v>
          </cell>
          <cell r="N40">
            <v>1045</v>
          </cell>
          <cell r="O40">
            <v>9.6</v>
          </cell>
          <cell r="P40">
            <v>1045</v>
          </cell>
          <cell r="Q40">
            <v>9.6</v>
          </cell>
          <cell r="R40">
            <v>1045</v>
          </cell>
          <cell r="S40">
            <v>9.6</v>
          </cell>
          <cell r="T40">
            <v>1045</v>
          </cell>
          <cell r="U40">
            <v>9.6</v>
          </cell>
          <cell r="V40">
            <v>1045</v>
          </cell>
          <cell r="W40">
            <v>9.6</v>
          </cell>
          <cell r="X40">
            <v>1045</v>
          </cell>
          <cell r="Y40">
            <v>9.6</v>
          </cell>
          <cell r="Z40">
            <v>1045</v>
          </cell>
          <cell r="AA40">
            <v>2460</v>
          </cell>
          <cell r="AB40">
            <v>15115.200000000003</v>
          </cell>
        </row>
        <row r="41">
          <cell r="A41">
            <v>33</v>
          </cell>
          <cell r="B41" t="str">
            <v>ماري عبدالمسيح ميخائيل قلدس</v>
          </cell>
          <cell r="C41">
            <v>29.400000000000002</v>
          </cell>
          <cell r="D41">
            <v>1045</v>
          </cell>
          <cell r="E41">
            <v>29.400000000000002</v>
          </cell>
          <cell r="F41">
            <v>1045</v>
          </cell>
          <cell r="G41">
            <v>29.400000000000002</v>
          </cell>
          <cell r="H41">
            <v>1045</v>
          </cell>
          <cell r="I41">
            <v>29.400000000000002</v>
          </cell>
          <cell r="J41">
            <v>1045</v>
          </cell>
          <cell r="K41">
            <v>29.400000000000002</v>
          </cell>
          <cell r="L41">
            <v>1045</v>
          </cell>
          <cell r="M41">
            <v>29.400000000000002</v>
          </cell>
          <cell r="N41">
            <v>1045</v>
          </cell>
          <cell r="O41">
            <v>29.400000000000002</v>
          </cell>
          <cell r="P41">
            <v>1045</v>
          </cell>
          <cell r="Q41">
            <v>29.400000000000002</v>
          </cell>
          <cell r="R41">
            <v>1045</v>
          </cell>
          <cell r="S41">
            <v>29.400000000000002</v>
          </cell>
          <cell r="T41">
            <v>1045</v>
          </cell>
          <cell r="U41">
            <v>29.400000000000002</v>
          </cell>
          <cell r="V41">
            <v>1045</v>
          </cell>
          <cell r="W41">
            <v>29.400000000000002</v>
          </cell>
          <cell r="X41">
            <v>1045</v>
          </cell>
          <cell r="Y41">
            <v>29.400000000000002</v>
          </cell>
          <cell r="Z41">
            <v>1045</v>
          </cell>
          <cell r="AA41">
            <v>2460</v>
          </cell>
          <cell r="AB41">
            <v>15352.799999999997</v>
          </cell>
        </row>
        <row r="42">
          <cell r="A42">
            <v>34</v>
          </cell>
          <cell r="B42" t="str">
            <v>سماح احمد السيد النخيلي</v>
          </cell>
          <cell r="C42">
            <v>96.06</v>
          </cell>
          <cell r="D42">
            <v>1624.92</v>
          </cell>
          <cell r="E42">
            <v>96.06</v>
          </cell>
          <cell r="F42">
            <v>1624.92</v>
          </cell>
          <cell r="G42">
            <v>96.06</v>
          </cell>
          <cell r="H42">
            <v>1624.92</v>
          </cell>
          <cell r="I42">
            <v>96.06</v>
          </cell>
          <cell r="J42">
            <v>1624.92</v>
          </cell>
          <cell r="K42">
            <v>96.06</v>
          </cell>
          <cell r="L42">
            <v>1624.92</v>
          </cell>
          <cell r="M42">
            <v>96.06</v>
          </cell>
          <cell r="N42">
            <v>1624.92</v>
          </cell>
          <cell r="O42">
            <v>96.06</v>
          </cell>
          <cell r="P42">
            <v>1624.92</v>
          </cell>
          <cell r="Q42">
            <v>96.06</v>
          </cell>
          <cell r="R42">
            <v>1624.92</v>
          </cell>
          <cell r="S42">
            <v>96.06</v>
          </cell>
          <cell r="T42">
            <v>1624.92</v>
          </cell>
          <cell r="U42">
            <v>96.06</v>
          </cell>
          <cell r="V42">
            <v>1624.92</v>
          </cell>
          <cell r="W42">
            <v>96.06</v>
          </cell>
          <cell r="X42">
            <v>1624.92</v>
          </cell>
          <cell r="Y42">
            <v>96.06</v>
          </cell>
          <cell r="Z42">
            <v>1624.92</v>
          </cell>
          <cell r="AA42">
            <v>4979.5999999999995</v>
          </cell>
          <cell r="AB42">
            <v>25631.360000000001</v>
          </cell>
        </row>
        <row r="43">
          <cell r="A43">
            <v>35</v>
          </cell>
          <cell r="B43" t="str">
            <v>زينب محمد سليمان عبدالله حسين</v>
          </cell>
          <cell r="C43">
            <v>70.77</v>
          </cell>
          <cell r="D43">
            <v>1292.47</v>
          </cell>
          <cell r="E43">
            <v>70.77</v>
          </cell>
          <cell r="F43">
            <v>1292.47</v>
          </cell>
          <cell r="G43">
            <v>70.77</v>
          </cell>
          <cell r="H43">
            <v>1292.47</v>
          </cell>
          <cell r="I43">
            <v>70.77</v>
          </cell>
          <cell r="J43">
            <v>1292.47</v>
          </cell>
          <cell r="K43">
            <v>70.77</v>
          </cell>
          <cell r="L43">
            <v>1292.47</v>
          </cell>
          <cell r="M43">
            <v>70.77</v>
          </cell>
          <cell r="N43">
            <v>1292.47</v>
          </cell>
          <cell r="O43">
            <v>70.77</v>
          </cell>
          <cell r="P43">
            <v>1292.47</v>
          </cell>
          <cell r="Q43">
            <v>70.77</v>
          </cell>
          <cell r="R43">
            <v>1292.47</v>
          </cell>
          <cell r="S43">
            <v>70.77</v>
          </cell>
          <cell r="T43">
            <v>1292.47</v>
          </cell>
          <cell r="U43">
            <v>70.77</v>
          </cell>
          <cell r="V43">
            <v>1292.47</v>
          </cell>
          <cell r="W43">
            <v>70.77</v>
          </cell>
          <cell r="X43">
            <v>1292.47</v>
          </cell>
          <cell r="Y43">
            <v>70.77</v>
          </cell>
          <cell r="Z43">
            <v>1292.47</v>
          </cell>
          <cell r="AA43">
            <v>3648.3999999999996</v>
          </cell>
          <cell r="AB43">
            <v>20007.28</v>
          </cell>
        </row>
        <row r="44">
          <cell r="A44">
            <v>36</v>
          </cell>
          <cell r="B44" t="str">
            <v>وائل محمد احمد حال</v>
          </cell>
          <cell r="C44">
            <v>72.77</v>
          </cell>
          <cell r="D44">
            <v>1420.6799999999998</v>
          </cell>
          <cell r="E44">
            <v>72.77</v>
          </cell>
          <cell r="F44">
            <v>1420.6799999999998</v>
          </cell>
          <cell r="G44">
            <v>72.77</v>
          </cell>
          <cell r="H44">
            <v>1420.6799999999998</v>
          </cell>
          <cell r="I44">
            <v>72.77</v>
          </cell>
          <cell r="J44">
            <v>1420.6799999999998</v>
          </cell>
          <cell r="K44">
            <v>72.77</v>
          </cell>
          <cell r="L44">
            <v>1420.6799999999998</v>
          </cell>
          <cell r="M44">
            <v>72.77</v>
          </cell>
          <cell r="N44">
            <v>1420.6799999999998</v>
          </cell>
          <cell r="O44">
            <v>72.77</v>
          </cell>
          <cell r="P44">
            <v>1420.6799999999998</v>
          </cell>
          <cell r="Q44">
            <v>72.77</v>
          </cell>
          <cell r="R44">
            <v>1420.6799999999998</v>
          </cell>
          <cell r="S44">
            <v>72.77</v>
          </cell>
          <cell r="T44">
            <v>1420.6799999999998</v>
          </cell>
          <cell r="U44">
            <v>72.77</v>
          </cell>
          <cell r="V44">
            <v>1420.6799999999998</v>
          </cell>
          <cell r="W44">
            <v>72.77</v>
          </cell>
          <cell r="X44">
            <v>1420.6799999999998</v>
          </cell>
          <cell r="Y44">
            <v>72.77</v>
          </cell>
          <cell r="Z44">
            <v>1420.6799999999998</v>
          </cell>
          <cell r="AA44">
            <v>3748.3999999999996</v>
          </cell>
          <cell r="AB44">
            <v>21669.800000000003</v>
          </cell>
        </row>
        <row r="45">
          <cell r="A45">
            <v>37</v>
          </cell>
          <cell r="B45" t="str">
            <v>احمد فتحي السيد الديب</v>
          </cell>
          <cell r="C45">
            <v>49.120000000000005</v>
          </cell>
          <cell r="D45">
            <v>1030</v>
          </cell>
          <cell r="E45">
            <v>49.120000000000005</v>
          </cell>
          <cell r="F45">
            <v>1030</v>
          </cell>
          <cell r="G45">
            <v>49.120000000000005</v>
          </cell>
          <cell r="H45">
            <v>1030</v>
          </cell>
          <cell r="I45">
            <v>49.120000000000005</v>
          </cell>
          <cell r="J45">
            <v>1030</v>
          </cell>
          <cell r="K45">
            <v>49.120000000000005</v>
          </cell>
          <cell r="L45">
            <v>1030</v>
          </cell>
          <cell r="M45">
            <v>49.120000000000005</v>
          </cell>
          <cell r="N45">
            <v>1030</v>
          </cell>
          <cell r="O45">
            <v>49.120000000000005</v>
          </cell>
          <cell r="P45">
            <v>1030</v>
          </cell>
          <cell r="Q45">
            <v>49.120000000000005</v>
          </cell>
          <cell r="R45">
            <v>1030</v>
          </cell>
          <cell r="S45">
            <v>49.120000000000005</v>
          </cell>
          <cell r="T45">
            <v>1030</v>
          </cell>
          <cell r="U45">
            <v>49.120000000000005</v>
          </cell>
          <cell r="V45">
            <v>1030</v>
          </cell>
          <cell r="W45">
            <v>49.120000000000005</v>
          </cell>
          <cell r="X45">
            <v>1030</v>
          </cell>
          <cell r="Y45">
            <v>49.120000000000005</v>
          </cell>
          <cell r="Z45">
            <v>1030</v>
          </cell>
          <cell r="AA45">
            <v>2500</v>
          </cell>
          <cell r="AB45">
            <v>15449.440000000002</v>
          </cell>
        </row>
        <row r="46">
          <cell r="A46">
            <v>38</v>
          </cell>
          <cell r="B46" t="str">
            <v>ايمان السيد محمد محمد علي</v>
          </cell>
          <cell r="C46">
            <v>9.6</v>
          </cell>
          <cell r="D46">
            <v>1045</v>
          </cell>
          <cell r="E46">
            <v>9.6</v>
          </cell>
          <cell r="F46">
            <v>1045</v>
          </cell>
          <cell r="G46">
            <v>9.6</v>
          </cell>
          <cell r="H46">
            <v>1045</v>
          </cell>
          <cell r="I46">
            <v>9.6</v>
          </cell>
          <cell r="J46">
            <v>1045</v>
          </cell>
          <cell r="K46">
            <v>9.6</v>
          </cell>
          <cell r="L46">
            <v>1045</v>
          </cell>
          <cell r="M46">
            <v>9.6</v>
          </cell>
          <cell r="N46">
            <v>1045</v>
          </cell>
          <cell r="O46">
            <v>9.6</v>
          </cell>
          <cell r="P46">
            <v>1045</v>
          </cell>
          <cell r="Q46">
            <v>9.6</v>
          </cell>
          <cell r="R46">
            <v>1045</v>
          </cell>
          <cell r="S46">
            <v>9.6</v>
          </cell>
          <cell r="T46">
            <v>1045</v>
          </cell>
          <cell r="U46">
            <v>9.6</v>
          </cell>
          <cell r="V46">
            <v>1045</v>
          </cell>
          <cell r="W46">
            <v>9.6</v>
          </cell>
          <cell r="X46">
            <v>1045</v>
          </cell>
          <cell r="Y46">
            <v>9.6</v>
          </cell>
          <cell r="Z46">
            <v>1045</v>
          </cell>
          <cell r="AA46">
            <v>2460</v>
          </cell>
          <cell r="AB46">
            <v>15115.200000000003</v>
          </cell>
        </row>
        <row r="47">
          <cell r="A47">
            <v>39</v>
          </cell>
          <cell r="B47" t="str">
            <v>صفاء سعد السيد الجمال</v>
          </cell>
          <cell r="C47">
            <v>50.5</v>
          </cell>
          <cell r="D47">
            <v>1047.4000000000001</v>
          </cell>
          <cell r="E47">
            <v>50.5</v>
          </cell>
          <cell r="F47">
            <v>1047.4000000000001</v>
          </cell>
          <cell r="G47">
            <v>50.5</v>
          </cell>
          <cell r="H47">
            <v>1047.4000000000001</v>
          </cell>
          <cell r="I47">
            <v>50.5</v>
          </cell>
          <cell r="J47">
            <v>1047.4000000000001</v>
          </cell>
          <cell r="K47">
            <v>50.5</v>
          </cell>
          <cell r="L47">
            <v>1047.4000000000001</v>
          </cell>
          <cell r="M47">
            <v>50.5</v>
          </cell>
          <cell r="N47">
            <v>1047.4000000000001</v>
          </cell>
          <cell r="O47">
            <v>50.5</v>
          </cell>
          <cell r="P47">
            <v>1047.4000000000001</v>
          </cell>
          <cell r="Q47">
            <v>50.5</v>
          </cell>
          <cell r="R47">
            <v>1047.4000000000001</v>
          </cell>
          <cell r="S47">
            <v>50.5</v>
          </cell>
          <cell r="T47">
            <v>1047.4000000000001</v>
          </cell>
          <cell r="U47">
            <v>50.5</v>
          </cell>
          <cell r="V47">
            <v>1047.4000000000001</v>
          </cell>
          <cell r="W47">
            <v>50.5</v>
          </cell>
          <cell r="X47">
            <v>1047.4000000000001</v>
          </cell>
          <cell r="Y47">
            <v>50.5</v>
          </cell>
          <cell r="Z47">
            <v>1047.4000000000001</v>
          </cell>
          <cell r="AA47">
            <v>2568</v>
          </cell>
          <cell r="AB47">
            <v>15742.799999999997</v>
          </cell>
        </row>
        <row r="48">
          <cell r="A48">
            <v>40</v>
          </cell>
          <cell r="B48" t="str">
            <v>صفاء السيد السيد محمد</v>
          </cell>
          <cell r="C48">
            <v>9.6</v>
          </cell>
          <cell r="D48">
            <v>1045</v>
          </cell>
          <cell r="E48">
            <v>9.6</v>
          </cell>
          <cell r="F48">
            <v>1045</v>
          </cell>
          <cell r="G48">
            <v>9.6</v>
          </cell>
          <cell r="H48">
            <v>1045</v>
          </cell>
          <cell r="I48">
            <v>9.6</v>
          </cell>
          <cell r="J48">
            <v>1045</v>
          </cell>
          <cell r="K48">
            <v>9.6</v>
          </cell>
          <cell r="L48">
            <v>1045</v>
          </cell>
          <cell r="M48">
            <v>9.6</v>
          </cell>
          <cell r="N48">
            <v>1045</v>
          </cell>
          <cell r="O48">
            <v>9.6</v>
          </cell>
          <cell r="P48">
            <v>1045</v>
          </cell>
          <cell r="Q48">
            <v>9.6</v>
          </cell>
          <cell r="R48">
            <v>1045</v>
          </cell>
          <cell r="S48">
            <v>9.6</v>
          </cell>
          <cell r="T48">
            <v>1045</v>
          </cell>
          <cell r="U48">
            <v>9.6</v>
          </cell>
          <cell r="V48">
            <v>1045</v>
          </cell>
          <cell r="W48">
            <v>9.6</v>
          </cell>
          <cell r="X48">
            <v>1045</v>
          </cell>
          <cell r="Y48">
            <v>9.6</v>
          </cell>
          <cell r="Z48">
            <v>1045</v>
          </cell>
          <cell r="AA48">
            <v>2460</v>
          </cell>
          <cell r="AB48">
            <v>15115.200000000003</v>
          </cell>
        </row>
        <row r="49">
          <cell r="A49">
            <v>41</v>
          </cell>
          <cell r="B49" t="str">
            <v xml:space="preserve">صابرين ابراهيم محمد </v>
          </cell>
          <cell r="C49">
            <v>100.50999999999999</v>
          </cell>
          <cell r="D49">
            <v>1650.44</v>
          </cell>
          <cell r="E49">
            <v>100.50999999999999</v>
          </cell>
          <cell r="F49">
            <v>1650.44</v>
          </cell>
          <cell r="G49">
            <v>100.50999999999999</v>
          </cell>
          <cell r="H49">
            <v>1650.44</v>
          </cell>
          <cell r="I49">
            <v>100.50999999999999</v>
          </cell>
          <cell r="J49">
            <v>1650.44</v>
          </cell>
          <cell r="K49">
            <v>100.50999999999999</v>
          </cell>
          <cell r="L49">
            <v>1650.44</v>
          </cell>
          <cell r="M49">
            <v>100.50999999999999</v>
          </cell>
          <cell r="N49">
            <v>1650.44</v>
          </cell>
          <cell r="O49">
            <v>100.50999999999999</v>
          </cell>
          <cell r="P49">
            <v>1650.44</v>
          </cell>
          <cell r="Q49">
            <v>100.50999999999999</v>
          </cell>
          <cell r="R49">
            <v>1650.44</v>
          </cell>
          <cell r="S49">
            <v>100.50999999999999</v>
          </cell>
          <cell r="T49">
            <v>1650.44</v>
          </cell>
          <cell r="U49">
            <v>100.50999999999999</v>
          </cell>
          <cell r="V49">
            <v>1650.44</v>
          </cell>
          <cell r="W49">
            <v>100.50999999999999</v>
          </cell>
          <cell r="X49">
            <v>1650.44</v>
          </cell>
          <cell r="Y49">
            <v>100.50999999999999</v>
          </cell>
          <cell r="Z49">
            <v>1650.44</v>
          </cell>
          <cell r="AA49">
            <v>5182.2000000000007</v>
          </cell>
          <cell r="AB49">
            <v>26193.599999999999</v>
          </cell>
        </row>
        <row r="50">
          <cell r="A50">
            <v>42</v>
          </cell>
          <cell r="B50" t="str">
            <v xml:space="preserve">هالة صلاح الدين محمد </v>
          </cell>
          <cell r="C50">
            <v>29.400000000000002</v>
          </cell>
          <cell r="D50">
            <v>1045</v>
          </cell>
          <cell r="E50">
            <v>29.400000000000002</v>
          </cell>
          <cell r="F50">
            <v>1045</v>
          </cell>
          <cell r="G50">
            <v>29.400000000000002</v>
          </cell>
          <cell r="H50">
            <v>1045</v>
          </cell>
          <cell r="I50">
            <v>29.400000000000002</v>
          </cell>
          <cell r="J50">
            <v>1045</v>
          </cell>
          <cell r="K50">
            <v>29.400000000000002</v>
          </cell>
          <cell r="L50">
            <v>1045</v>
          </cell>
          <cell r="M50">
            <v>29.400000000000002</v>
          </cell>
          <cell r="N50">
            <v>1045</v>
          </cell>
          <cell r="O50">
            <v>29.400000000000002</v>
          </cell>
          <cell r="P50">
            <v>1045</v>
          </cell>
          <cell r="Q50">
            <v>29.400000000000002</v>
          </cell>
          <cell r="R50">
            <v>1045</v>
          </cell>
          <cell r="S50">
            <v>29.400000000000002</v>
          </cell>
          <cell r="T50">
            <v>1045</v>
          </cell>
          <cell r="U50">
            <v>29.400000000000002</v>
          </cell>
          <cell r="V50">
            <v>1045</v>
          </cell>
          <cell r="W50">
            <v>29.400000000000002</v>
          </cell>
          <cell r="X50">
            <v>1045</v>
          </cell>
          <cell r="Y50">
            <v>29.400000000000002</v>
          </cell>
          <cell r="Z50">
            <v>1045</v>
          </cell>
          <cell r="AA50">
            <v>2460</v>
          </cell>
          <cell r="AB50">
            <v>15352.799999999997</v>
          </cell>
        </row>
        <row r="51">
          <cell r="A51">
            <v>43</v>
          </cell>
          <cell r="B51" t="str">
            <v>اميرة مصطفى احمد</v>
          </cell>
          <cell r="C51">
            <v>30.400000000000002</v>
          </cell>
          <cell r="D51">
            <v>1071</v>
          </cell>
          <cell r="E51">
            <v>30.400000000000002</v>
          </cell>
          <cell r="F51">
            <v>1071</v>
          </cell>
          <cell r="G51">
            <v>30.400000000000002</v>
          </cell>
          <cell r="H51">
            <v>1071</v>
          </cell>
          <cell r="I51">
            <v>30.400000000000002</v>
          </cell>
          <cell r="J51">
            <v>1071</v>
          </cell>
          <cell r="K51">
            <v>30.400000000000002</v>
          </cell>
          <cell r="L51">
            <v>1071</v>
          </cell>
          <cell r="M51">
            <v>30.400000000000002</v>
          </cell>
          <cell r="N51">
            <v>1071</v>
          </cell>
          <cell r="O51">
            <v>30.400000000000002</v>
          </cell>
          <cell r="P51">
            <v>1071</v>
          </cell>
          <cell r="Q51">
            <v>30.400000000000002</v>
          </cell>
          <cell r="R51">
            <v>1071</v>
          </cell>
          <cell r="S51">
            <v>30.400000000000002</v>
          </cell>
          <cell r="T51">
            <v>1071</v>
          </cell>
          <cell r="U51">
            <v>30.400000000000002</v>
          </cell>
          <cell r="V51">
            <v>1071</v>
          </cell>
          <cell r="W51">
            <v>30.400000000000002</v>
          </cell>
          <cell r="X51">
            <v>1071</v>
          </cell>
          <cell r="Y51">
            <v>30.400000000000002</v>
          </cell>
          <cell r="Z51">
            <v>1071</v>
          </cell>
          <cell r="AA51">
            <v>2560</v>
          </cell>
          <cell r="AB51">
            <v>15776.799999999997</v>
          </cell>
        </row>
        <row r="52">
          <cell r="A52">
            <v>44</v>
          </cell>
          <cell r="B52" t="str">
            <v>ايه محمد عوض عبده</v>
          </cell>
          <cell r="C52">
            <v>9.6</v>
          </cell>
          <cell r="D52">
            <v>1045</v>
          </cell>
          <cell r="E52">
            <v>9.6</v>
          </cell>
          <cell r="F52">
            <v>1045</v>
          </cell>
          <cell r="G52">
            <v>9.6</v>
          </cell>
          <cell r="H52">
            <v>1045</v>
          </cell>
          <cell r="I52">
            <v>9.6</v>
          </cell>
          <cell r="J52">
            <v>1045</v>
          </cell>
          <cell r="K52">
            <v>9.6</v>
          </cell>
          <cell r="L52">
            <v>1045</v>
          </cell>
          <cell r="M52">
            <v>9.6</v>
          </cell>
          <cell r="N52">
            <v>1045</v>
          </cell>
          <cell r="O52">
            <v>9.6</v>
          </cell>
          <cell r="P52">
            <v>1045</v>
          </cell>
          <cell r="Q52">
            <v>9.6</v>
          </cell>
          <cell r="R52">
            <v>1045</v>
          </cell>
          <cell r="S52">
            <v>9.6</v>
          </cell>
          <cell r="T52">
            <v>1045</v>
          </cell>
          <cell r="U52">
            <v>9.6</v>
          </cell>
          <cell r="V52">
            <v>1045</v>
          </cell>
          <cell r="W52">
            <v>9.6</v>
          </cell>
          <cell r="X52">
            <v>1045</v>
          </cell>
          <cell r="Y52">
            <v>9.6</v>
          </cell>
          <cell r="Z52">
            <v>1045</v>
          </cell>
          <cell r="AA52">
            <v>2460</v>
          </cell>
          <cell r="AB52">
            <v>15115.200000000003</v>
          </cell>
        </row>
        <row r="53">
          <cell r="A53">
            <v>45</v>
          </cell>
          <cell r="B53" t="str">
            <v>شيماء عادل حسن علي</v>
          </cell>
          <cell r="C53">
            <v>50.72</v>
          </cell>
          <cell r="D53">
            <v>1050.5</v>
          </cell>
          <cell r="E53">
            <v>50.72</v>
          </cell>
          <cell r="F53">
            <v>1050.5</v>
          </cell>
          <cell r="G53">
            <v>50.72</v>
          </cell>
          <cell r="H53">
            <v>1050.5</v>
          </cell>
          <cell r="I53">
            <v>50.72</v>
          </cell>
          <cell r="J53">
            <v>1050.5</v>
          </cell>
          <cell r="K53">
            <v>50.72</v>
          </cell>
          <cell r="L53">
            <v>1050.5</v>
          </cell>
          <cell r="M53">
            <v>50.72</v>
          </cell>
          <cell r="N53">
            <v>1050.5</v>
          </cell>
          <cell r="O53">
            <v>50.72</v>
          </cell>
          <cell r="P53">
            <v>1050.5</v>
          </cell>
          <cell r="Q53">
            <v>50.72</v>
          </cell>
          <cell r="R53">
            <v>1050.5</v>
          </cell>
          <cell r="S53">
            <v>50.72</v>
          </cell>
          <cell r="T53">
            <v>1050.5</v>
          </cell>
          <cell r="U53">
            <v>50.72</v>
          </cell>
          <cell r="V53">
            <v>1050.5</v>
          </cell>
          <cell r="W53">
            <v>50.72</v>
          </cell>
          <cell r="X53">
            <v>1050.5</v>
          </cell>
          <cell r="Y53">
            <v>50.72</v>
          </cell>
          <cell r="Z53">
            <v>1050.5</v>
          </cell>
          <cell r="AA53">
            <v>2580</v>
          </cell>
          <cell r="AB53">
            <v>15794.639999999998</v>
          </cell>
        </row>
        <row r="54">
          <cell r="A54">
            <v>46</v>
          </cell>
          <cell r="B54" t="str">
            <v>شيماء عادل حسن علي</v>
          </cell>
          <cell r="C54">
            <v>50.72</v>
          </cell>
          <cell r="D54">
            <v>1050.5</v>
          </cell>
          <cell r="E54">
            <v>50.72</v>
          </cell>
          <cell r="F54">
            <v>1050.5</v>
          </cell>
          <cell r="G54">
            <v>50.72</v>
          </cell>
          <cell r="H54">
            <v>1050.5</v>
          </cell>
          <cell r="I54">
            <v>50.72</v>
          </cell>
          <cell r="J54">
            <v>1050.5</v>
          </cell>
          <cell r="K54">
            <v>50.72</v>
          </cell>
          <cell r="L54">
            <v>1050.5</v>
          </cell>
          <cell r="M54">
            <v>50.72</v>
          </cell>
          <cell r="N54">
            <v>1050.5</v>
          </cell>
          <cell r="O54">
            <v>50.72</v>
          </cell>
          <cell r="P54">
            <v>1050.5</v>
          </cell>
          <cell r="Q54">
            <v>50.72</v>
          </cell>
          <cell r="R54">
            <v>1050.5</v>
          </cell>
          <cell r="S54">
            <v>50.72</v>
          </cell>
          <cell r="T54">
            <v>1050.5</v>
          </cell>
          <cell r="U54">
            <v>50.72</v>
          </cell>
          <cell r="V54">
            <v>1050.5</v>
          </cell>
          <cell r="W54">
            <v>50.72</v>
          </cell>
          <cell r="X54">
            <v>1050.5</v>
          </cell>
          <cell r="Y54">
            <v>50.72</v>
          </cell>
          <cell r="Z54">
            <v>1050.5</v>
          </cell>
          <cell r="AA54">
            <v>2580</v>
          </cell>
          <cell r="AB54">
            <v>15794.639999999998</v>
          </cell>
        </row>
        <row r="55">
          <cell r="A55">
            <v>47</v>
          </cell>
          <cell r="B55" t="str">
            <v>شيماء عادل حسن علي</v>
          </cell>
          <cell r="C55">
            <v>50.72</v>
          </cell>
          <cell r="D55">
            <v>1050.5</v>
          </cell>
          <cell r="E55">
            <v>50.72</v>
          </cell>
          <cell r="F55">
            <v>1050.5</v>
          </cell>
          <cell r="G55">
            <v>50.72</v>
          </cell>
          <cell r="H55">
            <v>1050.5</v>
          </cell>
          <cell r="I55">
            <v>50.72</v>
          </cell>
          <cell r="J55">
            <v>1050.5</v>
          </cell>
          <cell r="K55">
            <v>50.72</v>
          </cell>
          <cell r="L55">
            <v>1050.5</v>
          </cell>
          <cell r="M55">
            <v>50.72</v>
          </cell>
          <cell r="N55">
            <v>1050.5</v>
          </cell>
          <cell r="O55">
            <v>50.72</v>
          </cell>
          <cell r="P55">
            <v>1050.5</v>
          </cell>
          <cell r="Q55">
            <v>50.72</v>
          </cell>
          <cell r="R55">
            <v>1050.5</v>
          </cell>
          <cell r="S55">
            <v>50.72</v>
          </cell>
          <cell r="T55">
            <v>1050.5</v>
          </cell>
          <cell r="U55">
            <v>50.72</v>
          </cell>
          <cell r="V55">
            <v>1050.5</v>
          </cell>
          <cell r="W55">
            <v>50.72</v>
          </cell>
          <cell r="X55">
            <v>1050.5</v>
          </cell>
          <cell r="Y55">
            <v>50.72</v>
          </cell>
          <cell r="Z55">
            <v>1050.5</v>
          </cell>
          <cell r="AA55">
            <v>2580</v>
          </cell>
          <cell r="AB55">
            <v>15794.639999999998</v>
          </cell>
        </row>
        <row r="56">
          <cell r="A56">
            <v>48</v>
          </cell>
          <cell r="B56" t="str">
            <v>شيماء عادل حسن علي</v>
          </cell>
          <cell r="C56">
            <v>50.72</v>
          </cell>
          <cell r="D56">
            <v>1050.5</v>
          </cell>
          <cell r="E56">
            <v>50.72</v>
          </cell>
          <cell r="F56">
            <v>1050.5</v>
          </cell>
          <cell r="G56">
            <v>50.72</v>
          </cell>
          <cell r="H56">
            <v>1050.5</v>
          </cell>
          <cell r="I56">
            <v>50.72</v>
          </cell>
          <cell r="J56">
            <v>1050.5</v>
          </cell>
          <cell r="K56">
            <v>50.72</v>
          </cell>
          <cell r="L56">
            <v>1050.5</v>
          </cell>
          <cell r="M56">
            <v>50.72</v>
          </cell>
          <cell r="N56">
            <v>1050.5</v>
          </cell>
          <cell r="O56">
            <v>50.72</v>
          </cell>
          <cell r="P56">
            <v>1050.5</v>
          </cell>
          <cell r="Q56">
            <v>50.72</v>
          </cell>
          <cell r="R56">
            <v>1050.5</v>
          </cell>
          <cell r="S56">
            <v>50.72</v>
          </cell>
          <cell r="T56">
            <v>1050.5</v>
          </cell>
          <cell r="U56">
            <v>50.72</v>
          </cell>
          <cell r="V56">
            <v>1050.5</v>
          </cell>
          <cell r="W56">
            <v>50.72</v>
          </cell>
          <cell r="X56">
            <v>1050.5</v>
          </cell>
          <cell r="Y56">
            <v>50.72</v>
          </cell>
          <cell r="Z56">
            <v>1050.5</v>
          </cell>
          <cell r="AA56">
            <v>2580</v>
          </cell>
          <cell r="AB56">
            <v>15794.639999999998</v>
          </cell>
        </row>
        <row r="57">
          <cell r="A57">
            <v>49</v>
          </cell>
          <cell r="B57" t="str">
            <v>رضا علي محمد الحريزي</v>
          </cell>
          <cell r="C57">
            <v>0</v>
          </cell>
          <cell r="D57">
            <v>2562.52</v>
          </cell>
          <cell r="E57">
            <v>0</v>
          </cell>
          <cell r="F57">
            <v>2562.52</v>
          </cell>
          <cell r="G57">
            <v>0</v>
          </cell>
          <cell r="H57">
            <v>2562.52</v>
          </cell>
          <cell r="I57">
            <v>0</v>
          </cell>
          <cell r="J57">
            <v>2562.52</v>
          </cell>
          <cell r="K57">
            <v>0</v>
          </cell>
          <cell r="L57">
            <v>2562.52</v>
          </cell>
          <cell r="M57">
            <v>0</v>
          </cell>
          <cell r="N57">
            <v>2562.52</v>
          </cell>
          <cell r="O57">
            <v>0</v>
          </cell>
          <cell r="P57">
            <v>2562.52</v>
          </cell>
          <cell r="Q57">
            <v>0</v>
          </cell>
          <cell r="R57">
            <v>2562.52</v>
          </cell>
          <cell r="S57">
            <v>0</v>
          </cell>
          <cell r="T57">
            <v>2562.52</v>
          </cell>
          <cell r="U57">
            <v>0</v>
          </cell>
          <cell r="V57">
            <v>2562.52</v>
          </cell>
          <cell r="W57">
            <v>0</v>
          </cell>
          <cell r="X57">
            <v>2562.52</v>
          </cell>
          <cell r="Y57">
            <v>0</v>
          </cell>
          <cell r="Z57">
            <v>2562.52</v>
          </cell>
          <cell r="AA57">
            <v>8223.7540626503342</v>
          </cell>
          <cell r="AB57">
            <v>38973.994062650338</v>
          </cell>
        </row>
        <row r="58">
          <cell r="A58">
            <v>50</v>
          </cell>
          <cell r="B58" t="str">
            <v>عائشة رجب احمد بربير</v>
          </cell>
          <cell r="C58">
            <v>0</v>
          </cell>
          <cell r="D58">
            <v>2320.36</v>
          </cell>
          <cell r="E58">
            <v>0</v>
          </cell>
          <cell r="F58">
            <v>2320.36</v>
          </cell>
          <cell r="G58">
            <v>0</v>
          </cell>
          <cell r="H58">
            <v>2320.36</v>
          </cell>
          <cell r="I58">
            <v>0</v>
          </cell>
          <cell r="J58">
            <v>2320.36</v>
          </cell>
          <cell r="K58">
            <v>0</v>
          </cell>
          <cell r="L58">
            <v>2320.36</v>
          </cell>
          <cell r="M58">
            <v>0</v>
          </cell>
          <cell r="N58">
            <v>2320.36</v>
          </cell>
          <cell r="O58">
            <v>0</v>
          </cell>
          <cell r="P58">
            <v>2320.36</v>
          </cell>
          <cell r="Q58">
            <v>0</v>
          </cell>
          <cell r="R58">
            <v>2320.36</v>
          </cell>
          <cell r="S58">
            <v>0</v>
          </cell>
          <cell r="T58">
            <v>2320.36</v>
          </cell>
          <cell r="U58">
            <v>0</v>
          </cell>
          <cell r="V58">
            <v>2320.36</v>
          </cell>
          <cell r="W58">
            <v>0</v>
          </cell>
          <cell r="X58">
            <v>2320.36</v>
          </cell>
          <cell r="Y58">
            <v>0</v>
          </cell>
          <cell r="Z58">
            <v>2320.36</v>
          </cell>
          <cell r="AA58">
            <v>7065.4788425587367</v>
          </cell>
          <cell r="AB58">
            <v>34909.798842558739</v>
          </cell>
        </row>
        <row r="59">
          <cell r="A59">
            <v>51</v>
          </cell>
          <cell r="B59" t="str">
            <v>ماجدة احمد حسن سعيد سليمان</v>
          </cell>
          <cell r="C59">
            <v>0</v>
          </cell>
          <cell r="D59">
            <v>2307.88</v>
          </cell>
          <cell r="E59">
            <v>0</v>
          </cell>
          <cell r="F59">
            <v>2307.88</v>
          </cell>
          <cell r="G59">
            <v>0</v>
          </cell>
          <cell r="H59">
            <v>2307.88</v>
          </cell>
          <cell r="I59">
            <v>0</v>
          </cell>
          <cell r="J59">
            <v>2307.88</v>
          </cell>
          <cell r="K59">
            <v>0</v>
          </cell>
          <cell r="L59">
            <v>2307.88</v>
          </cell>
          <cell r="M59">
            <v>0</v>
          </cell>
          <cell r="N59">
            <v>2307.88</v>
          </cell>
          <cell r="O59">
            <v>0</v>
          </cell>
          <cell r="P59">
            <v>2307.88</v>
          </cell>
          <cell r="Q59">
            <v>0</v>
          </cell>
          <cell r="R59">
            <v>2307.88</v>
          </cell>
          <cell r="S59">
            <v>0</v>
          </cell>
          <cell r="T59">
            <v>2307.88</v>
          </cell>
          <cell r="U59">
            <v>0</v>
          </cell>
          <cell r="V59">
            <v>2307.88</v>
          </cell>
          <cell r="W59">
            <v>0</v>
          </cell>
          <cell r="X59">
            <v>2307.88</v>
          </cell>
          <cell r="Y59">
            <v>0</v>
          </cell>
          <cell r="Z59">
            <v>2307.88</v>
          </cell>
          <cell r="AA59">
            <v>7042.313338156905</v>
          </cell>
          <cell r="AB59">
            <v>34736.873338156911</v>
          </cell>
        </row>
        <row r="60">
          <cell r="A60">
            <v>52</v>
          </cell>
          <cell r="B60" t="str">
            <v>هويدا محمد محمد شرشيرة</v>
          </cell>
          <cell r="C60">
            <v>0</v>
          </cell>
          <cell r="D60">
            <v>2154.1499999999996</v>
          </cell>
          <cell r="E60">
            <v>0</v>
          </cell>
          <cell r="F60">
            <v>2154.1499999999996</v>
          </cell>
          <cell r="G60">
            <v>0</v>
          </cell>
          <cell r="H60">
            <v>2154.1499999999996</v>
          </cell>
          <cell r="I60">
            <v>0</v>
          </cell>
          <cell r="J60">
            <v>2154.1499999999996</v>
          </cell>
          <cell r="K60">
            <v>0</v>
          </cell>
          <cell r="L60">
            <v>2154.1499999999996</v>
          </cell>
          <cell r="M60">
            <v>0</v>
          </cell>
          <cell r="N60">
            <v>2154.1499999999996</v>
          </cell>
          <cell r="O60">
            <v>0</v>
          </cell>
          <cell r="P60">
            <v>2154.1499999999996</v>
          </cell>
          <cell r="Q60">
            <v>0</v>
          </cell>
          <cell r="R60">
            <v>2154.1499999999996</v>
          </cell>
          <cell r="S60">
            <v>0</v>
          </cell>
          <cell r="T60">
            <v>2154.1499999999996</v>
          </cell>
          <cell r="U60">
            <v>0</v>
          </cell>
          <cell r="V60">
            <v>2154.1499999999996</v>
          </cell>
          <cell r="W60">
            <v>0</v>
          </cell>
          <cell r="X60">
            <v>2154.1499999999996</v>
          </cell>
          <cell r="Y60">
            <v>0</v>
          </cell>
          <cell r="Z60">
            <v>2154.1499999999996</v>
          </cell>
          <cell r="AA60">
            <v>6447.732058509886</v>
          </cell>
          <cell r="AB60">
            <v>32297.532058509889</v>
          </cell>
        </row>
        <row r="61">
          <cell r="A61">
            <v>53</v>
          </cell>
          <cell r="B61" t="str">
            <v>فاطمة محمد عبدالمقصود عبدالمقصود</v>
          </cell>
          <cell r="C61">
            <v>0</v>
          </cell>
          <cell r="D61">
            <v>2221.79</v>
          </cell>
          <cell r="E61">
            <v>0</v>
          </cell>
          <cell r="F61">
            <v>2221.79</v>
          </cell>
          <cell r="G61">
            <v>0</v>
          </cell>
          <cell r="H61">
            <v>2221.79</v>
          </cell>
          <cell r="I61">
            <v>0</v>
          </cell>
          <cell r="J61">
            <v>2221.79</v>
          </cell>
          <cell r="K61">
            <v>0</v>
          </cell>
          <cell r="L61">
            <v>2221.79</v>
          </cell>
          <cell r="M61">
            <v>0</v>
          </cell>
          <cell r="N61">
            <v>2221.79</v>
          </cell>
          <cell r="O61">
            <v>0</v>
          </cell>
          <cell r="P61">
            <v>2221.79</v>
          </cell>
          <cell r="Q61">
            <v>0</v>
          </cell>
          <cell r="R61">
            <v>2221.79</v>
          </cell>
          <cell r="S61">
            <v>0</v>
          </cell>
          <cell r="T61">
            <v>2221.79</v>
          </cell>
          <cell r="U61">
            <v>0</v>
          </cell>
          <cell r="V61">
            <v>2221.79</v>
          </cell>
          <cell r="W61">
            <v>0</v>
          </cell>
          <cell r="X61">
            <v>2221.79</v>
          </cell>
          <cell r="Y61">
            <v>0</v>
          </cell>
          <cell r="Z61">
            <v>2221.79</v>
          </cell>
          <cell r="AA61">
            <v>6463.1757281111059</v>
          </cell>
          <cell r="AB61">
            <v>33124.655728111116</v>
          </cell>
        </row>
        <row r="62">
          <cell r="A62">
            <v>54</v>
          </cell>
          <cell r="B62" t="str">
            <v>علمة ابراهيم عبده احمد الزيني</v>
          </cell>
          <cell r="C62">
            <v>0</v>
          </cell>
          <cell r="D62">
            <v>2131.8999999999996</v>
          </cell>
          <cell r="E62">
            <v>0</v>
          </cell>
          <cell r="F62">
            <v>2131.8999999999996</v>
          </cell>
          <cell r="G62">
            <v>0</v>
          </cell>
          <cell r="H62">
            <v>2131.8999999999996</v>
          </cell>
          <cell r="I62">
            <v>0</v>
          </cell>
          <cell r="J62">
            <v>2131.8999999999996</v>
          </cell>
          <cell r="K62">
            <v>0</v>
          </cell>
          <cell r="L62">
            <v>2131.8999999999996</v>
          </cell>
          <cell r="M62">
            <v>0</v>
          </cell>
          <cell r="N62">
            <v>2131.8999999999996</v>
          </cell>
          <cell r="O62">
            <v>0</v>
          </cell>
          <cell r="P62">
            <v>2131.8999999999996</v>
          </cell>
          <cell r="Q62">
            <v>0</v>
          </cell>
          <cell r="R62">
            <v>2131.8999999999996</v>
          </cell>
          <cell r="S62">
            <v>0</v>
          </cell>
          <cell r="T62">
            <v>2131.8999999999996</v>
          </cell>
          <cell r="U62">
            <v>0</v>
          </cell>
          <cell r="V62">
            <v>2131.8999999999996</v>
          </cell>
          <cell r="W62">
            <v>0</v>
          </cell>
          <cell r="X62">
            <v>2131.8999999999996</v>
          </cell>
          <cell r="Y62">
            <v>0</v>
          </cell>
          <cell r="Z62">
            <v>2131.8999999999996</v>
          </cell>
          <cell r="AA62">
            <v>6100.2494924824068</v>
          </cell>
          <cell r="AB62">
            <v>31683.049492482409</v>
          </cell>
        </row>
        <row r="63">
          <cell r="A63">
            <v>55</v>
          </cell>
          <cell r="B63" t="str">
            <v>فهيمة محمد احمد البربري</v>
          </cell>
          <cell r="C63">
            <v>0</v>
          </cell>
          <cell r="D63">
            <v>2076.7699999999995</v>
          </cell>
          <cell r="E63">
            <v>0</v>
          </cell>
          <cell r="F63">
            <v>2076.7699999999995</v>
          </cell>
          <cell r="G63">
            <v>0</v>
          </cell>
          <cell r="H63">
            <v>2076.7699999999995</v>
          </cell>
          <cell r="I63">
            <v>0</v>
          </cell>
          <cell r="J63">
            <v>2076.7699999999995</v>
          </cell>
          <cell r="K63">
            <v>0</v>
          </cell>
          <cell r="L63">
            <v>2076.7699999999995</v>
          </cell>
          <cell r="M63">
            <v>0</v>
          </cell>
          <cell r="N63">
            <v>2076.7699999999995</v>
          </cell>
          <cell r="O63">
            <v>0</v>
          </cell>
          <cell r="P63">
            <v>2076.7699999999995</v>
          </cell>
          <cell r="Q63">
            <v>0</v>
          </cell>
          <cell r="R63">
            <v>2076.7699999999995</v>
          </cell>
          <cell r="S63">
            <v>0</v>
          </cell>
          <cell r="T63">
            <v>2076.7699999999995</v>
          </cell>
          <cell r="U63">
            <v>0</v>
          </cell>
          <cell r="V63">
            <v>2076.7699999999995</v>
          </cell>
          <cell r="W63">
            <v>0</v>
          </cell>
          <cell r="X63">
            <v>2076.7699999999995</v>
          </cell>
          <cell r="Y63">
            <v>0</v>
          </cell>
          <cell r="Z63">
            <v>2076.7699999999995</v>
          </cell>
          <cell r="AA63">
            <v>5868.5944484640877</v>
          </cell>
          <cell r="AB63">
            <v>30789.834448464091</v>
          </cell>
        </row>
        <row r="64">
          <cell r="A64">
            <v>56</v>
          </cell>
          <cell r="B64" t="str">
            <v>هويدا احمد عبده الشعباني</v>
          </cell>
          <cell r="C64">
            <v>0</v>
          </cell>
          <cell r="D64">
            <v>1919.75</v>
          </cell>
          <cell r="E64">
            <v>0</v>
          </cell>
          <cell r="F64">
            <v>1919.75</v>
          </cell>
          <cell r="G64">
            <v>0</v>
          </cell>
          <cell r="H64">
            <v>1919.75</v>
          </cell>
          <cell r="I64">
            <v>0</v>
          </cell>
          <cell r="J64">
            <v>1919.75</v>
          </cell>
          <cell r="K64">
            <v>0</v>
          </cell>
          <cell r="L64">
            <v>1919.75</v>
          </cell>
          <cell r="M64">
            <v>0</v>
          </cell>
          <cell r="N64">
            <v>1919.75</v>
          </cell>
          <cell r="O64">
            <v>0</v>
          </cell>
          <cell r="P64">
            <v>1919.75</v>
          </cell>
          <cell r="Q64">
            <v>0</v>
          </cell>
          <cell r="R64">
            <v>1919.75</v>
          </cell>
          <cell r="S64">
            <v>0</v>
          </cell>
          <cell r="T64">
            <v>1919.75</v>
          </cell>
          <cell r="U64">
            <v>0</v>
          </cell>
          <cell r="V64">
            <v>1919.75</v>
          </cell>
          <cell r="W64">
            <v>0</v>
          </cell>
          <cell r="X64">
            <v>1919.75</v>
          </cell>
          <cell r="Y64">
            <v>0</v>
          </cell>
          <cell r="Z64">
            <v>1919.75</v>
          </cell>
          <cell r="AA64">
            <v>5235.4039948140153</v>
          </cell>
          <cell r="AB64">
            <v>28272.403994814016</v>
          </cell>
        </row>
        <row r="65">
          <cell r="A65">
            <v>57</v>
          </cell>
          <cell r="B65" t="str">
            <v>سميرة عبده محمد ابو سمرة</v>
          </cell>
          <cell r="C65">
            <v>0</v>
          </cell>
          <cell r="D65">
            <v>1873.48</v>
          </cell>
          <cell r="E65">
            <v>0</v>
          </cell>
          <cell r="F65">
            <v>1873.48</v>
          </cell>
          <cell r="G65">
            <v>0</v>
          </cell>
          <cell r="H65">
            <v>1873.48</v>
          </cell>
          <cell r="I65">
            <v>0</v>
          </cell>
          <cell r="J65">
            <v>1873.48</v>
          </cell>
          <cell r="K65">
            <v>0</v>
          </cell>
          <cell r="L65">
            <v>1873.48</v>
          </cell>
          <cell r="M65">
            <v>0</v>
          </cell>
          <cell r="N65">
            <v>1873.48</v>
          </cell>
          <cell r="O65">
            <v>0</v>
          </cell>
          <cell r="P65">
            <v>1873.48</v>
          </cell>
          <cell r="Q65">
            <v>0</v>
          </cell>
          <cell r="R65">
            <v>1873.48</v>
          </cell>
          <cell r="S65">
            <v>0</v>
          </cell>
          <cell r="T65">
            <v>1873.48</v>
          </cell>
          <cell r="U65">
            <v>0</v>
          </cell>
          <cell r="V65">
            <v>1873.48</v>
          </cell>
          <cell r="W65">
            <v>0</v>
          </cell>
          <cell r="X65">
            <v>1873.48</v>
          </cell>
          <cell r="Y65">
            <v>0</v>
          </cell>
          <cell r="Z65">
            <v>1873.48</v>
          </cell>
          <cell r="AA65">
            <v>5065.5236292005802</v>
          </cell>
          <cell r="AB65">
            <v>27547.283629200578</v>
          </cell>
        </row>
        <row r="66">
          <cell r="A66">
            <v>58</v>
          </cell>
          <cell r="B66" t="str">
            <v>نبوية رشاد محمد النجدي</v>
          </cell>
          <cell r="C66">
            <v>0</v>
          </cell>
          <cell r="D66">
            <v>1730.27</v>
          </cell>
          <cell r="E66">
            <v>0</v>
          </cell>
          <cell r="F66">
            <v>1730.27</v>
          </cell>
          <cell r="G66">
            <v>0</v>
          </cell>
          <cell r="H66">
            <v>1730.27</v>
          </cell>
          <cell r="I66">
            <v>0</v>
          </cell>
          <cell r="J66">
            <v>1730.27</v>
          </cell>
          <cell r="K66">
            <v>0</v>
          </cell>
          <cell r="L66">
            <v>1730.27</v>
          </cell>
          <cell r="M66">
            <v>0</v>
          </cell>
          <cell r="N66">
            <v>1730.27</v>
          </cell>
          <cell r="O66">
            <v>0</v>
          </cell>
          <cell r="P66">
            <v>1730.27</v>
          </cell>
          <cell r="Q66">
            <v>0</v>
          </cell>
          <cell r="R66">
            <v>1730.27</v>
          </cell>
          <cell r="S66">
            <v>0</v>
          </cell>
          <cell r="T66">
            <v>1730.27</v>
          </cell>
          <cell r="U66">
            <v>0</v>
          </cell>
          <cell r="V66">
            <v>1730.27</v>
          </cell>
          <cell r="W66">
            <v>0</v>
          </cell>
          <cell r="X66">
            <v>1730.27</v>
          </cell>
          <cell r="Y66">
            <v>0</v>
          </cell>
          <cell r="Z66">
            <v>1730.27</v>
          </cell>
          <cell r="AA66">
            <v>4501.8296887560036</v>
          </cell>
          <cell r="AB66">
            <v>25265.069688756004</v>
          </cell>
        </row>
        <row r="67">
          <cell r="A67">
            <v>59</v>
          </cell>
          <cell r="B67" t="str">
            <v>ماجدة حامد اسماعيل محمد القيتاني</v>
          </cell>
          <cell r="C67">
            <v>0</v>
          </cell>
          <cell r="D67">
            <v>1435.6499999999999</v>
          </cell>
          <cell r="E67">
            <v>0</v>
          </cell>
          <cell r="F67">
            <v>1435.6499999999999</v>
          </cell>
          <cell r="G67">
            <v>0</v>
          </cell>
          <cell r="H67">
            <v>1435.6499999999999</v>
          </cell>
          <cell r="I67">
            <v>0</v>
          </cell>
          <cell r="J67">
            <v>1435.6499999999999</v>
          </cell>
          <cell r="K67">
            <v>0</v>
          </cell>
          <cell r="L67">
            <v>1435.6499999999999</v>
          </cell>
          <cell r="M67">
            <v>0</v>
          </cell>
          <cell r="N67">
            <v>1435.6499999999999</v>
          </cell>
          <cell r="O67">
            <v>0</v>
          </cell>
          <cell r="P67">
            <v>1435.6499999999999</v>
          </cell>
          <cell r="Q67">
            <v>0</v>
          </cell>
          <cell r="R67">
            <v>1435.6499999999999</v>
          </cell>
          <cell r="S67">
            <v>0</v>
          </cell>
          <cell r="T67">
            <v>1435.6499999999999</v>
          </cell>
          <cell r="U67">
            <v>0</v>
          </cell>
          <cell r="V67">
            <v>1435.6499999999999</v>
          </cell>
          <cell r="W67">
            <v>0</v>
          </cell>
          <cell r="X67">
            <v>1435.6499999999999</v>
          </cell>
          <cell r="Y67">
            <v>0</v>
          </cell>
          <cell r="Z67">
            <v>1435.6499999999999</v>
          </cell>
          <cell r="AA67">
            <v>3150.5085986491413</v>
          </cell>
          <cell r="AB67">
            <v>20378.308598649142</v>
          </cell>
        </row>
        <row r="68">
          <cell r="A68">
            <v>60</v>
          </cell>
          <cell r="B68" t="str">
            <v>تيسير اسماعيل المهدي سنان</v>
          </cell>
          <cell r="C68">
            <v>0</v>
          </cell>
          <cell r="D68">
            <v>1507.68</v>
          </cell>
          <cell r="E68">
            <v>0</v>
          </cell>
          <cell r="F68">
            <v>1507.68</v>
          </cell>
          <cell r="G68">
            <v>0</v>
          </cell>
          <cell r="H68">
            <v>1507.68</v>
          </cell>
          <cell r="I68">
            <v>0</v>
          </cell>
          <cell r="J68">
            <v>1507.68</v>
          </cell>
          <cell r="K68">
            <v>0</v>
          </cell>
          <cell r="L68">
            <v>1507.68</v>
          </cell>
          <cell r="M68">
            <v>0</v>
          </cell>
          <cell r="N68">
            <v>1507.68</v>
          </cell>
          <cell r="O68">
            <v>0</v>
          </cell>
          <cell r="P68">
            <v>1507.68</v>
          </cell>
          <cell r="Q68">
            <v>0</v>
          </cell>
          <cell r="R68">
            <v>1507.68</v>
          </cell>
          <cell r="S68">
            <v>0</v>
          </cell>
          <cell r="T68">
            <v>1507.68</v>
          </cell>
          <cell r="U68">
            <v>0</v>
          </cell>
          <cell r="V68">
            <v>1507.68</v>
          </cell>
          <cell r="W68">
            <v>0</v>
          </cell>
          <cell r="X68">
            <v>1507.68</v>
          </cell>
          <cell r="Y68">
            <v>0</v>
          </cell>
          <cell r="Z68">
            <v>1507.68</v>
          </cell>
          <cell r="AA68">
            <v>3142.7867638485309</v>
          </cell>
          <cell r="AB68">
            <v>21234.946763848529</v>
          </cell>
        </row>
        <row r="69">
          <cell r="A69">
            <v>61</v>
          </cell>
          <cell r="B69" t="str">
            <v>فائقة ابراهيم ابراهيم عبدالعال</v>
          </cell>
          <cell r="C69">
            <v>0</v>
          </cell>
          <cell r="D69">
            <v>1750</v>
          </cell>
          <cell r="E69">
            <v>0</v>
          </cell>
          <cell r="F69">
            <v>1750</v>
          </cell>
          <cell r="G69">
            <v>0</v>
          </cell>
          <cell r="H69">
            <v>1750</v>
          </cell>
          <cell r="I69">
            <v>0</v>
          </cell>
          <cell r="J69">
            <v>1750</v>
          </cell>
          <cell r="K69">
            <v>0</v>
          </cell>
          <cell r="L69">
            <v>1750</v>
          </cell>
          <cell r="M69">
            <v>0</v>
          </cell>
          <cell r="N69">
            <v>1750</v>
          </cell>
          <cell r="O69">
            <v>0</v>
          </cell>
          <cell r="P69">
            <v>1750</v>
          </cell>
          <cell r="Q69">
            <v>0</v>
          </cell>
          <cell r="R69">
            <v>1750</v>
          </cell>
          <cell r="S69">
            <v>0</v>
          </cell>
          <cell r="T69">
            <v>1750</v>
          </cell>
          <cell r="U69">
            <v>0</v>
          </cell>
          <cell r="V69">
            <v>1750</v>
          </cell>
          <cell r="W69">
            <v>0</v>
          </cell>
          <cell r="X69">
            <v>1750</v>
          </cell>
          <cell r="Y69">
            <v>0</v>
          </cell>
          <cell r="Z69">
            <v>1750</v>
          </cell>
          <cell r="AA69">
            <v>4316.5056535413487</v>
          </cell>
          <cell r="AB69">
            <v>25316.50565354135</v>
          </cell>
        </row>
        <row r="70">
          <cell r="A70">
            <v>62</v>
          </cell>
          <cell r="B70" t="str">
            <v>غادة محمد احمد علي حسن جبر</v>
          </cell>
          <cell r="C70">
            <v>0</v>
          </cell>
          <cell r="D70">
            <v>1851.48</v>
          </cell>
          <cell r="E70">
            <v>0</v>
          </cell>
          <cell r="F70">
            <v>1851.48</v>
          </cell>
          <cell r="G70">
            <v>0</v>
          </cell>
          <cell r="H70">
            <v>1851.48</v>
          </cell>
          <cell r="I70">
            <v>0</v>
          </cell>
          <cell r="J70">
            <v>1851.48</v>
          </cell>
          <cell r="K70">
            <v>0</v>
          </cell>
          <cell r="L70">
            <v>1851.48</v>
          </cell>
          <cell r="M70">
            <v>0</v>
          </cell>
          <cell r="N70">
            <v>1851.48</v>
          </cell>
          <cell r="O70">
            <v>0</v>
          </cell>
          <cell r="P70">
            <v>1851.48</v>
          </cell>
          <cell r="Q70">
            <v>0</v>
          </cell>
          <cell r="R70">
            <v>1851.48</v>
          </cell>
          <cell r="S70">
            <v>0</v>
          </cell>
          <cell r="T70">
            <v>1851.48</v>
          </cell>
          <cell r="U70">
            <v>0</v>
          </cell>
          <cell r="V70">
            <v>1851.48</v>
          </cell>
          <cell r="W70">
            <v>0</v>
          </cell>
          <cell r="X70">
            <v>1851.48</v>
          </cell>
          <cell r="Y70">
            <v>0</v>
          </cell>
          <cell r="Z70">
            <v>1851.48</v>
          </cell>
          <cell r="AA70">
            <v>4347.3929927437903</v>
          </cell>
          <cell r="AB70">
            <v>26565.152992743788</v>
          </cell>
        </row>
        <row r="71">
          <cell r="A71">
            <v>63</v>
          </cell>
          <cell r="B71" t="str">
            <v>ميشيل مكرم وديع بشاي ميخائيل</v>
          </cell>
          <cell r="C71">
            <v>0</v>
          </cell>
          <cell r="D71">
            <v>1153.17</v>
          </cell>
          <cell r="E71">
            <v>0</v>
          </cell>
          <cell r="F71">
            <v>1153.17</v>
          </cell>
          <cell r="G71">
            <v>0</v>
          </cell>
          <cell r="H71">
            <v>1153.17</v>
          </cell>
          <cell r="I71">
            <v>0</v>
          </cell>
          <cell r="J71">
            <v>1153.17</v>
          </cell>
          <cell r="K71">
            <v>0</v>
          </cell>
          <cell r="L71">
            <v>1153.17</v>
          </cell>
          <cell r="M71">
            <v>0</v>
          </cell>
          <cell r="N71">
            <v>1153.17</v>
          </cell>
          <cell r="O71">
            <v>0</v>
          </cell>
          <cell r="P71">
            <v>1153.17</v>
          </cell>
          <cell r="Q71">
            <v>0</v>
          </cell>
          <cell r="R71">
            <v>1153.17</v>
          </cell>
          <cell r="S71">
            <v>0</v>
          </cell>
          <cell r="T71">
            <v>1153.17</v>
          </cell>
          <cell r="U71">
            <v>0</v>
          </cell>
          <cell r="V71">
            <v>1153.17</v>
          </cell>
          <cell r="W71">
            <v>0</v>
          </cell>
          <cell r="X71">
            <v>1153.17</v>
          </cell>
          <cell r="Y71">
            <v>0</v>
          </cell>
          <cell r="Z71">
            <v>1153.17</v>
          </cell>
          <cell r="AA71">
            <v>2293.3849357813606</v>
          </cell>
          <cell r="AB71">
            <v>16131.424935781361</v>
          </cell>
        </row>
        <row r="72">
          <cell r="A72">
            <v>64</v>
          </cell>
          <cell r="B72" t="str">
            <v>نسرين محمدالسيد محمد قوطة</v>
          </cell>
          <cell r="C72">
            <v>116.98</v>
          </cell>
          <cell r="D72">
            <v>2021.32</v>
          </cell>
          <cell r="E72">
            <v>116.98</v>
          </cell>
          <cell r="F72">
            <v>2021.32</v>
          </cell>
          <cell r="G72">
            <v>116.98</v>
          </cell>
          <cell r="H72">
            <v>2021.32</v>
          </cell>
          <cell r="I72">
            <v>116.98</v>
          </cell>
          <cell r="J72">
            <v>2021.32</v>
          </cell>
          <cell r="K72">
            <v>116.98</v>
          </cell>
          <cell r="L72">
            <v>2021.32</v>
          </cell>
          <cell r="M72">
            <v>116.98</v>
          </cell>
          <cell r="N72">
            <v>2021.32</v>
          </cell>
          <cell r="O72">
            <v>116.98</v>
          </cell>
          <cell r="P72">
            <v>2021.32</v>
          </cell>
          <cell r="Q72">
            <v>116.98</v>
          </cell>
          <cell r="R72">
            <v>2021.32</v>
          </cell>
          <cell r="S72">
            <v>116.98</v>
          </cell>
          <cell r="T72">
            <v>2021.32</v>
          </cell>
          <cell r="U72">
            <v>116.98</v>
          </cell>
          <cell r="V72">
            <v>2021.32</v>
          </cell>
          <cell r="W72">
            <v>116.98</v>
          </cell>
          <cell r="X72">
            <v>2021.32</v>
          </cell>
          <cell r="Y72">
            <v>116.98</v>
          </cell>
          <cell r="Z72">
            <v>2021.32</v>
          </cell>
          <cell r="AA72">
            <v>6059.2</v>
          </cell>
          <cell r="AB72">
            <v>31718.799999999996</v>
          </cell>
        </row>
        <row r="73">
          <cell r="A73">
            <v>65</v>
          </cell>
          <cell r="B73" t="str">
            <v>عزة محمد عيد طة الخميسي</v>
          </cell>
          <cell r="C73">
            <v>104.25</v>
          </cell>
          <cell r="D73">
            <v>1832.79</v>
          </cell>
          <cell r="E73">
            <v>104.25</v>
          </cell>
          <cell r="F73">
            <v>1832.79</v>
          </cell>
          <cell r="G73">
            <v>104.25</v>
          </cell>
          <cell r="H73">
            <v>1832.79</v>
          </cell>
          <cell r="I73">
            <v>104.25</v>
          </cell>
          <cell r="J73">
            <v>1832.79</v>
          </cell>
          <cell r="K73">
            <v>104.25</v>
          </cell>
          <cell r="L73">
            <v>1832.79</v>
          </cell>
          <cell r="M73">
            <v>104.25</v>
          </cell>
          <cell r="N73">
            <v>1832.79</v>
          </cell>
          <cell r="O73">
            <v>104.25</v>
          </cell>
          <cell r="P73">
            <v>1832.79</v>
          </cell>
          <cell r="Q73">
            <v>104.25</v>
          </cell>
          <cell r="R73">
            <v>1832.79</v>
          </cell>
          <cell r="S73">
            <v>104.25</v>
          </cell>
          <cell r="T73">
            <v>1832.79</v>
          </cell>
          <cell r="U73">
            <v>104.25</v>
          </cell>
          <cell r="V73">
            <v>1832.79</v>
          </cell>
          <cell r="W73">
            <v>104.25</v>
          </cell>
          <cell r="X73">
            <v>1832.79</v>
          </cell>
          <cell r="Y73">
            <v>104.25</v>
          </cell>
          <cell r="Z73">
            <v>1832.79</v>
          </cell>
          <cell r="AA73">
            <v>5372.4</v>
          </cell>
          <cell r="AB73">
            <v>28616.880000000005</v>
          </cell>
        </row>
        <row r="74">
          <cell r="A74">
            <v>66</v>
          </cell>
          <cell r="B74" t="str">
            <v>جمال محمد ابوالفتوح محمد الديب</v>
          </cell>
          <cell r="C74">
            <v>118.01</v>
          </cell>
          <cell r="D74">
            <v>1905.76</v>
          </cell>
          <cell r="E74">
            <v>118.01</v>
          </cell>
          <cell r="F74">
            <v>1905.76</v>
          </cell>
          <cell r="G74">
            <v>118.01</v>
          </cell>
          <cell r="H74">
            <v>1905.76</v>
          </cell>
          <cell r="I74">
            <v>118.01</v>
          </cell>
          <cell r="J74">
            <v>1905.76</v>
          </cell>
          <cell r="K74">
            <v>118.01</v>
          </cell>
          <cell r="L74">
            <v>1905.76</v>
          </cell>
          <cell r="M74">
            <v>118.01</v>
          </cell>
          <cell r="N74">
            <v>1905.76</v>
          </cell>
          <cell r="O74">
            <v>118.01</v>
          </cell>
          <cell r="P74">
            <v>1905.76</v>
          </cell>
          <cell r="Q74">
            <v>118.01</v>
          </cell>
          <cell r="R74">
            <v>1905.76</v>
          </cell>
          <cell r="S74">
            <v>118.01</v>
          </cell>
          <cell r="T74">
            <v>1905.76</v>
          </cell>
          <cell r="U74">
            <v>118.01</v>
          </cell>
          <cell r="V74">
            <v>1905.76</v>
          </cell>
          <cell r="W74">
            <v>118.01</v>
          </cell>
          <cell r="X74">
            <v>1905.76</v>
          </cell>
          <cell r="Y74">
            <v>118.01</v>
          </cell>
          <cell r="Z74">
            <v>1905.76</v>
          </cell>
          <cell r="AA74">
            <v>6188.8</v>
          </cell>
          <cell r="AB74">
            <v>30474.03999999999</v>
          </cell>
        </row>
        <row r="75">
          <cell r="A75">
            <v>67</v>
          </cell>
          <cell r="B75" t="str">
            <v>صفاء حمدي محمود حفناوي</v>
          </cell>
          <cell r="C75">
            <v>76.569999999999993</v>
          </cell>
          <cell r="D75">
            <v>1366.52</v>
          </cell>
          <cell r="E75">
            <v>76.569999999999993</v>
          </cell>
          <cell r="F75">
            <v>1366.52</v>
          </cell>
          <cell r="G75">
            <v>76.569999999999993</v>
          </cell>
          <cell r="H75">
            <v>1366.52</v>
          </cell>
          <cell r="I75">
            <v>76.569999999999993</v>
          </cell>
          <cell r="J75">
            <v>1366.52</v>
          </cell>
          <cell r="K75">
            <v>76.569999999999993</v>
          </cell>
          <cell r="L75">
            <v>1366.52</v>
          </cell>
          <cell r="M75">
            <v>76.569999999999993</v>
          </cell>
          <cell r="N75">
            <v>1366.52</v>
          </cell>
          <cell r="O75">
            <v>76.569999999999993</v>
          </cell>
          <cell r="P75">
            <v>1366.52</v>
          </cell>
          <cell r="Q75">
            <v>76.569999999999993</v>
          </cell>
          <cell r="R75">
            <v>1366.52</v>
          </cell>
          <cell r="S75">
            <v>76.569999999999993</v>
          </cell>
          <cell r="T75">
            <v>1366.52</v>
          </cell>
          <cell r="U75">
            <v>76.569999999999993</v>
          </cell>
          <cell r="V75">
            <v>1366.52</v>
          </cell>
          <cell r="W75">
            <v>76.569999999999993</v>
          </cell>
          <cell r="X75">
            <v>1366.52</v>
          </cell>
          <cell r="Y75">
            <v>76.569999999999993</v>
          </cell>
          <cell r="Z75">
            <v>1366.52</v>
          </cell>
          <cell r="AA75">
            <v>3947.6</v>
          </cell>
          <cell r="AB75">
            <v>21264.68</v>
          </cell>
        </row>
        <row r="76">
          <cell r="A76">
            <v>68</v>
          </cell>
          <cell r="B76" t="str">
            <v>دعاء محسن محمد عبدالله</v>
          </cell>
          <cell r="C76">
            <v>73.17</v>
          </cell>
          <cell r="D76">
            <v>1323.08</v>
          </cell>
          <cell r="E76">
            <v>73.17</v>
          </cell>
          <cell r="F76">
            <v>1323.08</v>
          </cell>
          <cell r="G76">
            <v>73.17</v>
          </cell>
          <cell r="H76">
            <v>1323.08</v>
          </cell>
          <cell r="I76">
            <v>73.17</v>
          </cell>
          <cell r="J76">
            <v>1323.08</v>
          </cell>
          <cell r="K76">
            <v>73.17</v>
          </cell>
          <cell r="L76">
            <v>1323.08</v>
          </cell>
          <cell r="M76">
            <v>73.17</v>
          </cell>
          <cell r="N76">
            <v>1323.08</v>
          </cell>
          <cell r="O76">
            <v>73.17</v>
          </cell>
          <cell r="P76">
            <v>1323.08</v>
          </cell>
          <cell r="Q76">
            <v>73.17</v>
          </cell>
          <cell r="R76">
            <v>1323.08</v>
          </cell>
          <cell r="S76">
            <v>73.17</v>
          </cell>
          <cell r="T76">
            <v>1323.08</v>
          </cell>
          <cell r="U76">
            <v>73.17</v>
          </cell>
          <cell r="V76">
            <v>1323.08</v>
          </cell>
          <cell r="W76">
            <v>73.17</v>
          </cell>
          <cell r="X76">
            <v>1323.08</v>
          </cell>
          <cell r="Y76">
            <v>73.17</v>
          </cell>
          <cell r="Z76">
            <v>1323.08</v>
          </cell>
          <cell r="AA76">
            <v>3770.4</v>
          </cell>
          <cell r="AB76">
            <v>20525.400000000001</v>
          </cell>
        </row>
        <row r="77">
          <cell r="A77">
            <v>69</v>
          </cell>
          <cell r="B77" t="str">
            <v>دعاء محسن محمد عبدالله</v>
          </cell>
          <cell r="C77">
            <v>73.17</v>
          </cell>
          <cell r="D77">
            <v>1323.08</v>
          </cell>
          <cell r="E77">
            <v>73.17</v>
          </cell>
          <cell r="F77">
            <v>1323.08</v>
          </cell>
          <cell r="G77">
            <v>73.17</v>
          </cell>
          <cell r="H77">
            <v>1323.08</v>
          </cell>
          <cell r="I77">
            <v>73.17</v>
          </cell>
          <cell r="J77">
            <v>1323.08</v>
          </cell>
          <cell r="K77">
            <v>73.17</v>
          </cell>
          <cell r="L77">
            <v>1323.08</v>
          </cell>
          <cell r="M77">
            <v>73.17</v>
          </cell>
          <cell r="N77">
            <v>1323.08</v>
          </cell>
          <cell r="O77">
            <v>73.17</v>
          </cell>
          <cell r="P77">
            <v>1323.08</v>
          </cell>
          <cell r="Q77">
            <v>73.17</v>
          </cell>
          <cell r="R77">
            <v>1323.08</v>
          </cell>
          <cell r="S77">
            <v>73.17</v>
          </cell>
          <cell r="T77">
            <v>1323.08</v>
          </cell>
          <cell r="U77">
            <v>73.17</v>
          </cell>
          <cell r="V77">
            <v>1323.08</v>
          </cell>
          <cell r="W77">
            <v>73.17</v>
          </cell>
          <cell r="X77">
            <v>1323.08</v>
          </cell>
          <cell r="Y77">
            <v>73.17</v>
          </cell>
          <cell r="Z77">
            <v>1323.08</v>
          </cell>
          <cell r="AA77">
            <v>3770.4</v>
          </cell>
          <cell r="AB77">
            <v>20525.400000000001</v>
          </cell>
        </row>
        <row r="78">
          <cell r="A78">
            <v>70</v>
          </cell>
          <cell r="B78" t="str">
            <v>هبة محمود فرغلي علي</v>
          </cell>
          <cell r="C78">
            <v>96.53</v>
          </cell>
          <cell r="D78">
            <v>1631.6399999999999</v>
          </cell>
          <cell r="E78">
            <v>96.53</v>
          </cell>
          <cell r="F78">
            <v>1631.6399999999999</v>
          </cell>
          <cell r="G78">
            <v>96.53</v>
          </cell>
          <cell r="H78">
            <v>1631.6399999999999</v>
          </cell>
          <cell r="I78">
            <v>96.53</v>
          </cell>
          <cell r="J78">
            <v>1631.6399999999999</v>
          </cell>
          <cell r="K78">
            <v>96.53</v>
          </cell>
          <cell r="L78">
            <v>1631.6399999999999</v>
          </cell>
          <cell r="M78">
            <v>96.53</v>
          </cell>
          <cell r="N78">
            <v>1631.6399999999999</v>
          </cell>
          <cell r="O78">
            <v>96.53</v>
          </cell>
          <cell r="P78">
            <v>1631.6399999999999</v>
          </cell>
          <cell r="Q78">
            <v>96.53</v>
          </cell>
          <cell r="R78">
            <v>1631.6399999999999</v>
          </cell>
          <cell r="S78">
            <v>96.53</v>
          </cell>
          <cell r="T78">
            <v>1631.6399999999999</v>
          </cell>
          <cell r="U78">
            <v>96.53</v>
          </cell>
          <cell r="V78">
            <v>1631.6399999999999</v>
          </cell>
          <cell r="W78">
            <v>96.53</v>
          </cell>
          <cell r="X78">
            <v>1631.6399999999999</v>
          </cell>
          <cell r="Y78">
            <v>96.53</v>
          </cell>
          <cell r="Z78">
            <v>1631.6399999999999</v>
          </cell>
          <cell r="AA78">
            <v>5003.2</v>
          </cell>
          <cell r="AB78">
            <v>25741.239999999998</v>
          </cell>
        </row>
        <row r="79">
          <cell r="A79">
            <v>71</v>
          </cell>
          <cell r="B79" t="str">
            <v>هبة الله احمد عبدالقادر محمد الجمل</v>
          </cell>
          <cell r="C79">
            <v>93.07</v>
          </cell>
          <cell r="D79">
            <v>1673.33</v>
          </cell>
          <cell r="E79">
            <v>93.07</v>
          </cell>
          <cell r="F79">
            <v>1673.33</v>
          </cell>
          <cell r="G79">
            <v>93.07</v>
          </cell>
          <cell r="H79">
            <v>1673.33</v>
          </cell>
          <cell r="I79">
            <v>93.07</v>
          </cell>
          <cell r="J79">
            <v>1673.33</v>
          </cell>
          <cell r="K79">
            <v>93.07</v>
          </cell>
          <cell r="L79">
            <v>1673.33</v>
          </cell>
          <cell r="M79">
            <v>93.07</v>
          </cell>
          <cell r="N79">
            <v>1673.33</v>
          </cell>
          <cell r="O79">
            <v>93.07</v>
          </cell>
          <cell r="P79">
            <v>1673.33</v>
          </cell>
          <cell r="Q79">
            <v>93.07</v>
          </cell>
          <cell r="R79">
            <v>1673.33</v>
          </cell>
          <cell r="S79">
            <v>93.07</v>
          </cell>
          <cell r="T79">
            <v>1673.33</v>
          </cell>
          <cell r="U79">
            <v>93.07</v>
          </cell>
          <cell r="V79">
            <v>1673.33</v>
          </cell>
          <cell r="W79">
            <v>93.07</v>
          </cell>
          <cell r="X79">
            <v>1673.33</v>
          </cell>
          <cell r="Y79">
            <v>93.07</v>
          </cell>
          <cell r="Z79">
            <v>1673.33</v>
          </cell>
          <cell r="AA79">
            <v>4797</v>
          </cell>
          <cell r="AB79">
            <v>25993.800000000003</v>
          </cell>
        </row>
        <row r="80">
          <cell r="A80">
            <v>72</v>
          </cell>
          <cell r="B80" t="str">
            <v>منال محمد عبد الفتاح</v>
          </cell>
          <cell r="C80">
            <v>98.68</v>
          </cell>
          <cell r="D80">
            <v>1657.76</v>
          </cell>
          <cell r="E80">
            <v>98.68</v>
          </cell>
          <cell r="F80">
            <v>1657.76</v>
          </cell>
          <cell r="G80">
            <v>98.68</v>
          </cell>
          <cell r="H80">
            <v>1657.76</v>
          </cell>
          <cell r="I80">
            <v>98.68</v>
          </cell>
          <cell r="J80">
            <v>1657.76</v>
          </cell>
          <cell r="K80">
            <v>98.68</v>
          </cell>
          <cell r="L80">
            <v>1657.76</v>
          </cell>
          <cell r="M80">
            <v>98.68</v>
          </cell>
          <cell r="N80">
            <v>1657.76</v>
          </cell>
          <cell r="O80">
            <v>98.68</v>
          </cell>
          <cell r="P80">
            <v>1657.76</v>
          </cell>
          <cell r="Q80">
            <v>98.68</v>
          </cell>
          <cell r="R80">
            <v>1657.76</v>
          </cell>
          <cell r="S80">
            <v>98.68</v>
          </cell>
          <cell r="T80">
            <v>1657.76</v>
          </cell>
          <cell r="U80">
            <v>98.68</v>
          </cell>
          <cell r="V80">
            <v>1657.76</v>
          </cell>
          <cell r="W80">
            <v>98.68</v>
          </cell>
          <cell r="X80">
            <v>1657.76</v>
          </cell>
          <cell r="Y80">
            <v>98.68</v>
          </cell>
          <cell r="Z80">
            <v>1657.76</v>
          </cell>
          <cell r="AA80">
            <v>5113.8</v>
          </cell>
          <cell r="AB80">
            <v>26191.079999999998</v>
          </cell>
        </row>
        <row r="81">
          <cell r="A81">
            <v>73</v>
          </cell>
          <cell r="B81" t="str">
            <v xml:space="preserve">علياء علام علي </v>
          </cell>
          <cell r="C81">
            <v>9.6</v>
          </cell>
          <cell r="D81">
            <v>1045</v>
          </cell>
          <cell r="E81">
            <v>9.6</v>
          </cell>
          <cell r="F81">
            <v>1045</v>
          </cell>
          <cell r="G81">
            <v>9.6</v>
          </cell>
          <cell r="H81">
            <v>1045</v>
          </cell>
          <cell r="I81">
            <v>9.6</v>
          </cell>
          <cell r="J81">
            <v>1045</v>
          </cell>
          <cell r="K81">
            <v>9.6</v>
          </cell>
          <cell r="L81">
            <v>1045</v>
          </cell>
          <cell r="M81">
            <v>9.6</v>
          </cell>
          <cell r="N81">
            <v>1045</v>
          </cell>
          <cell r="O81">
            <v>9.6</v>
          </cell>
          <cell r="P81">
            <v>1045</v>
          </cell>
          <cell r="Q81">
            <v>9.6</v>
          </cell>
          <cell r="R81">
            <v>1045</v>
          </cell>
          <cell r="S81">
            <v>9.6</v>
          </cell>
          <cell r="T81">
            <v>1045</v>
          </cell>
          <cell r="U81">
            <v>9.6</v>
          </cell>
          <cell r="V81">
            <v>1045</v>
          </cell>
          <cell r="W81">
            <v>9.6</v>
          </cell>
          <cell r="X81">
            <v>1045</v>
          </cell>
          <cell r="Y81">
            <v>9.6</v>
          </cell>
          <cell r="Z81">
            <v>1045</v>
          </cell>
          <cell r="AA81">
            <v>2460</v>
          </cell>
          <cell r="AB81">
            <v>15115.200000000003</v>
          </cell>
        </row>
        <row r="82">
          <cell r="A82">
            <v>74</v>
          </cell>
          <cell r="B82" t="str">
            <v>مني محمود عبد الله</v>
          </cell>
          <cell r="C82">
            <v>114.72</v>
          </cell>
          <cell r="D82">
            <v>1989.1799999999998</v>
          </cell>
          <cell r="E82">
            <v>114.72</v>
          </cell>
          <cell r="F82">
            <v>1989.1799999999998</v>
          </cell>
          <cell r="G82">
            <v>114.72</v>
          </cell>
          <cell r="H82">
            <v>1989.1799999999998</v>
          </cell>
          <cell r="I82">
            <v>114.72</v>
          </cell>
          <cell r="J82">
            <v>1989.1799999999998</v>
          </cell>
          <cell r="K82">
            <v>114.72</v>
          </cell>
          <cell r="L82">
            <v>1989.1799999999998</v>
          </cell>
          <cell r="M82">
            <v>114.72</v>
          </cell>
          <cell r="N82">
            <v>1989.1799999999998</v>
          </cell>
          <cell r="O82">
            <v>114.72</v>
          </cell>
          <cell r="P82">
            <v>1989.1799999999998</v>
          </cell>
          <cell r="Q82">
            <v>114.72</v>
          </cell>
          <cell r="R82">
            <v>1989.1799999999998</v>
          </cell>
          <cell r="S82">
            <v>114.72</v>
          </cell>
          <cell r="T82">
            <v>1989.1799999999998</v>
          </cell>
          <cell r="U82">
            <v>114.72</v>
          </cell>
          <cell r="V82">
            <v>1989.1799999999998</v>
          </cell>
          <cell r="W82">
            <v>114.72</v>
          </cell>
          <cell r="X82">
            <v>1989.1799999999998</v>
          </cell>
          <cell r="Y82">
            <v>114.72</v>
          </cell>
          <cell r="Z82">
            <v>1989.1799999999998</v>
          </cell>
          <cell r="AA82">
            <v>5943</v>
          </cell>
          <cell r="AB82">
            <v>31189.800000000003</v>
          </cell>
        </row>
        <row r="83">
          <cell r="A83">
            <v>75</v>
          </cell>
          <cell r="B83" t="str">
            <v>مرفت زهدي جيد بطرس</v>
          </cell>
          <cell r="C83">
            <v>0</v>
          </cell>
          <cell r="D83">
            <v>2000.7000000000003</v>
          </cell>
          <cell r="E83">
            <v>0</v>
          </cell>
          <cell r="F83">
            <v>2000.7000000000003</v>
          </cell>
          <cell r="G83">
            <v>0</v>
          </cell>
          <cell r="H83">
            <v>2000.7000000000003</v>
          </cell>
          <cell r="I83">
            <v>0</v>
          </cell>
          <cell r="J83">
            <v>2000.7000000000003</v>
          </cell>
          <cell r="K83">
            <v>0</v>
          </cell>
          <cell r="L83">
            <v>2000.7000000000003</v>
          </cell>
          <cell r="M83">
            <v>0</v>
          </cell>
          <cell r="N83">
            <v>2000.7000000000003</v>
          </cell>
          <cell r="O83">
            <v>0</v>
          </cell>
          <cell r="P83">
            <v>2000.7000000000003</v>
          </cell>
          <cell r="Q83">
            <v>0</v>
          </cell>
          <cell r="R83">
            <v>2000.7000000000003</v>
          </cell>
          <cell r="S83">
            <v>0</v>
          </cell>
          <cell r="T83">
            <v>2000.7000000000003</v>
          </cell>
          <cell r="U83">
            <v>0</v>
          </cell>
          <cell r="V83">
            <v>2000.7000000000003</v>
          </cell>
          <cell r="W83">
            <v>0</v>
          </cell>
          <cell r="X83">
            <v>2000.7000000000003</v>
          </cell>
          <cell r="Y83">
            <v>0</v>
          </cell>
          <cell r="Z83">
            <v>2000.7000000000003</v>
          </cell>
          <cell r="AA83">
            <v>5196.794820810961</v>
          </cell>
          <cell r="AB83">
            <v>29205.194820810968</v>
          </cell>
        </row>
        <row r="84">
          <cell r="A84">
            <v>76</v>
          </cell>
          <cell r="B84" t="str">
            <v>السيد السيد محمد عبدالحليم</v>
          </cell>
          <cell r="C84">
            <v>0</v>
          </cell>
          <cell r="D84">
            <v>1735.1200000000003</v>
          </cell>
          <cell r="E84">
            <v>0</v>
          </cell>
          <cell r="F84">
            <v>1735.1200000000003</v>
          </cell>
          <cell r="G84">
            <v>0</v>
          </cell>
          <cell r="H84">
            <v>1735.1200000000003</v>
          </cell>
          <cell r="I84">
            <v>0</v>
          </cell>
          <cell r="J84">
            <v>1735.1200000000003</v>
          </cell>
          <cell r="K84">
            <v>0</v>
          </cell>
          <cell r="L84">
            <v>1735.1200000000003</v>
          </cell>
          <cell r="M84">
            <v>0</v>
          </cell>
          <cell r="N84">
            <v>1735.1200000000003</v>
          </cell>
          <cell r="O84">
            <v>0</v>
          </cell>
          <cell r="P84">
            <v>1735.1200000000003</v>
          </cell>
          <cell r="Q84">
            <v>0</v>
          </cell>
          <cell r="R84">
            <v>1735.1200000000003</v>
          </cell>
          <cell r="S84">
            <v>0</v>
          </cell>
          <cell r="T84">
            <v>1735.1200000000003</v>
          </cell>
          <cell r="U84">
            <v>0</v>
          </cell>
          <cell r="V84">
            <v>1735.1200000000003</v>
          </cell>
          <cell r="W84">
            <v>0</v>
          </cell>
          <cell r="X84">
            <v>1735.1200000000003</v>
          </cell>
          <cell r="Y84">
            <v>0</v>
          </cell>
          <cell r="Z84">
            <v>1735.1200000000003</v>
          </cell>
          <cell r="AA84">
            <v>4262.4528099370746</v>
          </cell>
          <cell r="AB84">
            <v>25083.892809937075</v>
          </cell>
        </row>
        <row r="85">
          <cell r="A85">
            <v>77</v>
          </cell>
          <cell r="B85" t="str">
            <v>السيد محمد عاشور علي</v>
          </cell>
          <cell r="C85">
            <v>0</v>
          </cell>
          <cell r="D85">
            <v>1541.49</v>
          </cell>
          <cell r="E85">
            <v>0</v>
          </cell>
          <cell r="F85">
            <v>1541.49</v>
          </cell>
          <cell r="G85">
            <v>0</v>
          </cell>
          <cell r="H85">
            <v>1541.49</v>
          </cell>
          <cell r="I85">
            <v>0</v>
          </cell>
          <cell r="J85">
            <v>1541.49</v>
          </cell>
          <cell r="K85">
            <v>0</v>
          </cell>
          <cell r="L85">
            <v>1541.49</v>
          </cell>
          <cell r="M85">
            <v>0</v>
          </cell>
          <cell r="N85">
            <v>1541.49</v>
          </cell>
          <cell r="O85">
            <v>0</v>
          </cell>
          <cell r="P85">
            <v>1541.49</v>
          </cell>
          <cell r="Q85">
            <v>0</v>
          </cell>
          <cell r="R85">
            <v>1541.49</v>
          </cell>
          <cell r="S85">
            <v>0</v>
          </cell>
          <cell r="T85">
            <v>1541.49</v>
          </cell>
          <cell r="U85">
            <v>0</v>
          </cell>
          <cell r="V85">
            <v>1541.49</v>
          </cell>
          <cell r="W85">
            <v>0</v>
          </cell>
          <cell r="X85">
            <v>1541.49</v>
          </cell>
          <cell r="Y85">
            <v>0</v>
          </cell>
          <cell r="Z85">
            <v>1541.49</v>
          </cell>
          <cell r="AA85">
            <v>3660.1496954894442</v>
          </cell>
          <cell r="AB85">
            <v>22158.029695489444</v>
          </cell>
        </row>
        <row r="86">
          <cell r="A86">
            <v>78</v>
          </cell>
          <cell r="B86" t="str">
            <v>مني عبدالرحمن ابراهيم البحرواي</v>
          </cell>
          <cell r="C86">
            <v>0</v>
          </cell>
          <cell r="D86">
            <v>2090.62</v>
          </cell>
          <cell r="E86">
            <v>0</v>
          </cell>
          <cell r="F86">
            <v>2090.62</v>
          </cell>
          <cell r="G86">
            <v>0</v>
          </cell>
          <cell r="H86">
            <v>2090.62</v>
          </cell>
          <cell r="I86">
            <v>0</v>
          </cell>
          <cell r="J86">
            <v>2090.62</v>
          </cell>
          <cell r="K86">
            <v>0</v>
          </cell>
          <cell r="L86">
            <v>2090.62</v>
          </cell>
          <cell r="M86">
            <v>0</v>
          </cell>
          <cell r="N86">
            <v>2090.62</v>
          </cell>
          <cell r="O86">
            <v>0</v>
          </cell>
          <cell r="P86">
            <v>2090.62</v>
          </cell>
          <cell r="Q86">
            <v>0</v>
          </cell>
          <cell r="R86">
            <v>2090.62</v>
          </cell>
          <cell r="S86">
            <v>0</v>
          </cell>
          <cell r="T86">
            <v>2090.62</v>
          </cell>
          <cell r="U86">
            <v>0</v>
          </cell>
          <cell r="V86">
            <v>2090.62</v>
          </cell>
          <cell r="W86">
            <v>0</v>
          </cell>
          <cell r="X86">
            <v>2090.62</v>
          </cell>
          <cell r="Y86">
            <v>0</v>
          </cell>
          <cell r="Z86">
            <v>2090.62</v>
          </cell>
          <cell r="AA86">
            <v>5914.925457267751</v>
          </cell>
          <cell r="AB86">
            <v>31002.365457267741</v>
          </cell>
        </row>
        <row r="87">
          <cell r="A87">
            <v>79</v>
          </cell>
          <cell r="B87" t="str">
            <v>سعاد عوض مسلوب علي</v>
          </cell>
          <cell r="C87">
            <v>0</v>
          </cell>
          <cell r="D87">
            <v>1870.5099999999998</v>
          </cell>
          <cell r="E87">
            <v>0</v>
          </cell>
          <cell r="F87">
            <v>1870.5099999999998</v>
          </cell>
          <cell r="G87">
            <v>0</v>
          </cell>
          <cell r="H87">
            <v>1870.5099999999998</v>
          </cell>
          <cell r="I87">
            <v>0</v>
          </cell>
          <cell r="J87">
            <v>1870.5099999999998</v>
          </cell>
          <cell r="K87">
            <v>0</v>
          </cell>
          <cell r="L87">
            <v>1870.5099999999998</v>
          </cell>
          <cell r="M87">
            <v>0</v>
          </cell>
          <cell r="N87">
            <v>1870.5099999999998</v>
          </cell>
          <cell r="O87">
            <v>0</v>
          </cell>
          <cell r="P87">
            <v>1870.5099999999998</v>
          </cell>
          <cell r="Q87">
            <v>0</v>
          </cell>
          <cell r="R87">
            <v>1870.5099999999998</v>
          </cell>
          <cell r="S87">
            <v>0</v>
          </cell>
          <cell r="T87">
            <v>1870.5099999999998</v>
          </cell>
          <cell r="U87">
            <v>0</v>
          </cell>
          <cell r="V87">
            <v>1870.5099999999998</v>
          </cell>
          <cell r="W87">
            <v>0</v>
          </cell>
          <cell r="X87">
            <v>1870.5099999999998</v>
          </cell>
          <cell r="Y87">
            <v>0</v>
          </cell>
          <cell r="Z87">
            <v>1870.5099999999998</v>
          </cell>
          <cell r="AA87">
            <v>5073.2454640011911</v>
          </cell>
          <cell r="AB87">
            <v>27519.365464001188</v>
          </cell>
        </row>
        <row r="88">
          <cell r="A88">
            <v>80</v>
          </cell>
          <cell r="B88" t="str">
            <v>احمد محسن محمود عباس محمود</v>
          </cell>
          <cell r="C88">
            <v>0</v>
          </cell>
          <cell r="D88">
            <v>1153.17</v>
          </cell>
          <cell r="E88">
            <v>0</v>
          </cell>
          <cell r="F88">
            <v>1153.17</v>
          </cell>
          <cell r="G88">
            <v>0</v>
          </cell>
          <cell r="H88">
            <v>1153.17</v>
          </cell>
          <cell r="I88">
            <v>0</v>
          </cell>
          <cell r="J88">
            <v>1153.17</v>
          </cell>
          <cell r="K88">
            <v>0</v>
          </cell>
          <cell r="L88">
            <v>1153.17</v>
          </cell>
          <cell r="M88">
            <v>0</v>
          </cell>
          <cell r="N88">
            <v>1153.17</v>
          </cell>
          <cell r="O88">
            <v>0</v>
          </cell>
          <cell r="P88">
            <v>1153.17</v>
          </cell>
          <cell r="Q88">
            <v>0</v>
          </cell>
          <cell r="R88">
            <v>1153.17</v>
          </cell>
          <cell r="S88">
            <v>0</v>
          </cell>
          <cell r="T88">
            <v>1153.17</v>
          </cell>
          <cell r="U88">
            <v>0</v>
          </cell>
          <cell r="V88">
            <v>1153.17</v>
          </cell>
          <cell r="W88">
            <v>0</v>
          </cell>
          <cell r="X88">
            <v>1153.17</v>
          </cell>
          <cell r="Y88">
            <v>0</v>
          </cell>
          <cell r="Z88">
            <v>1153.17</v>
          </cell>
          <cell r="AA88">
            <v>2293.3849357813606</v>
          </cell>
          <cell r="AB88">
            <v>16131.424935781361</v>
          </cell>
        </row>
        <row r="89">
          <cell r="A89">
            <v>81</v>
          </cell>
          <cell r="B89" t="str">
            <v>عزة عبدالفتاح علي ابو دينا</v>
          </cell>
          <cell r="C89">
            <v>0</v>
          </cell>
          <cell r="D89">
            <v>2017.87</v>
          </cell>
          <cell r="E89">
            <v>0</v>
          </cell>
          <cell r="F89">
            <v>2017.87</v>
          </cell>
          <cell r="G89">
            <v>0</v>
          </cell>
          <cell r="H89">
            <v>2017.87</v>
          </cell>
          <cell r="I89">
            <v>0</v>
          </cell>
          <cell r="J89">
            <v>2017.87</v>
          </cell>
          <cell r="K89">
            <v>0</v>
          </cell>
          <cell r="L89">
            <v>2017.87</v>
          </cell>
          <cell r="M89">
            <v>0</v>
          </cell>
          <cell r="N89">
            <v>2017.87</v>
          </cell>
          <cell r="O89">
            <v>0</v>
          </cell>
          <cell r="P89">
            <v>2017.87</v>
          </cell>
          <cell r="Q89">
            <v>0</v>
          </cell>
          <cell r="R89">
            <v>2017.87</v>
          </cell>
          <cell r="S89">
            <v>0</v>
          </cell>
          <cell r="T89">
            <v>2017.87</v>
          </cell>
          <cell r="U89">
            <v>0</v>
          </cell>
          <cell r="V89">
            <v>2017.87</v>
          </cell>
          <cell r="W89">
            <v>0</v>
          </cell>
          <cell r="X89">
            <v>2017.87</v>
          </cell>
          <cell r="Y89">
            <v>0</v>
          </cell>
          <cell r="Z89">
            <v>2017.87</v>
          </cell>
          <cell r="AA89">
            <v>5652.3830740469893</v>
          </cell>
          <cell r="AB89">
            <v>29866.823074046981</v>
          </cell>
        </row>
        <row r="90">
          <cell r="A90">
            <v>82</v>
          </cell>
          <cell r="B90" t="str">
            <v>عزة عبدالفتاح علي ابو دينا</v>
          </cell>
          <cell r="C90">
            <v>0</v>
          </cell>
          <cell r="D90">
            <v>2017.87</v>
          </cell>
          <cell r="E90">
            <v>0</v>
          </cell>
          <cell r="F90">
            <v>2017.87</v>
          </cell>
          <cell r="G90">
            <v>0</v>
          </cell>
          <cell r="H90">
            <v>2017.87</v>
          </cell>
          <cell r="I90">
            <v>0</v>
          </cell>
          <cell r="J90">
            <v>2017.87</v>
          </cell>
          <cell r="K90">
            <v>0</v>
          </cell>
          <cell r="L90">
            <v>2017.87</v>
          </cell>
          <cell r="M90">
            <v>0</v>
          </cell>
          <cell r="N90">
            <v>2017.87</v>
          </cell>
          <cell r="O90">
            <v>0</v>
          </cell>
          <cell r="P90">
            <v>2017.87</v>
          </cell>
          <cell r="Q90">
            <v>0</v>
          </cell>
          <cell r="R90">
            <v>2017.87</v>
          </cell>
          <cell r="S90">
            <v>0</v>
          </cell>
          <cell r="T90">
            <v>2017.87</v>
          </cell>
          <cell r="U90">
            <v>0</v>
          </cell>
          <cell r="V90">
            <v>2017.87</v>
          </cell>
          <cell r="W90">
            <v>0</v>
          </cell>
          <cell r="X90">
            <v>2017.87</v>
          </cell>
          <cell r="Y90">
            <v>0</v>
          </cell>
          <cell r="Z90">
            <v>2017.87</v>
          </cell>
          <cell r="AA90">
            <v>5652.3830740469893</v>
          </cell>
          <cell r="AB90">
            <v>29866.823074046981</v>
          </cell>
        </row>
        <row r="91">
          <cell r="A91" t="str">
            <v/>
          </cell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>
            <v>0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D92" t="e">
            <v>#VALUE!</v>
          </cell>
          <cell r="E92" t="e">
            <v>#VALUE!</v>
          </cell>
          <cell r="F92" t="e">
            <v>#VALUE!</v>
          </cell>
          <cell r="G92" t="e">
            <v>#VALUE!</v>
          </cell>
          <cell r="H92" t="e">
            <v>#VALUE!</v>
          </cell>
          <cell r="I92" t="e">
            <v>#VALUE!</v>
          </cell>
          <cell r="J92" t="e">
            <v>#VALUE!</v>
          </cell>
          <cell r="K92" t="e">
            <v>#VALUE!</v>
          </cell>
          <cell r="L92" t="e">
            <v>#VALUE!</v>
          </cell>
          <cell r="M92" t="e">
            <v>#VALUE!</v>
          </cell>
          <cell r="N92" t="e">
            <v>#VALUE!</v>
          </cell>
          <cell r="O92" t="e">
            <v>#VALUE!</v>
          </cell>
          <cell r="P92" t="e">
            <v>#VALUE!</v>
          </cell>
          <cell r="Q92" t="e">
            <v>#VALUE!</v>
          </cell>
          <cell r="R92" t="e">
            <v>#VALUE!</v>
          </cell>
          <cell r="S92" t="e">
            <v>#VALUE!</v>
          </cell>
          <cell r="T92" t="e">
            <v>#VALUE!</v>
          </cell>
          <cell r="U92" t="e">
            <v>#VALUE!</v>
          </cell>
          <cell r="V92" t="e">
            <v>#VALUE!</v>
          </cell>
          <cell r="W92" t="e">
            <v>#VALUE!</v>
          </cell>
          <cell r="X92" t="e">
            <v>#VALUE!</v>
          </cell>
          <cell r="Y92" t="e">
            <v>#VALUE!</v>
          </cell>
          <cell r="Z92" t="e">
            <v>#VALUE!</v>
          </cell>
          <cell r="AA92" t="str">
            <v/>
          </cell>
          <cell r="AB92" t="str">
            <v/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D93" t="e">
            <v>#VALUE!</v>
          </cell>
          <cell r="E93" t="e">
            <v>#VALUE!</v>
          </cell>
          <cell r="F93" t="e">
            <v>#VALUE!</v>
          </cell>
          <cell r="G93" t="e">
            <v>#VALUE!</v>
          </cell>
          <cell r="H93" t="e">
            <v>#VALUE!</v>
          </cell>
          <cell r="I93" t="e">
            <v>#VALUE!</v>
          </cell>
          <cell r="J93" t="e">
            <v>#VALUE!</v>
          </cell>
          <cell r="K93" t="e">
            <v>#VALUE!</v>
          </cell>
          <cell r="L93" t="e">
            <v>#VALUE!</v>
          </cell>
          <cell r="M93" t="e">
            <v>#VALUE!</v>
          </cell>
          <cell r="N93" t="e">
            <v>#VALUE!</v>
          </cell>
          <cell r="O93" t="e">
            <v>#VALUE!</v>
          </cell>
          <cell r="P93" t="e">
            <v>#VALUE!</v>
          </cell>
          <cell r="Q93" t="e">
            <v>#VALUE!</v>
          </cell>
          <cell r="R93" t="e">
            <v>#VALUE!</v>
          </cell>
          <cell r="S93" t="e">
            <v>#VALUE!</v>
          </cell>
          <cell r="T93" t="e">
            <v>#VALUE!</v>
          </cell>
          <cell r="U93" t="e">
            <v>#VALUE!</v>
          </cell>
          <cell r="V93" t="e">
            <v>#VALUE!</v>
          </cell>
          <cell r="W93" t="e">
            <v>#VALUE!</v>
          </cell>
          <cell r="X93" t="e">
            <v>#VALUE!</v>
          </cell>
          <cell r="Y93" t="e">
            <v>#VALUE!</v>
          </cell>
          <cell r="Z93" t="e">
            <v>#VALUE!</v>
          </cell>
          <cell r="AA93" t="str">
            <v/>
          </cell>
          <cell r="AB93" t="str">
            <v/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D94" t="e">
            <v>#VALUE!</v>
          </cell>
          <cell r="E94" t="e">
            <v>#VALUE!</v>
          </cell>
          <cell r="F94" t="e">
            <v>#VALUE!</v>
          </cell>
          <cell r="G94" t="e">
            <v>#VALUE!</v>
          </cell>
          <cell r="H94" t="e">
            <v>#VALUE!</v>
          </cell>
          <cell r="I94" t="e">
            <v>#VALUE!</v>
          </cell>
          <cell r="J94" t="e">
            <v>#VALUE!</v>
          </cell>
          <cell r="K94" t="e">
            <v>#VALUE!</v>
          </cell>
          <cell r="L94" t="e">
            <v>#VALUE!</v>
          </cell>
          <cell r="M94" t="e">
            <v>#VALUE!</v>
          </cell>
          <cell r="N94" t="e">
            <v>#VALUE!</v>
          </cell>
          <cell r="O94" t="e">
            <v>#VALUE!</v>
          </cell>
          <cell r="P94" t="e">
            <v>#VALUE!</v>
          </cell>
          <cell r="Q94" t="e">
            <v>#VALUE!</v>
          </cell>
          <cell r="R94" t="e">
            <v>#VALUE!</v>
          </cell>
          <cell r="S94" t="e">
            <v>#VALUE!</v>
          </cell>
          <cell r="T94" t="e">
            <v>#VALUE!</v>
          </cell>
          <cell r="U94" t="e">
            <v>#VALUE!</v>
          </cell>
          <cell r="V94" t="e">
            <v>#VALUE!</v>
          </cell>
          <cell r="W94" t="e">
            <v>#VALUE!</v>
          </cell>
          <cell r="X94" t="e">
            <v>#VALUE!</v>
          </cell>
          <cell r="Y94" t="e">
            <v>#VALUE!</v>
          </cell>
          <cell r="Z94" t="e">
            <v>#VALUE!</v>
          </cell>
          <cell r="AA94" t="str">
            <v/>
          </cell>
          <cell r="AB94" t="str">
            <v/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D95" t="e">
            <v>#VALUE!</v>
          </cell>
          <cell r="E95" t="e">
            <v>#VALUE!</v>
          </cell>
          <cell r="F95" t="e">
            <v>#VALUE!</v>
          </cell>
          <cell r="G95" t="e">
            <v>#VALUE!</v>
          </cell>
          <cell r="H95" t="e">
            <v>#VALUE!</v>
          </cell>
          <cell r="I95" t="e">
            <v>#VALUE!</v>
          </cell>
          <cell r="J95" t="e">
            <v>#VALUE!</v>
          </cell>
          <cell r="K95" t="e">
            <v>#VALUE!</v>
          </cell>
          <cell r="L95" t="e">
            <v>#VALUE!</v>
          </cell>
          <cell r="M95" t="e">
            <v>#VALUE!</v>
          </cell>
          <cell r="N95" t="e">
            <v>#VALUE!</v>
          </cell>
          <cell r="O95" t="e">
            <v>#VALUE!</v>
          </cell>
          <cell r="P95" t="e">
            <v>#VALUE!</v>
          </cell>
          <cell r="Q95" t="e">
            <v>#VALUE!</v>
          </cell>
          <cell r="R95" t="e">
            <v>#VALUE!</v>
          </cell>
          <cell r="S95" t="e">
            <v>#VALUE!</v>
          </cell>
          <cell r="T95" t="e">
            <v>#VALUE!</v>
          </cell>
          <cell r="U95" t="e">
            <v>#VALUE!</v>
          </cell>
          <cell r="V95" t="e">
            <v>#VALUE!</v>
          </cell>
          <cell r="W95" t="e">
            <v>#VALUE!</v>
          </cell>
          <cell r="X95" t="e">
            <v>#VALUE!</v>
          </cell>
          <cell r="Y95" t="e">
            <v>#VALUE!</v>
          </cell>
          <cell r="Z95" t="e">
            <v>#VALUE!</v>
          </cell>
          <cell r="AA95" t="str">
            <v/>
          </cell>
          <cell r="AB95" t="str">
            <v/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D96" t="e">
            <v>#VALUE!</v>
          </cell>
          <cell r="E96" t="e">
            <v>#VALUE!</v>
          </cell>
          <cell r="F96" t="e">
            <v>#VALUE!</v>
          </cell>
          <cell r="G96" t="e">
            <v>#VALUE!</v>
          </cell>
          <cell r="H96" t="e">
            <v>#VALUE!</v>
          </cell>
          <cell r="I96" t="e">
            <v>#VALUE!</v>
          </cell>
          <cell r="J96" t="e">
            <v>#VALUE!</v>
          </cell>
          <cell r="K96" t="e">
            <v>#VALUE!</v>
          </cell>
          <cell r="L96" t="e">
            <v>#VALUE!</v>
          </cell>
          <cell r="M96" t="e">
            <v>#VALUE!</v>
          </cell>
          <cell r="N96" t="e">
            <v>#VALUE!</v>
          </cell>
          <cell r="O96" t="e">
            <v>#VALUE!</v>
          </cell>
          <cell r="P96" t="e">
            <v>#VALUE!</v>
          </cell>
          <cell r="Q96" t="e">
            <v>#VALUE!</v>
          </cell>
          <cell r="R96" t="e">
            <v>#VALUE!</v>
          </cell>
          <cell r="S96" t="e">
            <v>#VALUE!</v>
          </cell>
          <cell r="T96" t="e">
            <v>#VALUE!</v>
          </cell>
          <cell r="U96" t="e">
            <v>#VALUE!</v>
          </cell>
          <cell r="V96" t="e">
            <v>#VALUE!</v>
          </cell>
          <cell r="W96" t="e">
            <v>#VALUE!</v>
          </cell>
          <cell r="X96" t="e">
            <v>#VALUE!</v>
          </cell>
          <cell r="Y96" t="e">
            <v>#VALUE!</v>
          </cell>
          <cell r="Z96" t="e">
            <v>#VALUE!</v>
          </cell>
          <cell r="AA96" t="str">
            <v/>
          </cell>
          <cell r="AB96" t="str">
            <v/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D97" t="e">
            <v>#VALUE!</v>
          </cell>
          <cell r="E97" t="e">
            <v>#VALUE!</v>
          </cell>
          <cell r="F97" t="e">
            <v>#VALUE!</v>
          </cell>
          <cell r="G97" t="e">
            <v>#VALUE!</v>
          </cell>
          <cell r="H97" t="e">
            <v>#VALUE!</v>
          </cell>
          <cell r="I97" t="e">
            <v>#VALUE!</v>
          </cell>
          <cell r="J97" t="e">
            <v>#VALUE!</v>
          </cell>
          <cell r="K97" t="e">
            <v>#VALUE!</v>
          </cell>
          <cell r="L97" t="e">
            <v>#VALUE!</v>
          </cell>
          <cell r="M97" t="e">
            <v>#VALUE!</v>
          </cell>
          <cell r="N97" t="e">
            <v>#VALUE!</v>
          </cell>
          <cell r="O97" t="e">
            <v>#VALUE!</v>
          </cell>
          <cell r="P97" t="e">
            <v>#VALUE!</v>
          </cell>
          <cell r="Q97" t="e">
            <v>#VALUE!</v>
          </cell>
          <cell r="R97" t="e">
            <v>#VALUE!</v>
          </cell>
          <cell r="S97" t="e">
            <v>#VALUE!</v>
          </cell>
          <cell r="T97" t="e">
            <v>#VALUE!</v>
          </cell>
          <cell r="U97" t="e">
            <v>#VALUE!</v>
          </cell>
          <cell r="V97" t="e">
            <v>#VALUE!</v>
          </cell>
          <cell r="W97" t="e">
            <v>#VALUE!</v>
          </cell>
          <cell r="X97" t="e">
            <v>#VALUE!</v>
          </cell>
          <cell r="Y97" t="e">
            <v>#VALUE!</v>
          </cell>
          <cell r="Z97" t="e">
            <v>#VALUE!</v>
          </cell>
          <cell r="AA97" t="str">
            <v/>
          </cell>
          <cell r="AB97" t="str">
            <v/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D98" t="e">
            <v>#VALUE!</v>
          </cell>
          <cell r="E98" t="e">
            <v>#VALUE!</v>
          </cell>
          <cell r="F98" t="e">
            <v>#VALUE!</v>
          </cell>
          <cell r="G98" t="e">
            <v>#VALUE!</v>
          </cell>
          <cell r="H98" t="e">
            <v>#VALUE!</v>
          </cell>
          <cell r="I98" t="e">
            <v>#VALUE!</v>
          </cell>
          <cell r="J98" t="e">
            <v>#VALUE!</v>
          </cell>
          <cell r="K98" t="e">
            <v>#VALUE!</v>
          </cell>
          <cell r="L98" t="e">
            <v>#VALUE!</v>
          </cell>
          <cell r="M98" t="e">
            <v>#VALUE!</v>
          </cell>
          <cell r="N98" t="e">
            <v>#VALUE!</v>
          </cell>
          <cell r="O98" t="e">
            <v>#VALUE!</v>
          </cell>
          <cell r="P98" t="e">
            <v>#VALUE!</v>
          </cell>
          <cell r="Q98" t="e">
            <v>#VALUE!</v>
          </cell>
          <cell r="R98" t="e">
            <v>#VALUE!</v>
          </cell>
          <cell r="S98" t="e">
            <v>#VALUE!</v>
          </cell>
          <cell r="T98" t="e">
            <v>#VALUE!</v>
          </cell>
          <cell r="U98" t="e">
            <v>#VALUE!</v>
          </cell>
          <cell r="V98" t="e">
            <v>#VALUE!</v>
          </cell>
          <cell r="W98" t="e">
            <v>#VALUE!</v>
          </cell>
          <cell r="X98" t="e">
            <v>#VALUE!</v>
          </cell>
          <cell r="Y98" t="e">
            <v>#VALUE!</v>
          </cell>
          <cell r="Z98" t="e">
            <v>#VALUE!</v>
          </cell>
          <cell r="AA98" t="str">
            <v/>
          </cell>
          <cell r="AB98" t="str">
            <v/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D99" t="e">
            <v>#VALUE!</v>
          </cell>
          <cell r="E99" t="e">
            <v>#VALUE!</v>
          </cell>
          <cell r="F99" t="e">
            <v>#VALUE!</v>
          </cell>
          <cell r="G99" t="e">
            <v>#VALUE!</v>
          </cell>
          <cell r="H99" t="e">
            <v>#VALUE!</v>
          </cell>
          <cell r="I99" t="e">
            <v>#VALUE!</v>
          </cell>
          <cell r="J99" t="e">
            <v>#VALUE!</v>
          </cell>
          <cell r="K99" t="e">
            <v>#VALUE!</v>
          </cell>
          <cell r="L99" t="e">
            <v>#VALUE!</v>
          </cell>
          <cell r="M99" t="e">
            <v>#VALUE!</v>
          </cell>
          <cell r="N99" t="e">
            <v>#VALUE!</v>
          </cell>
          <cell r="O99" t="e">
            <v>#VALUE!</v>
          </cell>
          <cell r="P99" t="e">
            <v>#VALUE!</v>
          </cell>
          <cell r="Q99" t="e">
            <v>#VALUE!</v>
          </cell>
          <cell r="R99" t="e">
            <v>#VALUE!</v>
          </cell>
          <cell r="S99" t="e">
            <v>#VALUE!</v>
          </cell>
          <cell r="T99" t="e">
            <v>#VALUE!</v>
          </cell>
          <cell r="U99" t="e">
            <v>#VALUE!</v>
          </cell>
          <cell r="V99" t="e">
            <v>#VALUE!</v>
          </cell>
          <cell r="W99" t="e">
            <v>#VALUE!</v>
          </cell>
          <cell r="X99" t="e">
            <v>#VALUE!</v>
          </cell>
          <cell r="Y99" t="e">
            <v>#VALUE!</v>
          </cell>
          <cell r="Z99" t="e">
            <v>#VALUE!</v>
          </cell>
          <cell r="AA99" t="str">
            <v/>
          </cell>
          <cell r="AB99" t="str">
            <v/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D100" t="e">
            <v>#VALUE!</v>
          </cell>
          <cell r="E100" t="e">
            <v>#VALUE!</v>
          </cell>
          <cell r="F100" t="e">
            <v>#VALUE!</v>
          </cell>
          <cell r="G100" t="e">
            <v>#VALUE!</v>
          </cell>
          <cell r="H100" t="e">
            <v>#VALUE!</v>
          </cell>
          <cell r="I100" t="e">
            <v>#VALUE!</v>
          </cell>
          <cell r="J100" t="e">
            <v>#VALUE!</v>
          </cell>
          <cell r="K100" t="e">
            <v>#VALUE!</v>
          </cell>
          <cell r="L100" t="e">
            <v>#VALUE!</v>
          </cell>
          <cell r="M100" t="e">
            <v>#VALUE!</v>
          </cell>
          <cell r="N100" t="e">
            <v>#VALUE!</v>
          </cell>
          <cell r="O100" t="e">
            <v>#VALUE!</v>
          </cell>
          <cell r="P100" t="e">
            <v>#VALUE!</v>
          </cell>
          <cell r="Q100" t="e">
            <v>#VALUE!</v>
          </cell>
          <cell r="R100" t="e">
            <v>#VALUE!</v>
          </cell>
          <cell r="S100" t="e">
            <v>#VALUE!</v>
          </cell>
          <cell r="T100" t="e">
            <v>#VALUE!</v>
          </cell>
          <cell r="U100" t="e">
            <v>#VALUE!</v>
          </cell>
          <cell r="V100" t="e">
            <v>#VALUE!</v>
          </cell>
          <cell r="W100" t="e">
            <v>#VALUE!</v>
          </cell>
          <cell r="X100" t="e">
            <v>#VALUE!</v>
          </cell>
          <cell r="Y100" t="e">
            <v>#VALUE!</v>
          </cell>
          <cell r="Z100" t="e">
            <v>#VALUE!</v>
          </cell>
          <cell r="AA100" t="str">
            <v/>
          </cell>
          <cell r="AB100" t="str">
            <v/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D101" t="e">
            <v>#VALUE!</v>
          </cell>
          <cell r="E101" t="e">
            <v>#VALUE!</v>
          </cell>
          <cell r="F101" t="e">
            <v>#VALUE!</v>
          </cell>
          <cell r="G101" t="e">
            <v>#VALUE!</v>
          </cell>
          <cell r="H101" t="e">
            <v>#VALUE!</v>
          </cell>
          <cell r="I101" t="e">
            <v>#VALUE!</v>
          </cell>
          <cell r="J101" t="e">
            <v>#VALUE!</v>
          </cell>
          <cell r="K101" t="e">
            <v>#VALUE!</v>
          </cell>
          <cell r="L101" t="e">
            <v>#VALUE!</v>
          </cell>
          <cell r="M101" t="e">
            <v>#VALUE!</v>
          </cell>
          <cell r="N101" t="e">
            <v>#VALUE!</v>
          </cell>
          <cell r="O101" t="e">
            <v>#VALUE!</v>
          </cell>
          <cell r="P101" t="e">
            <v>#VALUE!</v>
          </cell>
          <cell r="Q101" t="e">
            <v>#VALUE!</v>
          </cell>
          <cell r="R101" t="e">
            <v>#VALUE!</v>
          </cell>
          <cell r="S101" t="e">
            <v>#VALUE!</v>
          </cell>
          <cell r="T101" t="e">
            <v>#VALUE!</v>
          </cell>
          <cell r="U101" t="e">
            <v>#VALUE!</v>
          </cell>
          <cell r="V101" t="e">
            <v>#VALUE!</v>
          </cell>
          <cell r="W101" t="e">
            <v>#VALUE!</v>
          </cell>
          <cell r="X101" t="e">
            <v>#VALUE!</v>
          </cell>
          <cell r="Y101" t="e">
            <v>#VALUE!</v>
          </cell>
          <cell r="Z101" t="e">
            <v>#VALUE!</v>
          </cell>
          <cell r="AA101" t="str">
            <v/>
          </cell>
          <cell r="AB101" t="str">
            <v/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D102" t="e">
            <v>#VALUE!</v>
          </cell>
          <cell r="E102" t="e">
            <v>#VALUE!</v>
          </cell>
          <cell r="F102" t="e">
            <v>#VALUE!</v>
          </cell>
          <cell r="G102" t="e">
            <v>#VALUE!</v>
          </cell>
          <cell r="H102" t="e">
            <v>#VALUE!</v>
          </cell>
          <cell r="I102" t="e">
            <v>#VALUE!</v>
          </cell>
          <cell r="J102" t="e">
            <v>#VALUE!</v>
          </cell>
          <cell r="K102" t="e">
            <v>#VALUE!</v>
          </cell>
          <cell r="L102" t="e">
            <v>#VALUE!</v>
          </cell>
          <cell r="M102" t="e">
            <v>#VALUE!</v>
          </cell>
          <cell r="N102" t="e">
            <v>#VALUE!</v>
          </cell>
          <cell r="O102" t="e">
            <v>#VALUE!</v>
          </cell>
          <cell r="P102" t="e">
            <v>#VALUE!</v>
          </cell>
          <cell r="Q102" t="e">
            <v>#VALUE!</v>
          </cell>
          <cell r="R102" t="e">
            <v>#VALUE!</v>
          </cell>
          <cell r="S102" t="e">
            <v>#VALUE!</v>
          </cell>
          <cell r="T102" t="e">
            <v>#VALUE!</v>
          </cell>
          <cell r="U102" t="e">
            <v>#VALUE!</v>
          </cell>
          <cell r="V102" t="e">
            <v>#VALUE!</v>
          </cell>
          <cell r="W102" t="e">
            <v>#VALUE!</v>
          </cell>
          <cell r="X102" t="e">
            <v>#VALUE!</v>
          </cell>
          <cell r="Y102" t="e">
            <v>#VALUE!</v>
          </cell>
          <cell r="Z102" t="e">
            <v>#VALUE!</v>
          </cell>
          <cell r="AA102" t="str">
            <v/>
          </cell>
          <cell r="AB102" t="str">
            <v/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D103" t="e">
            <v>#VALUE!</v>
          </cell>
          <cell r="E103" t="e">
            <v>#VALUE!</v>
          </cell>
          <cell r="F103" t="e">
            <v>#VALUE!</v>
          </cell>
          <cell r="G103" t="e">
            <v>#VALUE!</v>
          </cell>
          <cell r="H103" t="e">
            <v>#VALUE!</v>
          </cell>
          <cell r="I103" t="e">
            <v>#VALUE!</v>
          </cell>
          <cell r="J103" t="e">
            <v>#VALUE!</v>
          </cell>
          <cell r="K103" t="e">
            <v>#VALUE!</v>
          </cell>
          <cell r="L103" t="e">
            <v>#VALUE!</v>
          </cell>
          <cell r="M103" t="e">
            <v>#VALUE!</v>
          </cell>
          <cell r="N103" t="e">
            <v>#VALUE!</v>
          </cell>
          <cell r="O103" t="e">
            <v>#VALUE!</v>
          </cell>
          <cell r="P103" t="e">
            <v>#VALUE!</v>
          </cell>
          <cell r="Q103" t="e">
            <v>#VALUE!</v>
          </cell>
          <cell r="R103" t="e">
            <v>#VALUE!</v>
          </cell>
          <cell r="S103" t="e">
            <v>#VALUE!</v>
          </cell>
          <cell r="T103" t="e">
            <v>#VALUE!</v>
          </cell>
          <cell r="U103" t="e">
            <v>#VALUE!</v>
          </cell>
          <cell r="V103" t="e">
            <v>#VALUE!</v>
          </cell>
          <cell r="W103" t="e">
            <v>#VALUE!</v>
          </cell>
          <cell r="X103" t="e">
            <v>#VALUE!</v>
          </cell>
          <cell r="Y103" t="e">
            <v>#VALUE!</v>
          </cell>
          <cell r="Z103" t="e">
            <v>#VALUE!</v>
          </cell>
          <cell r="AA103" t="str">
            <v/>
          </cell>
          <cell r="AB103" t="str">
            <v/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D104" t="e">
            <v>#VALUE!</v>
          </cell>
          <cell r="E104" t="e">
            <v>#VALUE!</v>
          </cell>
          <cell r="F104" t="e">
            <v>#VALUE!</v>
          </cell>
          <cell r="G104" t="e">
            <v>#VALUE!</v>
          </cell>
          <cell r="H104" t="e">
            <v>#VALUE!</v>
          </cell>
          <cell r="I104" t="e">
            <v>#VALUE!</v>
          </cell>
          <cell r="J104" t="e">
            <v>#VALUE!</v>
          </cell>
          <cell r="K104" t="e">
            <v>#VALUE!</v>
          </cell>
          <cell r="L104" t="e">
            <v>#VALUE!</v>
          </cell>
          <cell r="M104" t="e">
            <v>#VALUE!</v>
          </cell>
          <cell r="N104" t="e">
            <v>#VALUE!</v>
          </cell>
          <cell r="O104" t="e">
            <v>#VALUE!</v>
          </cell>
          <cell r="P104" t="e">
            <v>#VALUE!</v>
          </cell>
          <cell r="Q104" t="e">
            <v>#VALUE!</v>
          </cell>
          <cell r="R104" t="e">
            <v>#VALUE!</v>
          </cell>
          <cell r="S104" t="e">
            <v>#VALUE!</v>
          </cell>
          <cell r="T104" t="e">
            <v>#VALUE!</v>
          </cell>
          <cell r="U104" t="e">
            <v>#VALUE!</v>
          </cell>
          <cell r="V104" t="e">
            <v>#VALUE!</v>
          </cell>
          <cell r="W104" t="e">
            <v>#VALUE!</v>
          </cell>
          <cell r="X104" t="e">
            <v>#VALUE!</v>
          </cell>
          <cell r="Y104" t="e">
            <v>#VALUE!</v>
          </cell>
          <cell r="Z104" t="e">
            <v>#VALUE!</v>
          </cell>
          <cell r="AA104" t="str">
            <v/>
          </cell>
          <cell r="AB104" t="str">
            <v/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D105" t="e">
            <v>#VALUE!</v>
          </cell>
          <cell r="E105" t="e">
            <v>#VALUE!</v>
          </cell>
          <cell r="F105" t="e">
            <v>#VALUE!</v>
          </cell>
          <cell r="G105" t="e">
            <v>#VALUE!</v>
          </cell>
          <cell r="H105" t="e">
            <v>#VALUE!</v>
          </cell>
          <cell r="I105" t="e">
            <v>#VALUE!</v>
          </cell>
          <cell r="J105" t="e">
            <v>#VALUE!</v>
          </cell>
          <cell r="K105" t="e">
            <v>#VALUE!</v>
          </cell>
          <cell r="L105" t="e">
            <v>#VALUE!</v>
          </cell>
          <cell r="M105" t="e">
            <v>#VALUE!</v>
          </cell>
          <cell r="N105" t="e">
            <v>#VALUE!</v>
          </cell>
          <cell r="O105" t="e">
            <v>#VALUE!</v>
          </cell>
          <cell r="P105" t="e">
            <v>#VALUE!</v>
          </cell>
          <cell r="Q105" t="e">
            <v>#VALUE!</v>
          </cell>
          <cell r="R105" t="e">
            <v>#VALUE!</v>
          </cell>
          <cell r="S105" t="e">
            <v>#VALUE!</v>
          </cell>
          <cell r="T105" t="e">
            <v>#VALUE!</v>
          </cell>
          <cell r="U105" t="e">
            <v>#VALUE!</v>
          </cell>
          <cell r="V105" t="e">
            <v>#VALUE!</v>
          </cell>
          <cell r="W105" t="e">
            <v>#VALUE!</v>
          </cell>
          <cell r="X105" t="e">
            <v>#VALUE!</v>
          </cell>
          <cell r="Y105" t="e">
            <v>#VALUE!</v>
          </cell>
          <cell r="Z105" t="e">
            <v>#VALUE!</v>
          </cell>
          <cell r="AA105" t="str">
            <v/>
          </cell>
          <cell r="AB105" t="str">
            <v/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D106" t="e">
            <v>#VALUE!</v>
          </cell>
          <cell r="E106" t="e">
            <v>#VALUE!</v>
          </cell>
          <cell r="F106" t="e">
            <v>#VALUE!</v>
          </cell>
          <cell r="G106" t="e">
            <v>#VALUE!</v>
          </cell>
          <cell r="H106" t="e">
            <v>#VALUE!</v>
          </cell>
          <cell r="I106" t="e">
            <v>#VALUE!</v>
          </cell>
          <cell r="J106" t="e">
            <v>#VALUE!</v>
          </cell>
          <cell r="K106" t="e">
            <v>#VALUE!</v>
          </cell>
          <cell r="L106" t="e">
            <v>#VALUE!</v>
          </cell>
          <cell r="M106" t="e">
            <v>#VALUE!</v>
          </cell>
          <cell r="N106" t="e">
            <v>#VALUE!</v>
          </cell>
          <cell r="O106" t="e">
            <v>#VALUE!</v>
          </cell>
          <cell r="P106" t="e">
            <v>#VALUE!</v>
          </cell>
          <cell r="Q106" t="e">
            <v>#VALUE!</v>
          </cell>
          <cell r="R106" t="e">
            <v>#VALUE!</v>
          </cell>
          <cell r="S106" t="e">
            <v>#VALUE!</v>
          </cell>
          <cell r="T106" t="e">
            <v>#VALUE!</v>
          </cell>
          <cell r="U106" t="e">
            <v>#VALUE!</v>
          </cell>
          <cell r="V106" t="e">
            <v>#VALUE!</v>
          </cell>
          <cell r="W106" t="e">
            <v>#VALUE!</v>
          </cell>
          <cell r="X106" t="e">
            <v>#VALUE!</v>
          </cell>
          <cell r="Y106" t="e">
            <v>#VALUE!</v>
          </cell>
          <cell r="Z106" t="e">
            <v>#VALUE!</v>
          </cell>
          <cell r="AA106" t="str">
            <v/>
          </cell>
          <cell r="AB106" t="str">
            <v/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D107" t="e">
            <v>#VALUE!</v>
          </cell>
          <cell r="E107" t="e">
            <v>#VALUE!</v>
          </cell>
          <cell r="F107" t="e">
            <v>#VALUE!</v>
          </cell>
          <cell r="G107" t="e">
            <v>#VALUE!</v>
          </cell>
          <cell r="H107" t="e">
            <v>#VALUE!</v>
          </cell>
          <cell r="I107" t="e">
            <v>#VALUE!</v>
          </cell>
          <cell r="J107" t="e">
            <v>#VALUE!</v>
          </cell>
          <cell r="K107" t="e">
            <v>#VALUE!</v>
          </cell>
          <cell r="L107" t="e">
            <v>#VALUE!</v>
          </cell>
          <cell r="M107" t="e">
            <v>#VALUE!</v>
          </cell>
          <cell r="N107" t="e">
            <v>#VALUE!</v>
          </cell>
          <cell r="O107" t="e">
            <v>#VALUE!</v>
          </cell>
          <cell r="P107" t="e">
            <v>#VALUE!</v>
          </cell>
          <cell r="Q107" t="e">
            <v>#VALUE!</v>
          </cell>
          <cell r="R107" t="e">
            <v>#VALUE!</v>
          </cell>
          <cell r="S107" t="e">
            <v>#VALUE!</v>
          </cell>
          <cell r="T107" t="e">
            <v>#VALUE!</v>
          </cell>
          <cell r="U107" t="e">
            <v>#VALUE!</v>
          </cell>
          <cell r="V107" t="e">
            <v>#VALUE!</v>
          </cell>
          <cell r="W107" t="e">
            <v>#VALUE!</v>
          </cell>
          <cell r="X107" t="e">
            <v>#VALUE!</v>
          </cell>
          <cell r="Y107" t="e">
            <v>#VALUE!</v>
          </cell>
          <cell r="Z107" t="e">
            <v>#VALUE!</v>
          </cell>
          <cell r="AA107" t="str">
            <v/>
          </cell>
          <cell r="AB107" t="str">
            <v/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D108" t="e">
            <v>#VALUE!</v>
          </cell>
          <cell r="E108" t="e">
            <v>#VALUE!</v>
          </cell>
          <cell r="F108" t="e">
            <v>#VALUE!</v>
          </cell>
          <cell r="G108" t="e">
            <v>#VALUE!</v>
          </cell>
          <cell r="H108" t="e">
            <v>#VALUE!</v>
          </cell>
          <cell r="I108" t="e">
            <v>#VALUE!</v>
          </cell>
          <cell r="J108" t="e">
            <v>#VALUE!</v>
          </cell>
          <cell r="K108" t="e">
            <v>#VALUE!</v>
          </cell>
          <cell r="L108" t="e">
            <v>#VALUE!</v>
          </cell>
          <cell r="M108" t="e">
            <v>#VALUE!</v>
          </cell>
          <cell r="N108" t="e">
            <v>#VALUE!</v>
          </cell>
          <cell r="O108" t="e">
            <v>#VALUE!</v>
          </cell>
          <cell r="P108" t="e">
            <v>#VALUE!</v>
          </cell>
          <cell r="Q108" t="e">
            <v>#VALUE!</v>
          </cell>
          <cell r="R108" t="e">
            <v>#VALUE!</v>
          </cell>
          <cell r="S108" t="e">
            <v>#VALUE!</v>
          </cell>
          <cell r="T108" t="e">
            <v>#VALUE!</v>
          </cell>
          <cell r="U108" t="e">
            <v>#VALUE!</v>
          </cell>
          <cell r="V108" t="e">
            <v>#VALUE!</v>
          </cell>
          <cell r="W108" t="e">
            <v>#VALUE!</v>
          </cell>
          <cell r="X108" t="e">
            <v>#VALUE!</v>
          </cell>
          <cell r="Y108" t="e">
            <v>#VALUE!</v>
          </cell>
          <cell r="Z108" t="e">
            <v>#VALUE!</v>
          </cell>
          <cell r="AA108" t="str">
            <v/>
          </cell>
          <cell r="AB108" t="str">
            <v/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D109" t="e">
            <v>#VALUE!</v>
          </cell>
          <cell r="E109" t="e">
            <v>#VALUE!</v>
          </cell>
          <cell r="F109" t="e">
            <v>#VALUE!</v>
          </cell>
          <cell r="G109" t="e">
            <v>#VALUE!</v>
          </cell>
          <cell r="H109" t="e">
            <v>#VALUE!</v>
          </cell>
          <cell r="I109" t="e">
            <v>#VALUE!</v>
          </cell>
          <cell r="J109" t="e">
            <v>#VALUE!</v>
          </cell>
          <cell r="K109" t="e">
            <v>#VALUE!</v>
          </cell>
          <cell r="L109" t="e">
            <v>#VALUE!</v>
          </cell>
          <cell r="M109" t="e">
            <v>#VALUE!</v>
          </cell>
          <cell r="N109" t="e">
            <v>#VALUE!</v>
          </cell>
          <cell r="O109" t="e">
            <v>#VALUE!</v>
          </cell>
          <cell r="P109" t="e">
            <v>#VALUE!</v>
          </cell>
          <cell r="Q109" t="e">
            <v>#VALUE!</v>
          </cell>
          <cell r="R109" t="e">
            <v>#VALUE!</v>
          </cell>
          <cell r="S109" t="e">
            <v>#VALUE!</v>
          </cell>
          <cell r="T109" t="e">
            <v>#VALUE!</v>
          </cell>
          <cell r="U109" t="e">
            <v>#VALUE!</v>
          </cell>
          <cell r="V109" t="e">
            <v>#VALUE!</v>
          </cell>
          <cell r="W109" t="e">
            <v>#VALUE!</v>
          </cell>
          <cell r="X109" t="e">
            <v>#VALUE!</v>
          </cell>
          <cell r="Y109" t="e">
            <v>#VALUE!</v>
          </cell>
          <cell r="Z109" t="e">
            <v>#VALUE!</v>
          </cell>
          <cell r="AA109" t="str">
            <v/>
          </cell>
          <cell r="AB109" t="str">
            <v/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D110" t="e">
            <v>#VALUE!</v>
          </cell>
          <cell r="E110" t="e">
            <v>#VALUE!</v>
          </cell>
          <cell r="F110" t="e">
            <v>#VALUE!</v>
          </cell>
          <cell r="G110" t="e">
            <v>#VALUE!</v>
          </cell>
          <cell r="H110" t="e">
            <v>#VALUE!</v>
          </cell>
          <cell r="I110" t="e">
            <v>#VALUE!</v>
          </cell>
          <cell r="J110" t="e">
            <v>#VALUE!</v>
          </cell>
          <cell r="K110" t="e">
            <v>#VALUE!</v>
          </cell>
          <cell r="L110" t="e">
            <v>#VALUE!</v>
          </cell>
          <cell r="M110" t="e">
            <v>#VALUE!</v>
          </cell>
          <cell r="N110" t="e">
            <v>#VALUE!</v>
          </cell>
          <cell r="O110" t="e">
            <v>#VALUE!</v>
          </cell>
          <cell r="P110" t="e">
            <v>#VALUE!</v>
          </cell>
          <cell r="Q110" t="e">
            <v>#VALUE!</v>
          </cell>
          <cell r="R110" t="e">
            <v>#VALUE!</v>
          </cell>
          <cell r="S110" t="e">
            <v>#VALUE!</v>
          </cell>
          <cell r="T110" t="e">
            <v>#VALUE!</v>
          </cell>
          <cell r="U110" t="e">
            <v>#VALUE!</v>
          </cell>
          <cell r="V110" t="e">
            <v>#VALUE!</v>
          </cell>
          <cell r="W110" t="e">
            <v>#VALUE!</v>
          </cell>
          <cell r="X110" t="e">
            <v>#VALUE!</v>
          </cell>
          <cell r="Y110" t="e">
            <v>#VALUE!</v>
          </cell>
          <cell r="Z110" t="e">
            <v>#VALUE!</v>
          </cell>
          <cell r="AA110" t="str">
            <v/>
          </cell>
          <cell r="AB110" t="str">
            <v/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D111" t="e">
            <v>#VALUE!</v>
          </cell>
          <cell r="E111" t="e">
            <v>#VALUE!</v>
          </cell>
          <cell r="F111" t="e">
            <v>#VALUE!</v>
          </cell>
          <cell r="G111" t="e">
            <v>#VALUE!</v>
          </cell>
          <cell r="H111" t="e">
            <v>#VALUE!</v>
          </cell>
          <cell r="I111" t="e">
            <v>#VALUE!</v>
          </cell>
          <cell r="J111" t="e">
            <v>#VALUE!</v>
          </cell>
          <cell r="K111" t="e">
            <v>#VALUE!</v>
          </cell>
          <cell r="L111" t="e">
            <v>#VALUE!</v>
          </cell>
          <cell r="M111" t="e">
            <v>#VALUE!</v>
          </cell>
          <cell r="N111" t="e">
            <v>#VALUE!</v>
          </cell>
          <cell r="O111" t="e">
            <v>#VALUE!</v>
          </cell>
          <cell r="P111" t="e">
            <v>#VALUE!</v>
          </cell>
          <cell r="Q111" t="e">
            <v>#VALUE!</v>
          </cell>
          <cell r="R111" t="e">
            <v>#VALUE!</v>
          </cell>
          <cell r="S111" t="e">
            <v>#VALUE!</v>
          </cell>
          <cell r="T111" t="e">
            <v>#VALUE!</v>
          </cell>
          <cell r="U111" t="e">
            <v>#VALUE!</v>
          </cell>
          <cell r="V111" t="e">
            <v>#VALUE!</v>
          </cell>
          <cell r="W111" t="e">
            <v>#VALUE!</v>
          </cell>
          <cell r="X111" t="e">
            <v>#VALUE!</v>
          </cell>
          <cell r="Y111" t="e">
            <v>#VALUE!</v>
          </cell>
          <cell r="Z111" t="e">
            <v>#VALUE!</v>
          </cell>
          <cell r="AA111" t="str">
            <v/>
          </cell>
          <cell r="AB111" t="str">
            <v/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D112" t="e">
            <v>#VALUE!</v>
          </cell>
          <cell r="E112" t="e">
            <v>#VALUE!</v>
          </cell>
          <cell r="F112" t="e">
            <v>#VALUE!</v>
          </cell>
          <cell r="G112" t="e">
            <v>#VALUE!</v>
          </cell>
          <cell r="H112" t="e">
            <v>#VALUE!</v>
          </cell>
          <cell r="I112" t="e">
            <v>#VALUE!</v>
          </cell>
          <cell r="J112" t="e">
            <v>#VALUE!</v>
          </cell>
          <cell r="K112" t="e">
            <v>#VALUE!</v>
          </cell>
          <cell r="L112" t="e">
            <v>#VALUE!</v>
          </cell>
          <cell r="M112" t="e">
            <v>#VALUE!</v>
          </cell>
          <cell r="N112" t="e">
            <v>#VALUE!</v>
          </cell>
          <cell r="O112" t="e">
            <v>#VALUE!</v>
          </cell>
          <cell r="P112" t="e">
            <v>#VALUE!</v>
          </cell>
          <cell r="Q112" t="e">
            <v>#VALUE!</v>
          </cell>
          <cell r="R112" t="e">
            <v>#VALUE!</v>
          </cell>
          <cell r="S112" t="e">
            <v>#VALUE!</v>
          </cell>
          <cell r="T112" t="e">
            <v>#VALUE!</v>
          </cell>
          <cell r="U112" t="e">
            <v>#VALUE!</v>
          </cell>
          <cell r="V112" t="e">
            <v>#VALUE!</v>
          </cell>
          <cell r="W112" t="e">
            <v>#VALUE!</v>
          </cell>
          <cell r="X112" t="e">
            <v>#VALUE!</v>
          </cell>
          <cell r="Y112" t="e">
            <v>#VALUE!</v>
          </cell>
          <cell r="Z112" t="e">
            <v>#VALUE!</v>
          </cell>
          <cell r="AA112" t="str">
            <v/>
          </cell>
          <cell r="AB112" t="str">
            <v/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D113" t="e">
            <v>#VALUE!</v>
          </cell>
          <cell r="E113" t="e">
            <v>#VALUE!</v>
          </cell>
          <cell r="F113" t="e">
            <v>#VALUE!</v>
          </cell>
          <cell r="G113" t="e">
            <v>#VALUE!</v>
          </cell>
          <cell r="H113" t="e">
            <v>#VALUE!</v>
          </cell>
          <cell r="I113" t="e">
            <v>#VALUE!</v>
          </cell>
          <cell r="J113" t="e">
            <v>#VALUE!</v>
          </cell>
          <cell r="K113" t="e">
            <v>#VALUE!</v>
          </cell>
          <cell r="L113" t="e">
            <v>#VALUE!</v>
          </cell>
          <cell r="M113" t="e">
            <v>#VALUE!</v>
          </cell>
          <cell r="N113" t="e">
            <v>#VALUE!</v>
          </cell>
          <cell r="O113" t="e">
            <v>#VALUE!</v>
          </cell>
          <cell r="P113" t="e">
            <v>#VALUE!</v>
          </cell>
          <cell r="Q113" t="e">
            <v>#VALUE!</v>
          </cell>
          <cell r="R113" t="e">
            <v>#VALUE!</v>
          </cell>
          <cell r="S113" t="e">
            <v>#VALUE!</v>
          </cell>
          <cell r="T113" t="e">
            <v>#VALUE!</v>
          </cell>
          <cell r="U113" t="e">
            <v>#VALUE!</v>
          </cell>
          <cell r="V113" t="e">
            <v>#VALUE!</v>
          </cell>
          <cell r="W113" t="e">
            <v>#VALUE!</v>
          </cell>
          <cell r="X113" t="e">
            <v>#VALUE!</v>
          </cell>
          <cell r="Y113" t="e">
            <v>#VALUE!</v>
          </cell>
          <cell r="Z113" t="e">
            <v>#VALUE!</v>
          </cell>
          <cell r="AA113" t="str">
            <v/>
          </cell>
          <cell r="AB113" t="str">
            <v/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D114" t="e">
            <v>#VALUE!</v>
          </cell>
          <cell r="E114" t="e">
            <v>#VALUE!</v>
          </cell>
          <cell r="F114" t="e">
            <v>#VALUE!</v>
          </cell>
          <cell r="G114" t="e">
            <v>#VALUE!</v>
          </cell>
          <cell r="H114" t="e">
            <v>#VALUE!</v>
          </cell>
          <cell r="I114" t="e">
            <v>#VALUE!</v>
          </cell>
          <cell r="J114" t="e">
            <v>#VALUE!</v>
          </cell>
          <cell r="K114" t="e">
            <v>#VALUE!</v>
          </cell>
          <cell r="L114" t="e">
            <v>#VALUE!</v>
          </cell>
          <cell r="M114" t="e">
            <v>#VALUE!</v>
          </cell>
          <cell r="N114" t="e">
            <v>#VALUE!</v>
          </cell>
          <cell r="O114" t="e">
            <v>#VALUE!</v>
          </cell>
          <cell r="P114" t="e">
            <v>#VALUE!</v>
          </cell>
          <cell r="Q114" t="e">
            <v>#VALUE!</v>
          </cell>
          <cell r="R114" t="e">
            <v>#VALUE!</v>
          </cell>
          <cell r="S114" t="e">
            <v>#VALUE!</v>
          </cell>
          <cell r="T114" t="e">
            <v>#VALUE!</v>
          </cell>
          <cell r="U114" t="e">
            <v>#VALUE!</v>
          </cell>
          <cell r="V114" t="e">
            <v>#VALUE!</v>
          </cell>
          <cell r="W114" t="e">
            <v>#VALUE!</v>
          </cell>
          <cell r="X114" t="e">
            <v>#VALUE!</v>
          </cell>
          <cell r="Y114" t="e">
            <v>#VALUE!</v>
          </cell>
          <cell r="Z114" t="e">
            <v>#VALUE!</v>
          </cell>
          <cell r="AA114" t="str">
            <v/>
          </cell>
          <cell r="AB114" t="str">
            <v/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D115" t="e">
            <v>#VALUE!</v>
          </cell>
          <cell r="E115" t="e">
            <v>#VALUE!</v>
          </cell>
          <cell r="F115" t="e">
            <v>#VALUE!</v>
          </cell>
          <cell r="G115" t="e">
            <v>#VALUE!</v>
          </cell>
          <cell r="H115" t="e">
            <v>#VALUE!</v>
          </cell>
          <cell r="I115" t="e">
            <v>#VALUE!</v>
          </cell>
          <cell r="J115" t="e">
            <v>#VALUE!</v>
          </cell>
          <cell r="K115" t="e">
            <v>#VALUE!</v>
          </cell>
          <cell r="L115" t="e">
            <v>#VALUE!</v>
          </cell>
          <cell r="M115" t="e">
            <v>#VALUE!</v>
          </cell>
          <cell r="N115" t="e">
            <v>#VALUE!</v>
          </cell>
          <cell r="O115" t="e">
            <v>#VALUE!</v>
          </cell>
          <cell r="P115" t="e">
            <v>#VALUE!</v>
          </cell>
          <cell r="Q115" t="e">
            <v>#VALUE!</v>
          </cell>
          <cell r="R115" t="e">
            <v>#VALUE!</v>
          </cell>
          <cell r="S115" t="e">
            <v>#VALUE!</v>
          </cell>
          <cell r="T115" t="e">
            <v>#VALUE!</v>
          </cell>
          <cell r="U115" t="e">
            <v>#VALUE!</v>
          </cell>
          <cell r="V115" t="e">
            <v>#VALUE!</v>
          </cell>
          <cell r="W115" t="e">
            <v>#VALUE!</v>
          </cell>
          <cell r="X115" t="e">
            <v>#VALUE!</v>
          </cell>
          <cell r="Y115" t="e">
            <v>#VALUE!</v>
          </cell>
          <cell r="Z115" t="e">
            <v>#VALUE!</v>
          </cell>
          <cell r="AA115" t="str">
            <v/>
          </cell>
          <cell r="AB115" t="str">
            <v/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D116" t="e">
            <v>#VALUE!</v>
          </cell>
          <cell r="E116" t="e">
            <v>#VALUE!</v>
          </cell>
          <cell r="F116" t="e">
            <v>#VALUE!</v>
          </cell>
          <cell r="G116" t="e">
            <v>#VALUE!</v>
          </cell>
          <cell r="H116" t="e">
            <v>#VALUE!</v>
          </cell>
          <cell r="I116" t="e">
            <v>#VALUE!</v>
          </cell>
          <cell r="J116" t="e">
            <v>#VALUE!</v>
          </cell>
          <cell r="K116" t="e">
            <v>#VALUE!</v>
          </cell>
          <cell r="L116" t="e">
            <v>#VALUE!</v>
          </cell>
          <cell r="M116" t="e">
            <v>#VALUE!</v>
          </cell>
          <cell r="N116" t="e">
            <v>#VALUE!</v>
          </cell>
          <cell r="O116" t="e">
            <v>#VALUE!</v>
          </cell>
          <cell r="P116" t="e">
            <v>#VALUE!</v>
          </cell>
          <cell r="Q116" t="e">
            <v>#VALUE!</v>
          </cell>
          <cell r="R116" t="e">
            <v>#VALUE!</v>
          </cell>
          <cell r="S116" t="e">
            <v>#VALUE!</v>
          </cell>
          <cell r="T116" t="e">
            <v>#VALUE!</v>
          </cell>
          <cell r="U116" t="e">
            <v>#VALUE!</v>
          </cell>
          <cell r="V116" t="e">
            <v>#VALUE!</v>
          </cell>
          <cell r="W116" t="e">
            <v>#VALUE!</v>
          </cell>
          <cell r="X116" t="e">
            <v>#VALUE!</v>
          </cell>
          <cell r="Y116" t="e">
            <v>#VALUE!</v>
          </cell>
          <cell r="Z116" t="e">
            <v>#VALUE!</v>
          </cell>
          <cell r="AA116" t="str">
            <v/>
          </cell>
          <cell r="AB116" t="str">
            <v/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D117" t="e">
            <v>#VALUE!</v>
          </cell>
          <cell r="E117" t="e">
            <v>#VALUE!</v>
          </cell>
          <cell r="F117" t="e">
            <v>#VALUE!</v>
          </cell>
          <cell r="G117" t="e">
            <v>#VALUE!</v>
          </cell>
          <cell r="H117" t="e">
            <v>#VALUE!</v>
          </cell>
          <cell r="I117" t="e">
            <v>#VALUE!</v>
          </cell>
          <cell r="J117" t="e">
            <v>#VALUE!</v>
          </cell>
          <cell r="K117" t="e">
            <v>#VALUE!</v>
          </cell>
          <cell r="L117" t="e">
            <v>#VALUE!</v>
          </cell>
          <cell r="M117" t="e">
            <v>#VALUE!</v>
          </cell>
          <cell r="N117" t="e">
            <v>#VALUE!</v>
          </cell>
          <cell r="O117" t="e">
            <v>#VALUE!</v>
          </cell>
          <cell r="P117" t="e">
            <v>#VALUE!</v>
          </cell>
          <cell r="Q117" t="e">
            <v>#VALUE!</v>
          </cell>
          <cell r="R117" t="e">
            <v>#VALUE!</v>
          </cell>
          <cell r="S117" t="e">
            <v>#VALUE!</v>
          </cell>
          <cell r="T117" t="e">
            <v>#VALUE!</v>
          </cell>
          <cell r="U117" t="e">
            <v>#VALUE!</v>
          </cell>
          <cell r="V117" t="e">
            <v>#VALUE!</v>
          </cell>
          <cell r="W117" t="e">
            <v>#VALUE!</v>
          </cell>
          <cell r="X117" t="e">
            <v>#VALUE!</v>
          </cell>
          <cell r="Y117" t="e">
            <v>#VALUE!</v>
          </cell>
          <cell r="Z117" t="e">
            <v>#VALUE!</v>
          </cell>
          <cell r="AA117" t="str">
            <v/>
          </cell>
          <cell r="AB117" t="str">
            <v/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D118" t="e">
            <v>#VALUE!</v>
          </cell>
          <cell r="E118" t="e">
            <v>#VALUE!</v>
          </cell>
          <cell r="F118" t="e">
            <v>#VALUE!</v>
          </cell>
          <cell r="G118" t="e">
            <v>#VALUE!</v>
          </cell>
          <cell r="H118" t="e">
            <v>#VALUE!</v>
          </cell>
          <cell r="I118" t="e">
            <v>#VALUE!</v>
          </cell>
          <cell r="J118" t="e">
            <v>#VALUE!</v>
          </cell>
          <cell r="K118" t="e">
            <v>#VALUE!</v>
          </cell>
          <cell r="L118" t="e">
            <v>#VALUE!</v>
          </cell>
          <cell r="M118" t="e">
            <v>#VALUE!</v>
          </cell>
          <cell r="N118" t="e">
            <v>#VALUE!</v>
          </cell>
          <cell r="O118" t="e">
            <v>#VALUE!</v>
          </cell>
          <cell r="P118" t="e">
            <v>#VALUE!</v>
          </cell>
          <cell r="Q118" t="e">
            <v>#VALUE!</v>
          </cell>
          <cell r="R118" t="e">
            <v>#VALUE!</v>
          </cell>
          <cell r="S118" t="e">
            <v>#VALUE!</v>
          </cell>
          <cell r="T118" t="e">
            <v>#VALUE!</v>
          </cell>
          <cell r="U118" t="e">
            <v>#VALUE!</v>
          </cell>
          <cell r="V118" t="e">
            <v>#VALUE!</v>
          </cell>
          <cell r="W118" t="e">
            <v>#VALUE!</v>
          </cell>
          <cell r="X118" t="e">
            <v>#VALUE!</v>
          </cell>
          <cell r="Y118" t="e">
            <v>#VALUE!</v>
          </cell>
          <cell r="Z118" t="e">
            <v>#VALUE!</v>
          </cell>
          <cell r="AA118" t="str">
            <v/>
          </cell>
          <cell r="AB118" t="str">
            <v/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D119" t="e">
            <v>#VALUE!</v>
          </cell>
          <cell r="E119" t="e">
            <v>#VALUE!</v>
          </cell>
          <cell r="F119" t="e">
            <v>#VALUE!</v>
          </cell>
          <cell r="G119" t="e">
            <v>#VALUE!</v>
          </cell>
          <cell r="H119" t="e">
            <v>#VALUE!</v>
          </cell>
          <cell r="I119" t="e">
            <v>#VALUE!</v>
          </cell>
          <cell r="J119" t="e">
            <v>#VALUE!</v>
          </cell>
          <cell r="K119" t="e">
            <v>#VALUE!</v>
          </cell>
          <cell r="L119" t="e">
            <v>#VALUE!</v>
          </cell>
          <cell r="M119" t="e">
            <v>#VALUE!</v>
          </cell>
          <cell r="N119" t="e">
            <v>#VALUE!</v>
          </cell>
          <cell r="O119" t="e">
            <v>#VALUE!</v>
          </cell>
          <cell r="P119" t="e">
            <v>#VALUE!</v>
          </cell>
          <cell r="Q119" t="e">
            <v>#VALUE!</v>
          </cell>
          <cell r="R119" t="e">
            <v>#VALUE!</v>
          </cell>
          <cell r="S119" t="e">
            <v>#VALUE!</v>
          </cell>
          <cell r="T119" t="e">
            <v>#VALUE!</v>
          </cell>
          <cell r="U119" t="e">
            <v>#VALUE!</v>
          </cell>
          <cell r="V119" t="e">
            <v>#VALUE!</v>
          </cell>
          <cell r="W119" t="e">
            <v>#VALUE!</v>
          </cell>
          <cell r="X119" t="e">
            <v>#VALUE!</v>
          </cell>
          <cell r="Y119" t="e">
            <v>#VALUE!</v>
          </cell>
          <cell r="Z119" t="e">
            <v>#VALUE!</v>
          </cell>
          <cell r="AA119" t="str">
            <v/>
          </cell>
          <cell r="AB119" t="str">
            <v/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D120" t="e">
            <v>#VALUE!</v>
          </cell>
          <cell r="E120" t="e">
            <v>#VALUE!</v>
          </cell>
          <cell r="F120" t="e">
            <v>#VALUE!</v>
          </cell>
          <cell r="G120" t="e">
            <v>#VALUE!</v>
          </cell>
          <cell r="H120" t="e">
            <v>#VALUE!</v>
          </cell>
          <cell r="I120" t="e">
            <v>#VALUE!</v>
          </cell>
          <cell r="J120" t="e">
            <v>#VALUE!</v>
          </cell>
          <cell r="K120" t="e">
            <v>#VALUE!</v>
          </cell>
          <cell r="L120" t="e">
            <v>#VALUE!</v>
          </cell>
          <cell r="M120" t="e">
            <v>#VALUE!</v>
          </cell>
          <cell r="N120" t="e">
            <v>#VALUE!</v>
          </cell>
          <cell r="O120" t="e">
            <v>#VALUE!</v>
          </cell>
          <cell r="P120" t="e">
            <v>#VALUE!</v>
          </cell>
          <cell r="Q120" t="e">
            <v>#VALUE!</v>
          </cell>
          <cell r="R120" t="e">
            <v>#VALUE!</v>
          </cell>
          <cell r="S120" t="e">
            <v>#VALUE!</v>
          </cell>
          <cell r="T120" t="e">
            <v>#VALUE!</v>
          </cell>
          <cell r="U120" t="e">
            <v>#VALUE!</v>
          </cell>
          <cell r="V120" t="e">
            <v>#VALUE!</v>
          </cell>
          <cell r="W120" t="e">
            <v>#VALUE!</v>
          </cell>
          <cell r="X120" t="e">
            <v>#VALUE!</v>
          </cell>
          <cell r="Y120" t="e">
            <v>#VALUE!</v>
          </cell>
          <cell r="Z120" t="e">
            <v>#VALUE!</v>
          </cell>
          <cell r="AA120" t="str">
            <v/>
          </cell>
          <cell r="AB120" t="str">
            <v/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D121" t="e">
            <v>#VALUE!</v>
          </cell>
          <cell r="E121" t="e">
            <v>#VALUE!</v>
          </cell>
          <cell r="F121" t="e">
            <v>#VALUE!</v>
          </cell>
          <cell r="G121" t="e">
            <v>#VALUE!</v>
          </cell>
          <cell r="H121" t="e">
            <v>#VALUE!</v>
          </cell>
          <cell r="I121" t="e">
            <v>#VALUE!</v>
          </cell>
          <cell r="J121" t="e">
            <v>#VALUE!</v>
          </cell>
          <cell r="K121" t="e">
            <v>#VALUE!</v>
          </cell>
          <cell r="L121" t="e">
            <v>#VALUE!</v>
          </cell>
          <cell r="M121" t="e">
            <v>#VALUE!</v>
          </cell>
          <cell r="N121" t="e">
            <v>#VALUE!</v>
          </cell>
          <cell r="O121" t="e">
            <v>#VALUE!</v>
          </cell>
          <cell r="P121" t="e">
            <v>#VALUE!</v>
          </cell>
          <cell r="Q121" t="e">
            <v>#VALUE!</v>
          </cell>
          <cell r="R121" t="e">
            <v>#VALUE!</v>
          </cell>
          <cell r="S121" t="e">
            <v>#VALUE!</v>
          </cell>
          <cell r="T121" t="e">
            <v>#VALUE!</v>
          </cell>
          <cell r="U121" t="e">
            <v>#VALUE!</v>
          </cell>
          <cell r="V121" t="e">
            <v>#VALUE!</v>
          </cell>
          <cell r="W121" t="e">
            <v>#VALUE!</v>
          </cell>
          <cell r="X121" t="e">
            <v>#VALUE!</v>
          </cell>
          <cell r="Y121" t="e">
            <v>#VALUE!</v>
          </cell>
          <cell r="Z121" t="e">
            <v>#VALUE!</v>
          </cell>
          <cell r="AA121" t="str">
            <v/>
          </cell>
          <cell r="AB121" t="str">
            <v/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D122" t="e">
            <v>#VALUE!</v>
          </cell>
          <cell r="E122" t="e">
            <v>#VALUE!</v>
          </cell>
          <cell r="F122" t="e">
            <v>#VALUE!</v>
          </cell>
          <cell r="G122" t="e">
            <v>#VALUE!</v>
          </cell>
          <cell r="H122" t="e">
            <v>#VALUE!</v>
          </cell>
          <cell r="I122" t="e">
            <v>#VALUE!</v>
          </cell>
          <cell r="J122" t="e">
            <v>#VALUE!</v>
          </cell>
          <cell r="K122" t="e">
            <v>#VALUE!</v>
          </cell>
          <cell r="L122" t="e">
            <v>#VALUE!</v>
          </cell>
          <cell r="M122" t="e">
            <v>#VALUE!</v>
          </cell>
          <cell r="N122" t="e">
            <v>#VALUE!</v>
          </cell>
          <cell r="O122" t="e">
            <v>#VALUE!</v>
          </cell>
          <cell r="P122" t="e">
            <v>#VALUE!</v>
          </cell>
          <cell r="Q122" t="e">
            <v>#VALUE!</v>
          </cell>
          <cell r="R122" t="e">
            <v>#VALUE!</v>
          </cell>
          <cell r="S122" t="e">
            <v>#VALUE!</v>
          </cell>
          <cell r="T122" t="e">
            <v>#VALUE!</v>
          </cell>
          <cell r="U122" t="e">
            <v>#VALUE!</v>
          </cell>
          <cell r="V122" t="e">
            <v>#VALUE!</v>
          </cell>
          <cell r="W122" t="e">
            <v>#VALUE!</v>
          </cell>
          <cell r="X122" t="e">
            <v>#VALUE!</v>
          </cell>
          <cell r="Y122" t="e">
            <v>#VALUE!</v>
          </cell>
          <cell r="Z122" t="e">
            <v>#VALUE!</v>
          </cell>
          <cell r="AA122" t="str">
            <v/>
          </cell>
          <cell r="AB122" t="str">
            <v/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D123" t="e">
            <v>#VALUE!</v>
          </cell>
          <cell r="E123" t="e">
            <v>#VALUE!</v>
          </cell>
          <cell r="F123" t="e">
            <v>#VALUE!</v>
          </cell>
          <cell r="G123" t="e">
            <v>#VALUE!</v>
          </cell>
          <cell r="H123" t="e">
            <v>#VALUE!</v>
          </cell>
          <cell r="I123" t="e">
            <v>#VALUE!</v>
          </cell>
          <cell r="J123" t="e">
            <v>#VALUE!</v>
          </cell>
          <cell r="K123" t="e">
            <v>#VALUE!</v>
          </cell>
          <cell r="L123" t="e">
            <v>#VALUE!</v>
          </cell>
          <cell r="M123" t="e">
            <v>#VALUE!</v>
          </cell>
          <cell r="N123" t="e">
            <v>#VALUE!</v>
          </cell>
          <cell r="O123" t="e">
            <v>#VALUE!</v>
          </cell>
          <cell r="P123" t="e">
            <v>#VALUE!</v>
          </cell>
          <cell r="Q123" t="e">
            <v>#VALUE!</v>
          </cell>
          <cell r="R123" t="e">
            <v>#VALUE!</v>
          </cell>
          <cell r="S123" t="e">
            <v>#VALUE!</v>
          </cell>
          <cell r="T123" t="e">
            <v>#VALUE!</v>
          </cell>
          <cell r="U123" t="e">
            <v>#VALUE!</v>
          </cell>
          <cell r="V123" t="e">
            <v>#VALUE!</v>
          </cell>
          <cell r="W123" t="e">
            <v>#VALUE!</v>
          </cell>
          <cell r="X123" t="e">
            <v>#VALUE!</v>
          </cell>
          <cell r="Y123" t="e">
            <v>#VALUE!</v>
          </cell>
          <cell r="Z123" t="e">
            <v>#VALUE!</v>
          </cell>
          <cell r="AA123" t="str">
            <v/>
          </cell>
          <cell r="AB123" t="str">
            <v/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D124" t="e">
            <v>#VALUE!</v>
          </cell>
          <cell r="E124" t="e">
            <v>#VALUE!</v>
          </cell>
          <cell r="F124" t="e">
            <v>#VALUE!</v>
          </cell>
          <cell r="G124" t="e">
            <v>#VALUE!</v>
          </cell>
          <cell r="H124" t="e">
            <v>#VALUE!</v>
          </cell>
          <cell r="I124" t="e">
            <v>#VALUE!</v>
          </cell>
          <cell r="J124" t="e">
            <v>#VALUE!</v>
          </cell>
          <cell r="K124" t="e">
            <v>#VALUE!</v>
          </cell>
          <cell r="L124" t="e">
            <v>#VALUE!</v>
          </cell>
          <cell r="M124" t="e">
            <v>#VALUE!</v>
          </cell>
          <cell r="N124" t="e">
            <v>#VALUE!</v>
          </cell>
          <cell r="O124" t="e">
            <v>#VALUE!</v>
          </cell>
          <cell r="P124" t="e">
            <v>#VALUE!</v>
          </cell>
          <cell r="Q124" t="e">
            <v>#VALUE!</v>
          </cell>
          <cell r="R124" t="e">
            <v>#VALUE!</v>
          </cell>
          <cell r="S124" t="e">
            <v>#VALUE!</v>
          </cell>
          <cell r="T124" t="e">
            <v>#VALUE!</v>
          </cell>
          <cell r="U124" t="e">
            <v>#VALUE!</v>
          </cell>
          <cell r="V124" t="e">
            <v>#VALUE!</v>
          </cell>
          <cell r="W124" t="e">
            <v>#VALUE!</v>
          </cell>
          <cell r="X124" t="e">
            <v>#VALUE!</v>
          </cell>
          <cell r="Y124" t="e">
            <v>#VALUE!</v>
          </cell>
          <cell r="Z124" t="e">
            <v>#VALUE!</v>
          </cell>
          <cell r="AA124" t="str">
            <v/>
          </cell>
          <cell r="AB124" t="str">
            <v/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D125" t="e">
            <v>#VALUE!</v>
          </cell>
          <cell r="E125" t="e">
            <v>#VALUE!</v>
          </cell>
          <cell r="F125" t="e">
            <v>#VALUE!</v>
          </cell>
          <cell r="G125" t="e">
            <v>#VALUE!</v>
          </cell>
          <cell r="H125" t="e">
            <v>#VALUE!</v>
          </cell>
          <cell r="I125" t="e">
            <v>#VALUE!</v>
          </cell>
          <cell r="J125" t="e">
            <v>#VALUE!</v>
          </cell>
          <cell r="K125" t="e">
            <v>#VALUE!</v>
          </cell>
          <cell r="L125" t="e">
            <v>#VALUE!</v>
          </cell>
          <cell r="M125" t="e">
            <v>#VALUE!</v>
          </cell>
          <cell r="N125" t="e">
            <v>#VALUE!</v>
          </cell>
          <cell r="O125" t="e">
            <v>#VALUE!</v>
          </cell>
          <cell r="P125" t="e">
            <v>#VALUE!</v>
          </cell>
          <cell r="Q125" t="e">
            <v>#VALUE!</v>
          </cell>
          <cell r="R125" t="e">
            <v>#VALUE!</v>
          </cell>
          <cell r="S125" t="e">
            <v>#VALUE!</v>
          </cell>
          <cell r="T125" t="e">
            <v>#VALUE!</v>
          </cell>
          <cell r="U125" t="e">
            <v>#VALUE!</v>
          </cell>
          <cell r="V125" t="e">
            <v>#VALUE!</v>
          </cell>
          <cell r="W125" t="e">
            <v>#VALUE!</v>
          </cell>
          <cell r="X125" t="e">
            <v>#VALUE!</v>
          </cell>
          <cell r="Y125" t="e">
            <v>#VALUE!</v>
          </cell>
          <cell r="Z125" t="e">
            <v>#VALUE!</v>
          </cell>
          <cell r="AA125" t="str">
            <v/>
          </cell>
          <cell r="AB125" t="str">
            <v/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D126" t="e">
            <v>#VALUE!</v>
          </cell>
          <cell r="E126" t="e">
            <v>#VALUE!</v>
          </cell>
          <cell r="F126" t="e">
            <v>#VALUE!</v>
          </cell>
          <cell r="G126" t="e">
            <v>#VALUE!</v>
          </cell>
          <cell r="H126" t="e">
            <v>#VALUE!</v>
          </cell>
          <cell r="I126" t="e">
            <v>#VALUE!</v>
          </cell>
          <cell r="J126" t="e">
            <v>#VALUE!</v>
          </cell>
          <cell r="K126" t="e">
            <v>#VALUE!</v>
          </cell>
          <cell r="L126" t="e">
            <v>#VALUE!</v>
          </cell>
          <cell r="M126" t="e">
            <v>#VALUE!</v>
          </cell>
          <cell r="N126" t="e">
            <v>#VALUE!</v>
          </cell>
          <cell r="O126" t="e">
            <v>#VALUE!</v>
          </cell>
          <cell r="P126" t="e">
            <v>#VALUE!</v>
          </cell>
          <cell r="Q126" t="e">
            <v>#VALUE!</v>
          </cell>
          <cell r="R126" t="e">
            <v>#VALUE!</v>
          </cell>
          <cell r="S126" t="e">
            <v>#VALUE!</v>
          </cell>
          <cell r="T126" t="e">
            <v>#VALUE!</v>
          </cell>
          <cell r="U126" t="e">
            <v>#VALUE!</v>
          </cell>
          <cell r="V126" t="e">
            <v>#VALUE!</v>
          </cell>
          <cell r="W126" t="e">
            <v>#VALUE!</v>
          </cell>
          <cell r="X126" t="e">
            <v>#VALUE!</v>
          </cell>
          <cell r="Y126" t="e">
            <v>#VALUE!</v>
          </cell>
          <cell r="Z126" t="e">
            <v>#VALUE!</v>
          </cell>
          <cell r="AA126" t="str">
            <v/>
          </cell>
          <cell r="AB126" t="str">
            <v/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D127" t="e">
            <v>#VALUE!</v>
          </cell>
          <cell r="E127" t="e">
            <v>#VALUE!</v>
          </cell>
          <cell r="F127" t="e">
            <v>#VALUE!</v>
          </cell>
          <cell r="G127" t="e">
            <v>#VALUE!</v>
          </cell>
          <cell r="H127" t="e">
            <v>#VALUE!</v>
          </cell>
          <cell r="I127" t="e">
            <v>#VALUE!</v>
          </cell>
          <cell r="J127" t="e">
            <v>#VALUE!</v>
          </cell>
          <cell r="K127" t="e">
            <v>#VALUE!</v>
          </cell>
          <cell r="L127" t="e">
            <v>#VALUE!</v>
          </cell>
          <cell r="M127" t="e">
            <v>#VALUE!</v>
          </cell>
          <cell r="N127" t="e">
            <v>#VALUE!</v>
          </cell>
          <cell r="O127" t="e">
            <v>#VALUE!</v>
          </cell>
          <cell r="P127" t="e">
            <v>#VALUE!</v>
          </cell>
          <cell r="Q127" t="e">
            <v>#VALUE!</v>
          </cell>
          <cell r="R127" t="e">
            <v>#VALUE!</v>
          </cell>
          <cell r="S127" t="e">
            <v>#VALUE!</v>
          </cell>
          <cell r="T127" t="e">
            <v>#VALUE!</v>
          </cell>
          <cell r="U127" t="e">
            <v>#VALUE!</v>
          </cell>
          <cell r="V127" t="e">
            <v>#VALUE!</v>
          </cell>
          <cell r="W127" t="e">
            <v>#VALUE!</v>
          </cell>
          <cell r="X127" t="e">
            <v>#VALUE!</v>
          </cell>
          <cell r="Y127" t="e">
            <v>#VALUE!</v>
          </cell>
          <cell r="Z127" t="e">
            <v>#VALUE!</v>
          </cell>
          <cell r="AA127" t="str">
            <v/>
          </cell>
          <cell r="AB127" t="str">
            <v/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D128" t="e">
            <v>#VALUE!</v>
          </cell>
          <cell r="E128" t="e">
            <v>#VALUE!</v>
          </cell>
          <cell r="F128" t="e">
            <v>#VALUE!</v>
          </cell>
          <cell r="G128" t="e">
            <v>#VALUE!</v>
          </cell>
          <cell r="H128" t="e">
            <v>#VALUE!</v>
          </cell>
          <cell r="I128" t="e">
            <v>#VALUE!</v>
          </cell>
          <cell r="J128" t="e">
            <v>#VALUE!</v>
          </cell>
          <cell r="K128" t="e">
            <v>#VALUE!</v>
          </cell>
          <cell r="L128" t="e">
            <v>#VALUE!</v>
          </cell>
          <cell r="M128" t="e">
            <v>#VALUE!</v>
          </cell>
          <cell r="N128" t="e">
            <v>#VALUE!</v>
          </cell>
          <cell r="O128" t="e">
            <v>#VALUE!</v>
          </cell>
          <cell r="P128" t="e">
            <v>#VALUE!</v>
          </cell>
          <cell r="Q128" t="e">
            <v>#VALUE!</v>
          </cell>
          <cell r="R128" t="e">
            <v>#VALUE!</v>
          </cell>
          <cell r="S128" t="e">
            <v>#VALUE!</v>
          </cell>
          <cell r="T128" t="e">
            <v>#VALUE!</v>
          </cell>
          <cell r="U128" t="e">
            <v>#VALUE!</v>
          </cell>
          <cell r="V128" t="e">
            <v>#VALUE!</v>
          </cell>
          <cell r="W128" t="e">
            <v>#VALUE!</v>
          </cell>
          <cell r="X128" t="e">
            <v>#VALUE!</v>
          </cell>
          <cell r="Y128" t="e">
            <v>#VALUE!</v>
          </cell>
          <cell r="Z128" t="e">
            <v>#VALUE!</v>
          </cell>
          <cell r="AA128" t="str">
            <v/>
          </cell>
          <cell r="AB128" t="str">
            <v/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D129" t="e">
            <v>#VALUE!</v>
          </cell>
          <cell r="E129" t="e">
            <v>#VALUE!</v>
          </cell>
          <cell r="F129" t="e">
            <v>#VALUE!</v>
          </cell>
          <cell r="G129" t="e">
            <v>#VALUE!</v>
          </cell>
          <cell r="H129" t="e">
            <v>#VALUE!</v>
          </cell>
          <cell r="I129" t="e">
            <v>#VALUE!</v>
          </cell>
          <cell r="J129" t="e">
            <v>#VALUE!</v>
          </cell>
          <cell r="K129" t="e">
            <v>#VALUE!</v>
          </cell>
          <cell r="L129" t="e">
            <v>#VALUE!</v>
          </cell>
          <cell r="M129" t="e">
            <v>#VALUE!</v>
          </cell>
          <cell r="N129" t="e">
            <v>#VALUE!</v>
          </cell>
          <cell r="O129" t="e">
            <v>#VALUE!</v>
          </cell>
          <cell r="P129" t="e">
            <v>#VALUE!</v>
          </cell>
          <cell r="Q129" t="e">
            <v>#VALUE!</v>
          </cell>
          <cell r="R129" t="e">
            <v>#VALUE!</v>
          </cell>
          <cell r="S129" t="e">
            <v>#VALUE!</v>
          </cell>
          <cell r="T129" t="e">
            <v>#VALUE!</v>
          </cell>
          <cell r="U129" t="e">
            <v>#VALUE!</v>
          </cell>
          <cell r="V129" t="e">
            <v>#VALUE!</v>
          </cell>
          <cell r="W129" t="e">
            <v>#VALUE!</v>
          </cell>
          <cell r="X129" t="e">
            <v>#VALUE!</v>
          </cell>
          <cell r="Y129" t="e">
            <v>#VALUE!</v>
          </cell>
          <cell r="Z129" t="e">
            <v>#VALUE!</v>
          </cell>
          <cell r="AA129" t="str">
            <v/>
          </cell>
          <cell r="AB129" t="str">
            <v/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D130" t="e">
            <v>#VALUE!</v>
          </cell>
          <cell r="E130" t="e">
            <v>#VALUE!</v>
          </cell>
          <cell r="F130" t="e">
            <v>#VALUE!</v>
          </cell>
          <cell r="G130" t="e">
            <v>#VALUE!</v>
          </cell>
          <cell r="H130" t="e">
            <v>#VALUE!</v>
          </cell>
          <cell r="I130" t="e">
            <v>#VALUE!</v>
          </cell>
          <cell r="J130" t="e">
            <v>#VALUE!</v>
          </cell>
          <cell r="K130" t="e">
            <v>#VALUE!</v>
          </cell>
          <cell r="L130" t="e">
            <v>#VALUE!</v>
          </cell>
          <cell r="M130" t="e">
            <v>#VALUE!</v>
          </cell>
          <cell r="N130" t="e">
            <v>#VALUE!</v>
          </cell>
          <cell r="O130" t="e">
            <v>#VALUE!</v>
          </cell>
          <cell r="P130" t="e">
            <v>#VALUE!</v>
          </cell>
          <cell r="Q130" t="e">
            <v>#VALUE!</v>
          </cell>
          <cell r="R130" t="e">
            <v>#VALUE!</v>
          </cell>
          <cell r="S130" t="e">
            <v>#VALUE!</v>
          </cell>
          <cell r="T130" t="e">
            <v>#VALUE!</v>
          </cell>
          <cell r="U130" t="e">
            <v>#VALUE!</v>
          </cell>
          <cell r="V130" t="e">
            <v>#VALUE!</v>
          </cell>
          <cell r="W130" t="e">
            <v>#VALUE!</v>
          </cell>
          <cell r="X130" t="e">
            <v>#VALUE!</v>
          </cell>
          <cell r="Y130" t="e">
            <v>#VALUE!</v>
          </cell>
          <cell r="Z130" t="e">
            <v>#VALUE!</v>
          </cell>
          <cell r="AA130" t="str">
            <v/>
          </cell>
          <cell r="AB130" t="str">
            <v/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D131" t="e">
            <v>#VALUE!</v>
          </cell>
          <cell r="E131" t="e">
            <v>#VALUE!</v>
          </cell>
          <cell r="F131" t="e">
            <v>#VALUE!</v>
          </cell>
          <cell r="G131" t="e">
            <v>#VALUE!</v>
          </cell>
          <cell r="H131" t="e">
            <v>#VALUE!</v>
          </cell>
          <cell r="I131" t="e">
            <v>#VALUE!</v>
          </cell>
          <cell r="J131" t="e">
            <v>#VALUE!</v>
          </cell>
          <cell r="K131" t="e">
            <v>#VALUE!</v>
          </cell>
          <cell r="L131" t="e">
            <v>#VALUE!</v>
          </cell>
          <cell r="M131" t="e">
            <v>#VALUE!</v>
          </cell>
          <cell r="N131" t="e">
            <v>#VALUE!</v>
          </cell>
          <cell r="O131" t="e">
            <v>#VALUE!</v>
          </cell>
          <cell r="P131" t="e">
            <v>#VALUE!</v>
          </cell>
          <cell r="Q131" t="e">
            <v>#VALUE!</v>
          </cell>
          <cell r="R131" t="e">
            <v>#VALUE!</v>
          </cell>
          <cell r="S131" t="e">
            <v>#VALUE!</v>
          </cell>
          <cell r="T131" t="e">
            <v>#VALUE!</v>
          </cell>
          <cell r="U131" t="e">
            <v>#VALUE!</v>
          </cell>
          <cell r="V131" t="e">
            <v>#VALUE!</v>
          </cell>
          <cell r="W131" t="e">
            <v>#VALUE!</v>
          </cell>
          <cell r="X131" t="e">
            <v>#VALUE!</v>
          </cell>
          <cell r="Y131" t="e">
            <v>#VALUE!</v>
          </cell>
          <cell r="Z131" t="e">
            <v>#VALUE!</v>
          </cell>
          <cell r="AA131" t="str">
            <v/>
          </cell>
          <cell r="AB131" t="str">
            <v/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D132" t="e">
            <v>#VALUE!</v>
          </cell>
          <cell r="E132" t="e">
            <v>#VALUE!</v>
          </cell>
          <cell r="F132" t="e">
            <v>#VALUE!</v>
          </cell>
          <cell r="G132" t="e">
            <v>#VALUE!</v>
          </cell>
          <cell r="H132" t="e">
            <v>#VALUE!</v>
          </cell>
          <cell r="I132" t="e">
            <v>#VALUE!</v>
          </cell>
          <cell r="J132" t="e">
            <v>#VALUE!</v>
          </cell>
          <cell r="K132" t="e">
            <v>#VALUE!</v>
          </cell>
          <cell r="L132" t="e">
            <v>#VALUE!</v>
          </cell>
          <cell r="M132" t="e">
            <v>#VALUE!</v>
          </cell>
          <cell r="N132" t="e">
            <v>#VALUE!</v>
          </cell>
          <cell r="O132" t="e">
            <v>#VALUE!</v>
          </cell>
          <cell r="P132" t="e">
            <v>#VALUE!</v>
          </cell>
          <cell r="Q132" t="e">
            <v>#VALUE!</v>
          </cell>
          <cell r="R132" t="e">
            <v>#VALUE!</v>
          </cell>
          <cell r="S132" t="e">
            <v>#VALUE!</v>
          </cell>
          <cell r="T132" t="e">
            <v>#VALUE!</v>
          </cell>
          <cell r="U132" t="e">
            <v>#VALUE!</v>
          </cell>
          <cell r="V132" t="e">
            <v>#VALUE!</v>
          </cell>
          <cell r="W132" t="e">
            <v>#VALUE!</v>
          </cell>
          <cell r="X132" t="e">
            <v>#VALUE!</v>
          </cell>
          <cell r="Y132" t="e">
            <v>#VALUE!</v>
          </cell>
          <cell r="Z132" t="e">
            <v>#VALUE!</v>
          </cell>
          <cell r="AA132" t="str">
            <v/>
          </cell>
          <cell r="AB132" t="str">
            <v/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D133" t="e">
            <v>#VALUE!</v>
          </cell>
          <cell r="E133" t="e">
            <v>#VALUE!</v>
          </cell>
          <cell r="F133" t="e">
            <v>#VALUE!</v>
          </cell>
          <cell r="G133" t="e">
            <v>#VALUE!</v>
          </cell>
          <cell r="H133" t="e">
            <v>#VALUE!</v>
          </cell>
          <cell r="I133" t="e">
            <v>#VALUE!</v>
          </cell>
          <cell r="J133" t="e">
            <v>#VALUE!</v>
          </cell>
          <cell r="K133" t="e">
            <v>#VALUE!</v>
          </cell>
          <cell r="L133" t="e">
            <v>#VALUE!</v>
          </cell>
          <cell r="M133" t="e">
            <v>#VALUE!</v>
          </cell>
          <cell r="N133" t="e">
            <v>#VALUE!</v>
          </cell>
          <cell r="O133" t="e">
            <v>#VALUE!</v>
          </cell>
          <cell r="P133" t="e">
            <v>#VALUE!</v>
          </cell>
          <cell r="Q133" t="e">
            <v>#VALUE!</v>
          </cell>
          <cell r="R133" t="e">
            <v>#VALUE!</v>
          </cell>
          <cell r="S133" t="e">
            <v>#VALUE!</v>
          </cell>
          <cell r="T133" t="e">
            <v>#VALUE!</v>
          </cell>
          <cell r="U133" t="e">
            <v>#VALUE!</v>
          </cell>
          <cell r="V133" t="e">
            <v>#VALUE!</v>
          </cell>
          <cell r="W133" t="e">
            <v>#VALUE!</v>
          </cell>
          <cell r="X133" t="e">
            <v>#VALUE!</v>
          </cell>
          <cell r="Y133" t="e">
            <v>#VALUE!</v>
          </cell>
          <cell r="Z133" t="e">
            <v>#VALUE!</v>
          </cell>
          <cell r="AA133" t="str">
            <v/>
          </cell>
          <cell r="AB133" t="str">
            <v/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D134" t="e">
            <v>#VALUE!</v>
          </cell>
          <cell r="E134" t="e">
            <v>#VALUE!</v>
          </cell>
          <cell r="F134" t="e">
            <v>#VALUE!</v>
          </cell>
          <cell r="G134" t="e">
            <v>#VALUE!</v>
          </cell>
          <cell r="H134" t="e">
            <v>#VALUE!</v>
          </cell>
          <cell r="I134" t="e">
            <v>#VALUE!</v>
          </cell>
          <cell r="J134" t="e">
            <v>#VALUE!</v>
          </cell>
          <cell r="K134" t="e">
            <v>#VALUE!</v>
          </cell>
          <cell r="L134" t="e">
            <v>#VALUE!</v>
          </cell>
          <cell r="M134" t="e">
            <v>#VALUE!</v>
          </cell>
          <cell r="N134" t="e">
            <v>#VALUE!</v>
          </cell>
          <cell r="O134" t="e">
            <v>#VALUE!</v>
          </cell>
          <cell r="P134" t="e">
            <v>#VALUE!</v>
          </cell>
          <cell r="Q134" t="e">
            <v>#VALUE!</v>
          </cell>
          <cell r="R134" t="e">
            <v>#VALUE!</v>
          </cell>
          <cell r="S134" t="e">
            <v>#VALUE!</v>
          </cell>
          <cell r="T134" t="e">
            <v>#VALUE!</v>
          </cell>
          <cell r="U134" t="e">
            <v>#VALUE!</v>
          </cell>
          <cell r="V134" t="e">
            <v>#VALUE!</v>
          </cell>
          <cell r="W134" t="e">
            <v>#VALUE!</v>
          </cell>
          <cell r="X134" t="e">
            <v>#VALUE!</v>
          </cell>
          <cell r="Y134" t="e">
            <v>#VALUE!</v>
          </cell>
          <cell r="Z134" t="e">
            <v>#VALUE!</v>
          </cell>
          <cell r="AA134" t="str">
            <v/>
          </cell>
          <cell r="AB134" t="str">
            <v/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D135" t="e">
            <v>#VALUE!</v>
          </cell>
          <cell r="E135" t="e">
            <v>#VALUE!</v>
          </cell>
          <cell r="F135" t="e">
            <v>#VALUE!</v>
          </cell>
          <cell r="G135" t="e">
            <v>#VALUE!</v>
          </cell>
          <cell r="H135" t="e">
            <v>#VALUE!</v>
          </cell>
          <cell r="I135" t="e">
            <v>#VALUE!</v>
          </cell>
          <cell r="J135" t="e">
            <v>#VALUE!</v>
          </cell>
          <cell r="K135" t="e">
            <v>#VALUE!</v>
          </cell>
          <cell r="L135" t="e">
            <v>#VALUE!</v>
          </cell>
          <cell r="M135" t="e">
            <v>#VALUE!</v>
          </cell>
          <cell r="N135" t="e">
            <v>#VALUE!</v>
          </cell>
          <cell r="O135" t="e">
            <v>#VALUE!</v>
          </cell>
          <cell r="P135" t="e">
            <v>#VALUE!</v>
          </cell>
          <cell r="Q135" t="e">
            <v>#VALUE!</v>
          </cell>
          <cell r="R135" t="e">
            <v>#VALUE!</v>
          </cell>
          <cell r="S135" t="e">
            <v>#VALUE!</v>
          </cell>
          <cell r="T135" t="e">
            <v>#VALUE!</v>
          </cell>
          <cell r="U135" t="e">
            <v>#VALUE!</v>
          </cell>
          <cell r="V135" t="e">
            <v>#VALUE!</v>
          </cell>
          <cell r="W135" t="e">
            <v>#VALUE!</v>
          </cell>
          <cell r="X135" t="e">
            <v>#VALUE!</v>
          </cell>
          <cell r="Y135" t="e">
            <v>#VALUE!</v>
          </cell>
          <cell r="Z135" t="e">
            <v>#VALUE!</v>
          </cell>
          <cell r="AA135" t="str">
            <v/>
          </cell>
          <cell r="AB135" t="str">
            <v/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D136" t="e">
            <v>#VALUE!</v>
          </cell>
          <cell r="E136" t="e">
            <v>#VALUE!</v>
          </cell>
          <cell r="F136" t="e">
            <v>#VALUE!</v>
          </cell>
          <cell r="G136" t="e">
            <v>#VALUE!</v>
          </cell>
          <cell r="H136" t="e">
            <v>#VALUE!</v>
          </cell>
          <cell r="I136" t="e">
            <v>#VALUE!</v>
          </cell>
          <cell r="J136" t="e">
            <v>#VALUE!</v>
          </cell>
          <cell r="K136" t="e">
            <v>#VALUE!</v>
          </cell>
          <cell r="L136" t="e">
            <v>#VALUE!</v>
          </cell>
          <cell r="M136" t="e">
            <v>#VALUE!</v>
          </cell>
          <cell r="N136" t="e">
            <v>#VALUE!</v>
          </cell>
          <cell r="O136" t="e">
            <v>#VALUE!</v>
          </cell>
          <cell r="P136" t="e">
            <v>#VALUE!</v>
          </cell>
          <cell r="Q136" t="e">
            <v>#VALUE!</v>
          </cell>
          <cell r="R136" t="e">
            <v>#VALUE!</v>
          </cell>
          <cell r="S136" t="e">
            <v>#VALUE!</v>
          </cell>
          <cell r="T136" t="e">
            <v>#VALUE!</v>
          </cell>
          <cell r="U136" t="e">
            <v>#VALUE!</v>
          </cell>
          <cell r="V136" t="e">
            <v>#VALUE!</v>
          </cell>
          <cell r="W136" t="e">
            <v>#VALUE!</v>
          </cell>
          <cell r="X136" t="e">
            <v>#VALUE!</v>
          </cell>
          <cell r="Y136" t="e">
            <v>#VALUE!</v>
          </cell>
          <cell r="Z136" t="e">
            <v>#VALUE!</v>
          </cell>
          <cell r="AA136" t="str">
            <v/>
          </cell>
          <cell r="AB136" t="str">
            <v/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D137" t="e">
            <v>#VALUE!</v>
          </cell>
          <cell r="E137" t="e">
            <v>#VALUE!</v>
          </cell>
          <cell r="F137" t="e">
            <v>#VALUE!</v>
          </cell>
          <cell r="G137" t="e">
            <v>#VALUE!</v>
          </cell>
          <cell r="H137" t="e">
            <v>#VALUE!</v>
          </cell>
          <cell r="I137" t="e">
            <v>#VALUE!</v>
          </cell>
          <cell r="J137" t="e">
            <v>#VALUE!</v>
          </cell>
          <cell r="K137" t="e">
            <v>#VALUE!</v>
          </cell>
          <cell r="L137" t="e">
            <v>#VALUE!</v>
          </cell>
          <cell r="M137" t="e">
            <v>#VALUE!</v>
          </cell>
          <cell r="N137" t="e">
            <v>#VALUE!</v>
          </cell>
          <cell r="O137" t="e">
            <v>#VALUE!</v>
          </cell>
          <cell r="P137" t="e">
            <v>#VALUE!</v>
          </cell>
          <cell r="Q137" t="e">
            <v>#VALUE!</v>
          </cell>
          <cell r="R137" t="e">
            <v>#VALUE!</v>
          </cell>
          <cell r="S137" t="e">
            <v>#VALUE!</v>
          </cell>
          <cell r="T137" t="e">
            <v>#VALUE!</v>
          </cell>
          <cell r="U137" t="e">
            <v>#VALUE!</v>
          </cell>
          <cell r="V137" t="e">
            <v>#VALUE!</v>
          </cell>
          <cell r="W137" t="e">
            <v>#VALUE!</v>
          </cell>
          <cell r="X137" t="e">
            <v>#VALUE!</v>
          </cell>
          <cell r="Y137" t="e">
            <v>#VALUE!</v>
          </cell>
          <cell r="Z137" t="e">
            <v>#VALUE!</v>
          </cell>
          <cell r="AA137" t="str">
            <v/>
          </cell>
          <cell r="AB137" t="str">
            <v/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D138" t="e">
            <v>#VALUE!</v>
          </cell>
          <cell r="E138" t="e">
            <v>#VALUE!</v>
          </cell>
          <cell r="F138" t="e">
            <v>#VALUE!</v>
          </cell>
          <cell r="G138" t="e">
            <v>#VALUE!</v>
          </cell>
          <cell r="H138" t="e">
            <v>#VALUE!</v>
          </cell>
          <cell r="I138" t="e">
            <v>#VALUE!</v>
          </cell>
          <cell r="J138" t="e">
            <v>#VALUE!</v>
          </cell>
          <cell r="K138" t="e">
            <v>#VALUE!</v>
          </cell>
          <cell r="L138" t="e">
            <v>#VALUE!</v>
          </cell>
          <cell r="M138" t="e">
            <v>#VALUE!</v>
          </cell>
          <cell r="N138" t="e">
            <v>#VALUE!</v>
          </cell>
          <cell r="O138" t="e">
            <v>#VALUE!</v>
          </cell>
          <cell r="P138" t="e">
            <v>#VALUE!</v>
          </cell>
          <cell r="Q138" t="e">
            <v>#VALUE!</v>
          </cell>
          <cell r="R138" t="e">
            <v>#VALUE!</v>
          </cell>
          <cell r="S138" t="e">
            <v>#VALUE!</v>
          </cell>
          <cell r="T138" t="e">
            <v>#VALUE!</v>
          </cell>
          <cell r="U138" t="e">
            <v>#VALUE!</v>
          </cell>
          <cell r="V138" t="e">
            <v>#VALUE!</v>
          </cell>
          <cell r="W138" t="e">
            <v>#VALUE!</v>
          </cell>
          <cell r="X138" t="e">
            <v>#VALUE!</v>
          </cell>
          <cell r="Y138" t="e">
            <v>#VALUE!</v>
          </cell>
          <cell r="Z138" t="e">
            <v>#VALUE!</v>
          </cell>
          <cell r="AA138" t="str">
            <v/>
          </cell>
          <cell r="AB138" t="str">
            <v/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D139" t="e">
            <v>#VALUE!</v>
          </cell>
          <cell r="E139" t="e">
            <v>#VALUE!</v>
          </cell>
          <cell r="F139" t="e">
            <v>#VALUE!</v>
          </cell>
          <cell r="G139" t="e">
            <v>#VALUE!</v>
          </cell>
          <cell r="H139" t="e">
            <v>#VALUE!</v>
          </cell>
          <cell r="I139" t="e">
            <v>#VALUE!</v>
          </cell>
          <cell r="J139" t="e">
            <v>#VALUE!</v>
          </cell>
          <cell r="K139" t="e">
            <v>#VALUE!</v>
          </cell>
          <cell r="L139" t="e">
            <v>#VALUE!</v>
          </cell>
          <cell r="M139" t="e">
            <v>#VALUE!</v>
          </cell>
          <cell r="N139" t="e">
            <v>#VALUE!</v>
          </cell>
          <cell r="O139" t="e">
            <v>#VALUE!</v>
          </cell>
          <cell r="P139" t="e">
            <v>#VALUE!</v>
          </cell>
          <cell r="Q139" t="e">
            <v>#VALUE!</v>
          </cell>
          <cell r="R139" t="e">
            <v>#VALUE!</v>
          </cell>
          <cell r="S139" t="e">
            <v>#VALUE!</v>
          </cell>
          <cell r="T139" t="e">
            <v>#VALUE!</v>
          </cell>
          <cell r="U139" t="e">
            <v>#VALUE!</v>
          </cell>
          <cell r="V139" t="e">
            <v>#VALUE!</v>
          </cell>
          <cell r="W139" t="e">
            <v>#VALUE!</v>
          </cell>
          <cell r="X139" t="e">
            <v>#VALUE!</v>
          </cell>
          <cell r="Y139" t="e">
            <v>#VALUE!</v>
          </cell>
          <cell r="Z139" t="e">
            <v>#VALUE!</v>
          </cell>
          <cell r="AA139" t="str">
            <v/>
          </cell>
          <cell r="AB139" t="str">
            <v/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D140" t="e">
            <v>#VALUE!</v>
          </cell>
          <cell r="E140" t="e">
            <v>#VALUE!</v>
          </cell>
          <cell r="F140" t="e">
            <v>#VALUE!</v>
          </cell>
          <cell r="G140" t="e">
            <v>#VALUE!</v>
          </cell>
          <cell r="H140" t="e">
            <v>#VALUE!</v>
          </cell>
          <cell r="I140" t="e">
            <v>#VALUE!</v>
          </cell>
          <cell r="J140" t="e">
            <v>#VALUE!</v>
          </cell>
          <cell r="K140" t="e">
            <v>#VALUE!</v>
          </cell>
          <cell r="L140" t="e">
            <v>#VALUE!</v>
          </cell>
          <cell r="M140" t="e">
            <v>#VALUE!</v>
          </cell>
          <cell r="N140" t="e">
            <v>#VALUE!</v>
          </cell>
          <cell r="O140" t="e">
            <v>#VALUE!</v>
          </cell>
          <cell r="P140" t="e">
            <v>#VALUE!</v>
          </cell>
          <cell r="Q140" t="e">
            <v>#VALUE!</v>
          </cell>
          <cell r="R140" t="e">
            <v>#VALUE!</v>
          </cell>
          <cell r="S140" t="e">
            <v>#VALUE!</v>
          </cell>
          <cell r="T140" t="e">
            <v>#VALUE!</v>
          </cell>
          <cell r="U140" t="e">
            <v>#VALUE!</v>
          </cell>
          <cell r="V140" t="e">
            <v>#VALUE!</v>
          </cell>
          <cell r="W140" t="e">
            <v>#VALUE!</v>
          </cell>
          <cell r="X140" t="e">
            <v>#VALUE!</v>
          </cell>
          <cell r="Y140" t="e">
            <v>#VALUE!</v>
          </cell>
          <cell r="Z140" t="e">
            <v>#VALUE!</v>
          </cell>
          <cell r="AA140" t="str">
            <v/>
          </cell>
          <cell r="AB140" t="str">
            <v/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D141" t="e">
            <v>#VALUE!</v>
          </cell>
          <cell r="E141" t="e">
            <v>#VALUE!</v>
          </cell>
          <cell r="F141" t="e">
            <v>#VALUE!</v>
          </cell>
          <cell r="G141" t="e">
            <v>#VALUE!</v>
          </cell>
          <cell r="H141" t="e">
            <v>#VALUE!</v>
          </cell>
          <cell r="I141" t="e">
            <v>#VALUE!</v>
          </cell>
          <cell r="J141" t="e">
            <v>#VALUE!</v>
          </cell>
          <cell r="K141" t="e">
            <v>#VALUE!</v>
          </cell>
          <cell r="L141" t="e">
            <v>#VALUE!</v>
          </cell>
          <cell r="M141" t="e">
            <v>#VALUE!</v>
          </cell>
          <cell r="N141" t="e">
            <v>#VALUE!</v>
          </cell>
          <cell r="O141" t="e">
            <v>#VALUE!</v>
          </cell>
          <cell r="P141" t="e">
            <v>#VALUE!</v>
          </cell>
          <cell r="Q141" t="e">
            <v>#VALUE!</v>
          </cell>
          <cell r="R141" t="e">
            <v>#VALUE!</v>
          </cell>
          <cell r="S141" t="e">
            <v>#VALUE!</v>
          </cell>
          <cell r="T141" t="e">
            <v>#VALUE!</v>
          </cell>
          <cell r="U141" t="e">
            <v>#VALUE!</v>
          </cell>
          <cell r="V141" t="e">
            <v>#VALUE!</v>
          </cell>
          <cell r="W141" t="e">
            <v>#VALUE!</v>
          </cell>
          <cell r="X141" t="e">
            <v>#VALUE!</v>
          </cell>
          <cell r="Y141" t="e">
            <v>#VALUE!</v>
          </cell>
          <cell r="Z141" t="e">
            <v>#VALUE!</v>
          </cell>
          <cell r="AA141" t="str">
            <v/>
          </cell>
          <cell r="AB141" t="str">
            <v/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D142" t="e">
            <v>#VALUE!</v>
          </cell>
          <cell r="E142" t="e">
            <v>#VALUE!</v>
          </cell>
          <cell r="F142" t="e">
            <v>#VALUE!</v>
          </cell>
          <cell r="G142" t="e">
            <v>#VALUE!</v>
          </cell>
          <cell r="H142" t="e">
            <v>#VALUE!</v>
          </cell>
          <cell r="I142" t="e">
            <v>#VALUE!</v>
          </cell>
          <cell r="J142" t="e">
            <v>#VALUE!</v>
          </cell>
          <cell r="K142" t="e">
            <v>#VALUE!</v>
          </cell>
          <cell r="L142" t="e">
            <v>#VALUE!</v>
          </cell>
          <cell r="M142" t="e">
            <v>#VALUE!</v>
          </cell>
          <cell r="N142" t="e">
            <v>#VALUE!</v>
          </cell>
          <cell r="O142" t="e">
            <v>#VALUE!</v>
          </cell>
          <cell r="P142" t="e">
            <v>#VALUE!</v>
          </cell>
          <cell r="Q142" t="e">
            <v>#VALUE!</v>
          </cell>
          <cell r="R142" t="e">
            <v>#VALUE!</v>
          </cell>
          <cell r="S142" t="e">
            <v>#VALUE!</v>
          </cell>
          <cell r="T142" t="e">
            <v>#VALUE!</v>
          </cell>
          <cell r="U142" t="e">
            <v>#VALUE!</v>
          </cell>
          <cell r="V142" t="e">
            <v>#VALUE!</v>
          </cell>
          <cell r="W142" t="e">
            <v>#VALUE!</v>
          </cell>
          <cell r="X142" t="e">
            <v>#VALUE!</v>
          </cell>
          <cell r="Y142" t="e">
            <v>#VALUE!</v>
          </cell>
          <cell r="Z142" t="e">
            <v>#VALUE!</v>
          </cell>
          <cell r="AA142" t="str">
            <v/>
          </cell>
          <cell r="AB142" t="str">
            <v/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D143" t="e">
            <v>#VALUE!</v>
          </cell>
          <cell r="E143" t="e">
            <v>#VALUE!</v>
          </cell>
          <cell r="F143" t="e">
            <v>#VALUE!</v>
          </cell>
          <cell r="G143" t="e">
            <v>#VALUE!</v>
          </cell>
          <cell r="H143" t="e">
            <v>#VALUE!</v>
          </cell>
          <cell r="I143" t="e">
            <v>#VALUE!</v>
          </cell>
          <cell r="J143" t="e">
            <v>#VALUE!</v>
          </cell>
          <cell r="K143" t="e">
            <v>#VALUE!</v>
          </cell>
          <cell r="L143" t="e">
            <v>#VALUE!</v>
          </cell>
          <cell r="M143" t="e">
            <v>#VALUE!</v>
          </cell>
          <cell r="N143" t="e">
            <v>#VALUE!</v>
          </cell>
          <cell r="O143" t="e">
            <v>#VALUE!</v>
          </cell>
          <cell r="P143" t="e">
            <v>#VALUE!</v>
          </cell>
          <cell r="Q143" t="e">
            <v>#VALUE!</v>
          </cell>
          <cell r="R143" t="e">
            <v>#VALUE!</v>
          </cell>
          <cell r="S143" t="e">
            <v>#VALUE!</v>
          </cell>
          <cell r="T143" t="e">
            <v>#VALUE!</v>
          </cell>
          <cell r="U143" t="e">
            <v>#VALUE!</v>
          </cell>
          <cell r="V143" t="e">
            <v>#VALUE!</v>
          </cell>
          <cell r="W143" t="e">
            <v>#VALUE!</v>
          </cell>
          <cell r="X143" t="e">
            <v>#VALUE!</v>
          </cell>
          <cell r="Y143" t="e">
            <v>#VALUE!</v>
          </cell>
          <cell r="Z143" t="e">
            <v>#VALUE!</v>
          </cell>
          <cell r="AA143" t="str">
            <v/>
          </cell>
          <cell r="AB143" t="str">
            <v/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D144" t="e">
            <v>#VALUE!</v>
          </cell>
          <cell r="E144" t="e">
            <v>#VALUE!</v>
          </cell>
          <cell r="F144" t="e">
            <v>#VALUE!</v>
          </cell>
          <cell r="G144" t="e">
            <v>#VALUE!</v>
          </cell>
          <cell r="H144" t="e">
            <v>#VALUE!</v>
          </cell>
          <cell r="I144" t="e">
            <v>#VALUE!</v>
          </cell>
          <cell r="J144" t="e">
            <v>#VALUE!</v>
          </cell>
          <cell r="K144" t="e">
            <v>#VALUE!</v>
          </cell>
          <cell r="L144" t="e">
            <v>#VALUE!</v>
          </cell>
          <cell r="M144" t="e">
            <v>#VALUE!</v>
          </cell>
          <cell r="N144" t="e">
            <v>#VALUE!</v>
          </cell>
          <cell r="O144" t="e">
            <v>#VALUE!</v>
          </cell>
          <cell r="P144" t="e">
            <v>#VALUE!</v>
          </cell>
          <cell r="Q144" t="e">
            <v>#VALUE!</v>
          </cell>
          <cell r="R144" t="e">
            <v>#VALUE!</v>
          </cell>
          <cell r="S144" t="e">
            <v>#VALUE!</v>
          </cell>
          <cell r="T144" t="e">
            <v>#VALUE!</v>
          </cell>
          <cell r="U144" t="e">
            <v>#VALUE!</v>
          </cell>
          <cell r="V144" t="e">
            <v>#VALUE!</v>
          </cell>
          <cell r="W144" t="e">
            <v>#VALUE!</v>
          </cell>
          <cell r="X144" t="e">
            <v>#VALUE!</v>
          </cell>
          <cell r="Y144" t="e">
            <v>#VALUE!</v>
          </cell>
          <cell r="Z144" t="e">
            <v>#VALUE!</v>
          </cell>
          <cell r="AA144" t="str">
            <v/>
          </cell>
          <cell r="AB144" t="str">
            <v/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D145" t="e">
            <v>#VALUE!</v>
          </cell>
          <cell r="E145" t="e">
            <v>#VALUE!</v>
          </cell>
          <cell r="F145" t="e">
            <v>#VALUE!</v>
          </cell>
          <cell r="G145" t="e">
            <v>#VALUE!</v>
          </cell>
          <cell r="H145" t="e">
            <v>#VALUE!</v>
          </cell>
          <cell r="I145" t="e">
            <v>#VALUE!</v>
          </cell>
          <cell r="J145" t="e">
            <v>#VALUE!</v>
          </cell>
          <cell r="K145" t="e">
            <v>#VALUE!</v>
          </cell>
          <cell r="L145" t="e">
            <v>#VALUE!</v>
          </cell>
          <cell r="M145" t="e">
            <v>#VALUE!</v>
          </cell>
          <cell r="N145" t="e">
            <v>#VALUE!</v>
          </cell>
          <cell r="O145" t="e">
            <v>#VALUE!</v>
          </cell>
          <cell r="P145" t="e">
            <v>#VALUE!</v>
          </cell>
          <cell r="Q145" t="e">
            <v>#VALUE!</v>
          </cell>
          <cell r="R145" t="e">
            <v>#VALUE!</v>
          </cell>
          <cell r="S145" t="e">
            <v>#VALUE!</v>
          </cell>
          <cell r="T145" t="e">
            <v>#VALUE!</v>
          </cell>
          <cell r="U145" t="e">
            <v>#VALUE!</v>
          </cell>
          <cell r="V145" t="e">
            <v>#VALUE!</v>
          </cell>
          <cell r="W145" t="e">
            <v>#VALUE!</v>
          </cell>
          <cell r="X145" t="e">
            <v>#VALUE!</v>
          </cell>
          <cell r="Y145" t="e">
            <v>#VALUE!</v>
          </cell>
          <cell r="Z145" t="e">
            <v>#VALUE!</v>
          </cell>
          <cell r="AA145" t="str">
            <v/>
          </cell>
          <cell r="AB145" t="str">
            <v/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D146" t="e">
            <v>#VALUE!</v>
          </cell>
          <cell r="E146" t="e">
            <v>#VALUE!</v>
          </cell>
          <cell r="F146" t="e">
            <v>#VALUE!</v>
          </cell>
          <cell r="G146" t="e">
            <v>#VALUE!</v>
          </cell>
          <cell r="H146" t="e">
            <v>#VALUE!</v>
          </cell>
          <cell r="I146" t="e">
            <v>#VALUE!</v>
          </cell>
          <cell r="J146" t="e">
            <v>#VALUE!</v>
          </cell>
          <cell r="K146" t="e">
            <v>#VALUE!</v>
          </cell>
          <cell r="L146" t="e">
            <v>#VALUE!</v>
          </cell>
          <cell r="M146" t="e">
            <v>#VALUE!</v>
          </cell>
          <cell r="N146" t="e">
            <v>#VALUE!</v>
          </cell>
          <cell r="O146" t="e">
            <v>#VALUE!</v>
          </cell>
          <cell r="P146" t="e">
            <v>#VALUE!</v>
          </cell>
          <cell r="Q146" t="e">
            <v>#VALUE!</v>
          </cell>
          <cell r="R146" t="e">
            <v>#VALUE!</v>
          </cell>
          <cell r="S146" t="e">
            <v>#VALUE!</v>
          </cell>
          <cell r="T146" t="e">
            <v>#VALUE!</v>
          </cell>
          <cell r="U146" t="e">
            <v>#VALUE!</v>
          </cell>
          <cell r="V146" t="e">
            <v>#VALUE!</v>
          </cell>
          <cell r="W146" t="e">
            <v>#VALUE!</v>
          </cell>
          <cell r="X146" t="e">
            <v>#VALUE!</v>
          </cell>
          <cell r="Y146" t="e">
            <v>#VALUE!</v>
          </cell>
          <cell r="Z146" t="e">
            <v>#VALUE!</v>
          </cell>
          <cell r="AA146" t="str">
            <v/>
          </cell>
          <cell r="AB146" t="str">
            <v/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D147" t="e">
            <v>#VALUE!</v>
          </cell>
          <cell r="E147" t="e">
            <v>#VALUE!</v>
          </cell>
          <cell r="F147" t="e">
            <v>#VALUE!</v>
          </cell>
          <cell r="G147" t="e">
            <v>#VALUE!</v>
          </cell>
          <cell r="H147" t="e">
            <v>#VALUE!</v>
          </cell>
          <cell r="I147" t="e">
            <v>#VALUE!</v>
          </cell>
          <cell r="J147" t="e">
            <v>#VALUE!</v>
          </cell>
          <cell r="K147" t="e">
            <v>#VALUE!</v>
          </cell>
          <cell r="L147" t="e">
            <v>#VALUE!</v>
          </cell>
          <cell r="M147" t="e">
            <v>#VALUE!</v>
          </cell>
          <cell r="N147" t="e">
            <v>#VALUE!</v>
          </cell>
          <cell r="O147" t="e">
            <v>#VALUE!</v>
          </cell>
          <cell r="P147" t="e">
            <v>#VALUE!</v>
          </cell>
          <cell r="Q147" t="e">
            <v>#VALUE!</v>
          </cell>
          <cell r="R147" t="e">
            <v>#VALUE!</v>
          </cell>
          <cell r="S147" t="e">
            <v>#VALUE!</v>
          </cell>
          <cell r="T147" t="e">
            <v>#VALUE!</v>
          </cell>
          <cell r="U147" t="e">
            <v>#VALUE!</v>
          </cell>
          <cell r="V147" t="e">
            <v>#VALUE!</v>
          </cell>
          <cell r="W147" t="e">
            <v>#VALUE!</v>
          </cell>
          <cell r="X147" t="e">
            <v>#VALUE!</v>
          </cell>
          <cell r="Y147" t="e">
            <v>#VALUE!</v>
          </cell>
          <cell r="Z147" t="e">
            <v>#VALUE!</v>
          </cell>
          <cell r="AA147" t="str">
            <v/>
          </cell>
          <cell r="AB147" t="str">
            <v/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D148" t="e">
            <v>#VALUE!</v>
          </cell>
          <cell r="E148" t="e">
            <v>#VALUE!</v>
          </cell>
          <cell r="F148" t="e">
            <v>#VALUE!</v>
          </cell>
          <cell r="G148" t="e">
            <v>#VALUE!</v>
          </cell>
          <cell r="H148" t="e">
            <v>#VALUE!</v>
          </cell>
          <cell r="I148" t="e">
            <v>#VALUE!</v>
          </cell>
          <cell r="J148" t="e">
            <v>#VALUE!</v>
          </cell>
          <cell r="K148" t="e">
            <v>#VALUE!</v>
          </cell>
          <cell r="L148" t="e">
            <v>#VALUE!</v>
          </cell>
          <cell r="M148" t="e">
            <v>#VALUE!</v>
          </cell>
          <cell r="N148" t="e">
            <v>#VALUE!</v>
          </cell>
          <cell r="O148" t="e">
            <v>#VALUE!</v>
          </cell>
          <cell r="P148" t="e">
            <v>#VALUE!</v>
          </cell>
          <cell r="Q148" t="e">
            <v>#VALUE!</v>
          </cell>
          <cell r="R148" t="e">
            <v>#VALUE!</v>
          </cell>
          <cell r="S148" t="e">
            <v>#VALUE!</v>
          </cell>
          <cell r="T148" t="e">
            <v>#VALUE!</v>
          </cell>
          <cell r="U148" t="e">
            <v>#VALUE!</v>
          </cell>
          <cell r="V148" t="e">
            <v>#VALUE!</v>
          </cell>
          <cell r="W148" t="e">
            <v>#VALUE!</v>
          </cell>
          <cell r="X148" t="e">
            <v>#VALUE!</v>
          </cell>
          <cell r="Y148" t="e">
            <v>#VALUE!</v>
          </cell>
          <cell r="Z148" t="e">
            <v>#VALUE!</v>
          </cell>
          <cell r="AA148" t="str">
            <v/>
          </cell>
          <cell r="AB148" t="str">
            <v/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D149" t="e">
            <v>#VALUE!</v>
          </cell>
          <cell r="E149" t="e">
            <v>#VALUE!</v>
          </cell>
          <cell r="F149" t="e">
            <v>#VALUE!</v>
          </cell>
          <cell r="G149" t="e">
            <v>#VALUE!</v>
          </cell>
          <cell r="H149" t="e">
            <v>#VALUE!</v>
          </cell>
          <cell r="I149" t="e">
            <v>#VALUE!</v>
          </cell>
          <cell r="J149" t="e">
            <v>#VALUE!</v>
          </cell>
          <cell r="K149" t="e">
            <v>#VALUE!</v>
          </cell>
          <cell r="L149" t="e">
            <v>#VALUE!</v>
          </cell>
          <cell r="M149" t="e">
            <v>#VALUE!</v>
          </cell>
          <cell r="N149" t="e">
            <v>#VALUE!</v>
          </cell>
          <cell r="O149" t="e">
            <v>#VALUE!</v>
          </cell>
          <cell r="P149" t="e">
            <v>#VALUE!</v>
          </cell>
          <cell r="Q149" t="e">
            <v>#VALUE!</v>
          </cell>
          <cell r="R149" t="e">
            <v>#VALUE!</v>
          </cell>
          <cell r="S149" t="e">
            <v>#VALUE!</v>
          </cell>
          <cell r="T149" t="e">
            <v>#VALUE!</v>
          </cell>
          <cell r="U149" t="e">
            <v>#VALUE!</v>
          </cell>
          <cell r="V149" t="e">
            <v>#VALUE!</v>
          </cell>
          <cell r="W149" t="e">
            <v>#VALUE!</v>
          </cell>
          <cell r="X149" t="e">
            <v>#VALUE!</v>
          </cell>
          <cell r="Y149" t="e">
            <v>#VALUE!</v>
          </cell>
          <cell r="Z149" t="e">
            <v>#VALUE!</v>
          </cell>
          <cell r="AA149" t="str">
            <v/>
          </cell>
          <cell r="AB149" t="str">
            <v/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D150" t="e">
            <v>#VALUE!</v>
          </cell>
          <cell r="E150" t="e">
            <v>#VALUE!</v>
          </cell>
          <cell r="F150" t="e">
            <v>#VALUE!</v>
          </cell>
          <cell r="G150" t="e">
            <v>#VALUE!</v>
          </cell>
          <cell r="H150" t="e">
            <v>#VALUE!</v>
          </cell>
          <cell r="I150" t="e">
            <v>#VALUE!</v>
          </cell>
          <cell r="J150" t="e">
            <v>#VALUE!</v>
          </cell>
          <cell r="K150" t="e">
            <v>#VALUE!</v>
          </cell>
          <cell r="L150" t="e">
            <v>#VALUE!</v>
          </cell>
          <cell r="M150" t="e">
            <v>#VALUE!</v>
          </cell>
          <cell r="N150" t="e">
            <v>#VALUE!</v>
          </cell>
          <cell r="O150" t="e">
            <v>#VALUE!</v>
          </cell>
          <cell r="P150" t="e">
            <v>#VALUE!</v>
          </cell>
          <cell r="Q150" t="e">
            <v>#VALUE!</v>
          </cell>
          <cell r="R150" t="e">
            <v>#VALUE!</v>
          </cell>
          <cell r="S150" t="e">
            <v>#VALUE!</v>
          </cell>
          <cell r="T150" t="e">
            <v>#VALUE!</v>
          </cell>
          <cell r="U150" t="e">
            <v>#VALUE!</v>
          </cell>
          <cell r="V150" t="e">
            <v>#VALUE!</v>
          </cell>
          <cell r="W150" t="e">
            <v>#VALUE!</v>
          </cell>
          <cell r="X150" t="e">
            <v>#VALUE!</v>
          </cell>
          <cell r="Y150" t="e">
            <v>#VALUE!</v>
          </cell>
          <cell r="Z150" t="e">
            <v>#VALUE!</v>
          </cell>
          <cell r="AA150" t="str">
            <v/>
          </cell>
          <cell r="AB150" t="str">
            <v/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D151" t="e">
            <v>#VALUE!</v>
          </cell>
          <cell r="E151" t="e">
            <v>#VALUE!</v>
          </cell>
          <cell r="F151" t="e">
            <v>#VALUE!</v>
          </cell>
          <cell r="G151" t="e">
            <v>#VALUE!</v>
          </cell>
          <cell r="H151" t="e">
            <v>#VALUE!</v>
          </cell>
          <cell r="I151" t="e">
            <v>#VALUE!</v>
          </cell>
          <cell r="J151" t="e">
            <v>#VALUE!</v>
          </cell>
          <cell r="K151" t="e">
            <v>#VALUE!</v>
          </cell>
          <cell r="L151" t="e">
            <v>#VALUE!</v>
          </cell>
          <cell r="M151" t="e">
            <v>#VALUE!</v>
          </cell>
          <cell r="N151" t="e">
            <v>#VALUE!</v>
          </cell>
          <cell r="O151" t="e">
            <v>#VALUE!</v>
          </cell>
          <cell r="P151" t="e">
            <v>#VALUE!</v>
          </cell>
          <cell r="Q151" t="e">
            <v>#VALUE!</v>
          </cell>
          <cell r="R151" t="e">
            <v>#VALUE!</v>
          </cell>
          <cell r="S151" t="e">
            <v>#VALUE!</v>
          </cell>
          <cell r="T151" t="e">
            <v>#VALUE!</v>
          </cell>
          <cell r="U151" t="e">
            <v>#VALUE!</v>
          </cell>
          <cell r="V151" t="e">
            <v>#VALUE!</v>
          </cell>
          <cell r="W151" t="e">
            <v>#VALUE!</v>
          </cell>
          <cell r="X151" t="e">
            <v>#VALUE!</v>
          </cell>
          <cell r="Y151" t="e">
            <v>#VALUE!</v>
          </cell>
          <cell r="Z151" t="e">
            <v>#VALUE!</v>
          </cell>
          <cell r="AA151" t="str">
            <v/>
          </cell>
          <cell r="AB151" t="str">
            <v/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D152" t="e">
            <v>#VALUE!</v>
          </cell>
          <cell r="E152" t="e">
            <v>#VALUE!</v>
          </cell>
          <cell r="F152" t="e">
            <v>#VALUE!</v>
          </cell>
          <cell r="G152" t="e">
            <v>#VALUE!</v>
          </cell>
          <cell r="H152" t="e">
            <v>#VALUE!</v>
          </cell>
          <cell r="I152" t="e">
            <v>#VALUE!</v>
          </cell>
          <cell r="J152" t="e">
            <v>#VALUE!</v>
          </cell>
          <cell r="K152" t="e">
            <v>#VALUE!</v>
          </cell>
          <cell r="L152" t="e">
            <v>#VALUE!</v>
          </cell>
          <cell r="M152" t="e">
            <v>#VALUE!</v>
          </cell>
          <cell r="N152" t="e">
            <v>#VALUE!</v>
          </cell>
          <cell r="O152" t="e">
            <v>#VALUE!</v>
          </cell>
          <cell r="P152" t="e">
            <v>#VALUE!</v>
          </cell>
          <cell r="Q152" t="e">
            <v>#VALUE!</v>
          </cell>
          <cell r="R152" t="e">
            <v>#VALUE!</v>
          </cell>
          <cell r="S152" t="e">
            <v>#VALUE!</v>
          </cell>
          <cell r="T152" t="e">
            <v>#VALUE!</v>
          </cell>
          <cell r="U152" t="e">
            <v>#VALUE!</v>
          </cell>
          <cell r="V152" t="e">
            <v>#VALUE!</v>
          </cell>
          <cell r="W152" t="e">
            <v>#VALUE!</v>
          </cell>
          <cell r="X152" t="e">
            <v>#VALUE!</v>
          </cell>
          <cell r="Y152" t="e">
            <v>#VALUE!</v>
          </cell>
          <cell r="Z152" t="e">
            <v>#VALUE!</v>
          </cell>
          <cell r="AA152" t="str">
            <v/>
          </cell>
          <cell r="AB152" t="str">
            <v/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D153" t="e">
            <v>#VALUE!</v>
          </cell>
          <cell r="E153" t="e">
            <v>#VALUE!</v>
          </cell>
          <cell r="F153" t="e">
            <v>#VALUE!</v>
          </cell>
          <cell r="G153" t="e">
            <v>#VALUE!</v>
          </cell>
          <cell r="H153" t="e">
            <v>#VALUE!</v>
          </cell>
          <cell r="I153" t="e">
            <v>#VALUE!</v>
          </cell>
          <cell r="J153" t="e">
            <v>#VALUE!</v>
          </cell>
          <cell r="K153" t="e">
            <v>#VALUE!</v>
          </cell>
          <cell r="L153" t="e">
            <v>#VALUE!</v>
          </cell>
          <cell r="M153" t="e">
            <v>#VALUE!</v>
          </cell>
          <cell r="N153" t="e">
            <v>#VALUE!</v>
          </cell>
          <cell r="O153" t="e">
            <v>#VALUE!</v>
          </cell>
          <cell r="P153" t="e">
            <v>#VALUE!</v>
          </cell>
          <cell r="Q153" t="e">
            <v>#VALUE!</v>
          </cell>
          <cell r="R153" t="e">
            <v>#VALUE!</v>
          </cell>
          <cell r="S153" t="e">
            <v>#VALUE!</v>
          </cell>
          <cell r="T153" t="e">
            <v>#VALUE!</v>
          </cell>
          <cell r="U153" t="e">
            <v>#VALUE!</v>
          </cell>
          <cell r="V153" t="e">
            <v>#VALUE!</v>
          </cell>
          <cell r="W153" t="e">
            <v>#VALUE!</v>
          </cell>
          <cell r="X153" t="e">
            <v>#VALUE!</v>
          </cell>
          <cell r="Y153" t="e">
            <v>#VALUE!</v>
          </cell>
          <cell r="Z153" t="e">
            <v>#VALUE!</v>
          </cell>
          <cell r="AA153" t="str">
            <v/>
          </cell>
          <cell r="AB153" t="str">
            <v/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D154" t="e">
            <v>#VALUE!</v>
          </cell>
          <cell r="E154" t="e">
            <v>#VALUE!</v>
          </cell>
          <cell r="F154" t="e">
            <v>#VALUE!</v>
          </cell>
          <cell r="G154" t="e">
            <v>#VALUE!</v>
          </cell>
          <cell r="H154" t="e">
            <v>#VALUE!</v>
          </cell>
          <cell r="I154" t="e">
            <v>#VALUE!</v>
          </cell>
          <cell r="J154" t="e">
            <v>#VALUE!</v>
          </cell>
          <cell r="K154" t="e">
            <v>#VALUE!</v>
          </cell>
          <cell r="L154" t="e">
            <v>#VALUE!</v>
          </cell>
          <cell r="M154" t="e">
            <v>#VALUE!</v>
          </cell>
          <cell r="N154" t="e">
            <v>#VALUE!</v>
          </cell>
          <cell r="O154" t="e">
            <v>#VALUE!</v>
          </cell>
          <cell r="P154" t="e">
            <v>#VALUE!</v>
          </cell>
          <cell r="Q154" t="e">
            <v>#VALUE!</v>
          </cell>
          <cell r="R154" t="e">
            <v>#VALUE!</v>
          </cell>
          <cell r="S154" t="e">
            <v>#VALUE!</v>
          </cell>
          <cell r="T154" t="e">
            <v>#VALUE!</v>
          </cell>
          <cell r="U154" t="e">
            <v>#VALUE!</v>
          </cell>
          <cell r="V154" t="e">
            <v>#VALUE!</v>
          </cell>
          <cell r="W154" t="e">
            <v>#VALUE!</v>
          </cell>
          <cell r="X154" t="e">
            <v>#VALUE!</v>
          </cell>
          <cell r="Y154" t="e">
            <v>#VALUE!</v>
          </cell>
          <cell r="Z154" t="e">
            <v>#VALUE!</v>
          </cell>
          <cell r="AA154" t="str">
            <v/>
          </cell>
          <cell r="AB154" t="str">
            <v/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D155" t="e">
            <v>#VALUE!</v>
          </cell>
          <cell r="E155" t="e">
            <v>#VALUE!</v>
          </cell>
          <cell r="F155" t="e">
            <v>#VALUE!</v>
          </cell>
          <cell r="G155" t="e">
            <v>#VALUE!</v>
          </cell>
          <cell r="H155" t="e">
            <v>#VALUE!</v>
          </cell>
          <cell r="I155" t="e">
            <v>#VALUE!</v>
          </cell>
          <cell r="J155" t="e">
            <v>#VALUE!</v>
          </cell>
          <cell r="K155" t="e">
            <v>#VALUE!</v>
          </cell>
          <cell r="L155" t="e">
            <v>#VALUE!</v>
          </cell>
          <cell r="M155" t="e">
            <v>#VALUE!</v>
          </cell>
          <cell r="N155" t="e">
            <v>#VALUE!</v>
          </cell>
          <cell r="O155" t="e">
            <v>#VALUE!</v>
          </cell>
          <cell r="P155" t="e">
            <v>#VALUE!</v>
          </cell>
          <cell r="Q155" t="e">
            <v>#VALUE!</v>
          </cell>
          <cell r="R155" t="e">
            <v>#VALUE!</v>
          </cell>
          <cell r="S155" t="e">
            <v>#VALUE!</v>
          </cell>
          <cell r="T155" t="e">
            <v>#VALUE!</v>
          </cell>
          <cell r="U155" t="e">
            <v>#VALUE!</v>
          </cell>
          <cell r="V155" t="e">
            <v>#VALUE!</v>
          </cell>
          <cell r="W155" t="e">
            <v>#VALUE!</v>
          </cell>
          <cell r="X155" t="e">
            <v>#VALUE!</v>
          </cell>
          <cell r="Y155" t="e">
            <v>#VALUE!</v>
          </cell>
          <cell r="Z155" t="e">
            <v>#VALUE!</v>
          </cell>
          <cell r="AA155" t="str">
            <v/>
          </cell>
          <cell r="AB155" t="str">
            <v/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D156" t="e">
            <v>#VALUE!</v>
          </cell>
          <cell r="E156" t="e">
            <v>#VALUE!</v>
          </cell>
          <cell r="F156" t="e">
            <v>#VALUE!</v>
          </cell>
          <cell r="G156" t="e">
            <v>#VALUE!</v>
          </cell>
          <cell r="H156" t="e">
            <v>#VALUE!</v>
          </cell>
          <cell r="I156" t="e">
            <v>#VALUE!</v>
          </cell>
          <cell r="J156" t="e">
            <v>#VALUE!</v>
          </cell>
          <cell r="K156" t="e">
            <v>#VALUE!</v>
          </cell>
          <cell r="L156" t="e">
            <v>#VALUE!</v>
          </cell>
          <cell r="M156" t="e">
            <v>#VALUE!</v>
          </cell>
          <cell r="N156" t="e">
            <v>#VALUE!</v>
          </cell>
          <cell r="O156" t="e">
            <v>#VALUE!</v>
          </cell>
          <cell r="P156" t="e">
            <v>#VALUE!</v>
          </cell>
          <cell r="Q156" t="e">
            <v>#VALUE!</v>
          </cell>
          <cell r="R156" t="e">
            <v>#VALUE!</v>
          </cell>
          <cell r="S156" t="e">
            <v>#VALUE!</v>
          </cell>
          <cell r="T156" t="e">
            <v>#VALUE!</v>
          </cell>
          <cell r="U156" t="e">
            <v>#VALUE!</v>
          </cell>
          <cell r="V156" t="e">
            <v>#VALUE!</v>
          </cell>
          <cell r="W156" t="e">
            <v>#VALUE!</v>
          </cell>
          <cell r="X156" t="e">
            <v>#VALUE!</v>
          </cell>
          <cell r="Y156" t="e">
            <v>#VALUE!</v>
          </cell>
          <cell r="Z156" t="e">
            <v>#VALUE!</v>
          </cell>
          <cell r="AA156" t="str">
            <v/>
          </cell>
          <cell r="AB156" t="str">
            <v/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D157" t="e">
            <v>#VALUE!</v>
          </cell>
          <cell r="E157" t="e">
            <v>#VALUE!</v>
          </cell>
          <cell r="F157" t="e">
            <v>#VALUE!</v>
          </cell>
          <cell r="G157" t="e">
            <v>#VALUE!</v>
          </cell>
          <cell r="H157" t="e">
            <v>#VALUE!</v>
          </cell>
          <cell r="I157" t="e">
            <v>#VALUE!</v>
          </cell>
          <cell r="J157" t="e">
            <v>#VALUE!</v>
          </cell>
          <cell r="K157" t="e">
            <v>#VALUE!</v>
          </cell>
          <cell r="L157" t="e">
            <v>#VALUE!</v>
          </cell>
          <cell r="M157" t="e">
            <v>#VALUE!</v>
          </cell>
          <cell r="N157" t="e">
            <v>#VALUE!</v>
          </cell>
          <cell r="O157" t="e">
            <v>#VALUE!</v>
          </cell>
          <cell r="P157" t="e">
            <v>#VALUE!</v>
          </cell>
          <cell r="Q157" t="e">
            <v>#VALUE!</v>
          </cell>
          <cell r="R157" t="e">
            <v>#VALUE!</v>
          </cell>
          <cell r="S157" t="e">
            <v>#VALUE!</v>
          </cell>
          <cell r="T157" t="e">
            <v>#VALUE!</v>
          </cell>
          <cell r="U157" t="e">
            <v>#VALUE!</v>
          </cell>
          <cell r="V157" t="e">
            <v>#VALUE!</v>
          </cell>
          <cell r="W157" t="e">
            <v>#VALUE!</v>
          </cell>
          <cell r="X157" t="e">
            <v>#VALUE!</v>
          </cell>
          <cell r="Y157" t="e">
            <v>#VALUE!</v>
          </cell>
          <cell r="Z157" t="e">
            <v>#VALUE!</v>
          </cell>
          <cell r="AA157" t="str">
            <v/>
          </cell>
          <cell r="AB157" t="str">
            <v/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D158" t="e">
            <v>#VALUE!</v>
          </cell>
          <cell r="E158" t="e">
            <v>#VALUE!</v>
          </cell>
          <cell r="F158" t="e">
            <v>#VALUE!</v>
          </cell>
          <cell r="G158" t="e">
            <v>#VALUE!</v>
          </cell>
          <cell r="H158" t="e">
            <v>#VALUE!</v>
          </cell>
          <cell r="I158" t="e">
            <v>#VALUE!</v>
          </cell>
          <cell r="J158" t="e">
            <v>#VALUE!</v>
          </cell>
          <cell r="K158" t="e">
            <v>#VALUE!</v>
          </cell>
          <cell r="L158" t="e">
            <v>#VALUE!</v>
          </cell>
          <cell r="M158" t="e">
            <v>#VALUE!</v>
          </cell>
          <cell r="N158" t="e">
            <v>#VALUE!</v>
          </cell>
          <cell r="O158" t="e">
            <v>#VALUE!</v>
          </cell>
          <cell r="P158" t="e">
            <v>#VALUE!</v>
          </cell>
          <cell r="Q158" t="e">
            <v>#VALUE!</v>
          </cell>
          <cell r="R158" t="e">
            <v>#VALUE!</v>
          </cell>
          <cell r="S158" t="e">
            <v>#VALUE!</v>
          </cell>
          <cell r="T158" t="e">
            <v>#VALUE!</v>
          </cell>
          <cell r="U158" t="e">
            <v>#VALUE!</v>
          </cell>
          <cell r="V158" t="e">
            <v>#VALUE!</v>
          </cell>
          <cell r="W158" t="e">
            <v>#VALUE!</v>
          </cell>
          <cell r="X158" t="e">
            <v>#VALUE!</v>
          </cell>
          <cell r="Y158" t="e">
            <v>#VALUE!</v>
          </cell>
          <cell r="Z158" t="e">
            <v>#VALUE!</v>
          </cell>
          <cell r="AA158" t="str">
            <v/>
          </cell>
          <cell r="AB158" t="str">
            <v/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D159" t="e">
            <v>#VALUE!</v>
          </cell>
          <cell r="E159" t="e">
            <v>#VALUE!</v>
          </cell>
          <cell r="F159" t="e">
            <v>#VALUE!</v>
          </cell>
          <cell r="G159" t="e">
            <v>#VALUE!</v>
          </cell>
          <cell r="H159" t="e">
            <v>#VALUE!</v>
          </cell>
          <cell r="I159" t="e">
            <v>#VALUE!</v>
          </cell>
          <cell r="J159" t="e">
            <v>#VALUE!</v>
          </cell>
          <cell r="K159" t="e">
            <v>#VALUE!</v>
          </cell>
          <cell r="L159" t="e">
            <v>#VALUE!</v>
          </cell>
          <cell r="M159" t="e">
            <v>#VALUE!</v>
          </cell>
          <cell r="N159" t="e">
            <v>#VALUE!</v>
          </cell>
          <cell r="O159" t="e">
            <v>#VALUE!</v>
          </cell>
          <cell r="P159" t="e">
            <v>#VALUE!</v>
          </cell>
          <cell r="Q159" t="e">
            <v>#VALUE!</v>
          </cell>
          <cell r="R159" t="e">
            <v>#VALUE!</v>
          </cell>
          <cell r="S159" t="e">
            <v>#VALUE!</v>
          </cell>
          <cell r="T159" t="e">
            <v>#VALUE!</v>
          </cell>
          <cell r="U159" t="e">
            <v>#VALUE!</v>
          </cell>
          <cell r="V159" t="e">
            <v>#VALUE!</v>
          </cell>
          <cell r="W159" t="e">
            <v>#VALUE!</v>
          </cell>
          <cell r="X159" t="e">
            <v>#VALUE!</v>
          </cell>
          <cell r="Y159" t="e">
            <v>#VALUE!</v>
          </cell>
          <cell r="Z159" t="e">
            <v>#VALUE!</v>
          </cell>
          <cell r="AA159" t="str">
            <v/>
          </cell>
          <cell r="AB159" t="str">
            <v/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D160" t="e">
            <v>#VALUE!</v>
          </cell>
          <cell r="E160" t="e">
            <v>#VALUE!</v>
          </cell>
          <cell r="F160" t="e">
            <v>#VALUE!</v>
          </cell>
          <cell r="G160" t="e">
            <v>#VALUE!</v>
          </cell>
          <cell r="H160" t="e">
            <v>#VALUE!</v>
          </cell>
          <cell r="I160" t="e">
            <v>#VALUE!</v>
          </cell>
          <cell r="J160" t="e">
            <v>#VALUE!</v>
          </cell>
          <cell r="K160" t="e">
            <v>#VALUE!</v>
          </cell>
          <cell r="L160" t="e">
            <v>#VALUE!</v>
          </cell>
          <cell r="M160" t="e">
            <v>#VALUE!</v>
          </cell>
          <cell r="N160" t="e">
            <v>#VALUE!</v>
          </cell>
          <cell r="O160" t="e">
            <v>#VALUE!</v>
          </cell>
          <cell r="P160" t="e">
            <v>#VALUE!</v>
          </cell>
          <cell r="Q160" t="e">
            <v>#VALUE!</v>
          </cell>
          <cell r="R160" t="e">
            <v>#VALUE!</v>
          </cell>
          <cell r="S160" t="e">
            <v>#VALUE!</v>
          </cell>
          <cell r="T160" t="e">
            <v>#VALUE!</v>
          </cell>
          <cell r="U160" t="e">
            <v>#VALUE!</v>
          </cell>
          <cell r="V160" t="e">
            <v>#VALUE!</v>
          </cell>
          <cell r="W160" t="e">
            <v>#VALUE!</v>
          </cell>
          <cell r="X160" t="e">
            <v>#VALUE!</v>
          </cell>
          <cell r="Y160" t="e">
            <v>#VALUE!</v>
          </cell>
          <cell r="Z160" t="e">
            <v>#VALUE!</v>
          </cell>
          <cell r="AA160" t="str">
            <v/>
          </cell>
          <cell r="AB160" t="str">
            <v/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D161" t="e">
            <v>#VALUE!</v>
          </cell>
          <cell r="E161" t="e">
            <v>#VALUE!</v>
          </cell>
          <cell r="F161" t="e">
            <v>#VALUE!</v>
          </cell>
          <cell r="G161" t="e">
            <v>#VALUE!</v>
          </cell>
          <cell r="H161" t="e">
            <v>#VALUE!</v>
          </cell>
          <cell r="I161" t="e">
            <v>#VALUE!</v>
          </cell>
          <cell r="J161" t="e">
            <v>#VALUE!</v>
          </cell>
          <cell r="K161" t="e">
            <v>#VALUE!</v>
          </cell>
          <cell r="L161" t="e">
            <v>#VALUE!</v>
          </cell>
          <cell r="M161" t="e">
            <v>#VALUE!</v>
          </cell>
          <cell r="N161" t="e">
            <v>#VALUE!</v>
          </cell>
          <cell r="O161" t="e">
            <v>#VALUE!</v>
          </cell>
          <cell r="P161" t="e">
            <v>#VALUE!</v>
          </cell>
          <cell r="Q161" t="e">
            <v>#VALUE!</v>
          </cell>
          <cell r="R161" t="e">
            <v>#VALUE!</v>
          </cell>
          <cell r="S161" t="e">
            <v>#VALUE!</v>
          </cell>
          <cell r="T161" t="e">
            <v>#VALUE!</v>
          </cell>
          <cell r="U161" t="e">
            <v>#VALUE!</v>
          </cell>
          <cell r="V161" t="e">
            <v>#VALUE!</v>
          </cell>
          <cell r="W161" t="e">
            <v>#VALUE!</v>
          </cell>
          <cell r="X161" t="e">
            <v>#VALUE!</v>
          </cell>
          <cell r="Y161" t="e">
            <v>#VALUE!</v>
          </cell>
          <cell r="Z161" t="e">
            <v>#VALUE!</v>
          </cell>
          <cell r="AA161" t="str">
            <v/>
          </cell>
          <cell r="AB161" t="str">
            <v/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D162" t="e">
            <v>#VALUE!</v>
          </cell>
          <cell r="E162" t="e">
            <v>#VALUE!</v>
          </cell>
          <cell r="F162" t="e">
            <v>#VALUE!</v>
          </cell>
          <cell r="G162" t="e">
            <v>#VALUE!</v>
          </cell>
          <cell r="H162" t="e">
            <v>#VALUE!</v>
          </cell>
          <cell r="I162" t="e">
            <v>#VALUE!</v>
          </cell>
          <cell r="J162" t="e">
            <v>#VALUE!</v>
          </cell>
          <cell r="K162" t="e">
            <v>#VALUE!</v>
          </cell>
          <cell r="L162" t="e">
            <v>#VALUE!</v>
          </cell>
          <cell r="M162" t="e">
            <v>#VALUE!</v>
          </cell>
          <cell r="N162" t="e">
            <v>#VALUE!</v>
          </cell>
          <cell r="O162" t="e">
            <v>#VALUE!</v>
          </cell>
          <cell r="P162" t="e">
            <v>#VALUE!</v>
          </cell>
          <cell r="Q162" t="e">
            <v>#VALUE!</v>
          </cell>
          <cell r="R162" t="e">
            <v>#VALUE!</v>
          </cell>
          <cell r="S162" t="e">
            <v>#VALUE!</v>
          </cell>
          <cell r="T162" t="e">
            <v>#VALUE!</v>
          </cell>
          <cell r="U162" t="e">
            <v>#VALUE!</v>
          </cell>
          <cell r="V162" t="e">
            <v>#VALUE!</v>
          </cell>
          <cell r="W162" t="e">
            <v>#VALUE!</v>
          </cell>
          <cell r="X162" t="e">
            <v>#VALUE!</v>
          </cell>
          <cell r="Y162" t="e">
            <v>#VALUE!</v>
          </cell>
          <cell r="Z162" t="e">
            <v>#VALUE!</v>
          </cell>
          <cell r="AA162" t="str">
            <v/>
          </cell>
          <cell r="AB162" t="str">
            <v/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D163" t="e">
            <v>#VALUE!</v>
          </cell>
          <cell r="E163" t="e">
            <v>#VALUE!</v>
          </cell>
          <cell r="F163" t="e">
            <v>#VALUE!</v>
          </cell>
          <cell r="G163" t="e">
            <v>#VALUE!</v>
          </cell>
          <cell r="H163" t="e">
            <v>#VALUE!</v>
          </cell>
          <cell r="I163" t="e">
            <v>#VALUE!</v>
          </cell>
          <cell r="J163" t="e">
            <v>#VALUE!</v>
          </cell>
          <cell r="K163" t="e">
            <v>#VALUE!</v>
          </cell>
          <cell r="L163" t="e">
            <v>#VALUE!</v>
          </cell>
          <cell r="M163" t="e">
            <v>#VALUE!</v>
          </cell>
          <cell r="N163" t="e">
            <v>#VALUE!</v>
          </cell>
          <cell r="O163" t="e">
            <v>#VALUE!</v>
          </cell>
          <cell r="P163" t="e">
            <v>#VALUE!</v>
          </cell>
          <cell r="Q163" t="e">
            <v>#VALUE!</v>
          </cell>
          <cell r="R163" t="e">
            <v>#VALUE!</v>
          </cell>
          <cell r="S163" t="e">
            <v>#VALUE!</v>
          </cell>
          <cell r="T163" t="e">
            <v>#VALUE!</v>
          </cell>
          <cell r="U163" t="e">
            <v>#VALUE!</v>
          </cell>
          <cell r="V163" t="e">
            <v>#VALUE!</v>
          </cell>
          <cell r="W163" t="e">
            <v>#VALUE!</v>
          </cell>
          <cell r="X163" t="e">
            <v>#VALUE!</v>
          </cell>
          <cell r="Y163" t="e">
            <v>#VALUE!</v>
          </cell>
          <cell r="Z163" t="e">
            <v>#VALUE!</v>
          </cell>
          <cell r="AA163" t="str">
            <v/>
          </cell>
          <cell r="AB163" t="str">
            <v/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D164" t="e">
            <v>#VALUE!</v>
          </cell>
          <cell r="E164" t="e">
            <v>#VALUE!</v>
          </cell>
          <cell r="F164" t="e">
            <v>#VALUE!</v>
          </cell>
          <cell r="G164" t="e">
            <v>#VALUE!</v>
          </cell>
          <cell r="H164" t="e">
            <v>#VALUE!</v>
          </cell>
          <cell r="I164" t="e">
            <v>#VALUE!</v>
          </cell>
          <cell r="J164" t="e">
            <v>#VALUE!</v>
          </cell>
          <cell r="K164" t="e">
            <v>#VALUE!</v>
          </cell>
          <cell r="L164" t="e">
            <v>#VALUE!</v>
          </cell>
          <cell r="M164" t="e">
            <v>#VALUE!</v>
          </cell>
          <cell r="N164" t="e">
            <v>#VALUE!</v>
          </cell>
          <cell r="O164" t="e">
            <v>#VALUE!</v>
          </cell>
          <cell r="P164" t="e">
            <v>#VALUE!</v>
          </cell>
          <cell r="Q164" t="e">
            <v>#VALUE!</v>
          </cell>
          <cell r="R164" t="e">
            <v>#VALUE!</v>
          </cell>
          <cell r="S164" t="e">
            <v>#VALUE!</v>
          </cell>
          <cell r="T164" t="e">
            <v>#VALUE!</v>
          </cell>
          <cell r="U164" t="e">
            <v>#VALUE!</v>
          </cell>
          <cell r="V164" t="e">
            <v>#VALUE!</v>
          </cell>
          <cell r="W164" t="e">
            <v>#VALUE!</v>
          </cell>
          <cell r="X164" t="e">
            <v>#VALUE!</v>
          </cell>
          <cell r="Y164" t="e">
            <v>#VALUE!</v>
          </cell>
          <cell r="Z164" t="e">
            <v>#VALUE!</v>
          </cell>
          <cell r="AA164" t="str">
            <v/>
          </cell>
          <cell r="AB164" t="str">
            <v/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D165" t="e">
            <v>#VALUE!</v>
          </cell>
          <cell r="E165" t="e">
            <v>#VALUE!</v>
          </cell>
          <cell r="F165" t="e">
            <v>#VALUE!</v>
          </cell>
          <cell r="G165" t="e">
            <v>#VALUE!</v>
          </cell>
          <cell r="H165" t="e">
            <v>#VALUE!</v>
          </cell>
          <cell r="I165" t="e">
            <v>#VALUE!</v>
          </cell>
          <cell r="J165" t="e">
            <v>#VALUE!</v>
          </cell>
          <cell r="K165" t="e">
            <v>#VALUE!</v>
          </cell>
          <cell r="L165" t="e">
            <v>#VALUE!</v>
          </cell>
          <cell r="M165" t="e">
            <v>#VALUE!</v>
          </cell>
          <cell r="N165" t="e">
            <v>#VALUE!</v>
          </cell>
          <cell r="O165" t="e">
            <v>#VALUE!</v>
          </cell>
          <cell r="P165" t="e">
            <v>#VALUE!</v>
          </cell>
          <cell r="Q165" t="e">
            <v>#VALUE!</v>
          </cell>
          <cell r="R165" t="e">
            <v>#VALUE!</v>
          </cell>
          <cell r="S165" t="e">
            <v>#VALUE!</v>
          </cell>
          <cell r="T165" t="e">
            <v>#VALUE!</v>
          </cell>
          <cell r="U165" t="e">
            <v>#VALUE!</v>
          </cell>
          <cell r="V165" t="e">
            <v>#VALUE!</v>
          </cell>
          <cell r="W165" t="e">
            <v>#VALUE!</v>
          </cell>
          <cell r="X165" t="e">
            <v>#VALUE!</v>
          </cell>
          <cell r="Y165" t="e">
            <v>#VALUE!</v>
          </cell>
          <cell r="Z165" t="e">
            <v>#VALUE!</v>
          </cell>
          <cell r="AA165" t="str">
            <v/>
          </cell>
          <cell r="AB165" t="str">
            <v/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D166" t="e">
            <v>#VALUE!</v>
          </cell>
          <cell r="E166" t="e">
            <v>#VALUE!</v>
          </cell>
          <cell r="F166" t="e">
            <v>#VALUE!</v>
          </cell>
          <cell r="G166" t="e">
            <v>#VALUE!</v>
          </cell>
          <cell r="H166" t="e">
            <v>#VALUE!</v>
          </cell>
          <cell r="I166" t="e">
            <v>#VALUE!</v>
          </cell>
          <cell r="J166" t="e">
            <v>#VALUE!</v>
          </cell>
          <cell r="K166" t="e">
            <v>#VALUE!</v>
          </cell>
          <cell r="L166" t="e">
            <v>#VALUE!</v>
          </cell>
          <cell r="M166" t="e">
            <v>#VALUE!</v>
          </cell>
          <cell r="N166" t="e">
            <v>#VALUE!</v>
          </cell>
          <cell r="O166" t="e">
            <v>#VALUE!</v>
          </cell>
          <cell r="P166" t="e">
            <v>#VALUE!</v>
          </cell>
          <cell r="Q166" t="e">
            <v>#VALUE!</v>
          </cell>
          <cell r="R166" t="e">
            <v>#VALUE!</v>
          </cell>
          <cell r="S166" t="e">
            <v>#VALUE!</v>
          </cell>
          <cell r="T166" t="e">
            <v>#VALUE!</v>
          </cell>
          <cell r="U166" t="e">
            <v>#VALUE!</v>
          </cell>
          <cell r="V166" t="e">
            <v>#VALUE!</v>
          </cell>
          <cell r="W166" t="e">
            <v>#VALUE!</v>
          </cell>
          <cell r="X166" t="e">
            <v>#VALUE!</v>
          </cell>
          <cell r="Y166" t="e">
            <v>#VALUE!</v>
          </cell>
          <cell r="Z166" t="e">
            <v>#VALUE!</v>
          </cell>
          <cell r="AA166" t="str">
            <v/>
          </cell>
          <cell r="AB166" t="str">
            <v/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D167" t="e">
            <v>#VALUE!</v>
          </cell>
          <cell r="E167" t="e">
            <v>#VALUE!</v>
          </cell>
          <cell r="F167" t="e">
            <v>#VALUE!</v>
          </cell>
          <cell r="G167" t="e">
            <v>#VALUE!</v>
          </cell>
          <cell r="H167" t="e">
            <v>#VALUE!</v>
          </cell>
          <cell r="I167" t="e">
            <v>#VALUE!</v>
          </cell>
          <cell r="J167" t="e">
            <v>#VALUE!</v>
          </cell>
          <cell r="K167" t="e">
            <v>#VALUE!</v>
          </cell>
          <cell r="L167" t="e">
            <v>#VALUE!</v>
          </cell>
          <cell r="M167" t="e">
            <v>#VALUE!</v>
          </cell>
          <cell r="N167" t="e">
            <v>#VALUE!</v>
          </cell>
          <cell r="O167" t="e">
            <v>#VALUE!</v>
          </cell>
          <cell r="P167" t="e">
            <v>#VALUE!</v>
          </cell>
          <cell r="Q167" t="e">
            <v>#VALUE!</v>
          </cell>
          <cell r="R167" t="e">
            <v>#VALUE!</v>
          </cell>
          <cell r="S167" t="e">
            <v>#VALUE!</v>
          </cell>
          <cell r="T167" t="e">
            <v>#VALUE!</v>
          </cell>
          <cell r="U167" t="e">
            <v>#VALUE!</v>
          </cell>
          <cell r="V167" t="e">
            <v>#VALUE!</v>
          </cell>
          <cell r="W167" t="e">
            <v>#VALUE!</v>
          </cell>
          <cell r="X167" t="e">
            <v>#VALUE!</v>
          </cell>
          <cell r="Y167" t="e">
            <v>#VALUE!</v>
          </cell>
          <cell r="Z167" t="e">
            <v>#VALUE!</v>
          </cell>
          <cell r="AA167" t="str">
            <v/>
          </cell>
          <cell r="AB167" t="str">
            <v/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D168" t="e">
            <v>#VALUE!</v>
          </cell>
          <cell r="E168" t="e">
            <v>#VALUE!</v>
          </cell>
          <cell r="F168" t="e">
            <v>#VALUE!</v>
          </cell>
          <cell r="G168" t="e">
            <v>#VALUE!</v>
          </cell>
          <cell r="H168" t="e">
            <v>#VALUE!</v>
          </cell>
          <cell r="I168" t="e">
            <v>#VALUE!</v>
          </cell>
          <cell r="J168" t="e">
            <v>#VALUE!</v>
          </cell>
          <cell r="K168" t="e">
            <v>#VALUE!</v>
          </cell>
          <cell r="L168" t="e">
            <v>#VALUE!</v>
          </cell>
          <cell r="M168" t="e">
            <v>#VALUE!</v>
          </cell>
          <cell r="N168" t="e">
            <v>#VALUE!</v>
          </cell>
          <cell r="O168" t="e">
            <v>#VALUE!</v>
          </cell>
          <cell r="P168" t="e">
            <v>#VALUE!</v>
          </cell>
          <cell r="Q168" t="e">
            <v>#VALUE!</v>
          </cell>
          <cell r="R168" t="e">
            <v>#VALUE!</v>
          </cell>
          <cell r="S168" t="e">
            <v>#VALUE!</v>
          </cell>
          <cell r="T168" t="e">
            <v>#VALUE!</v>
          </cell>
          <cell r="U168" t="e">
            <v>#VALUE!</v>
          </cell>
          <cell r="V168" t="e">
            <v>#VALUE!</v>
          </cell>
          <cell r="W168" t="e">
            <v>#VALUE!</v>
          </cell>
          <cell r="X168" t="e">
            <v>#VALUE!</v>
          </cell>
          <cell r="Y168" t="e">
            <v>#VALUE!</v>
          </cell>
          <cell r="Z168" t="e">
            <v>#VALUE!</v>
          </cell>
          <cell r="AA168" t="str">
            <v/>
          </cell>
          <cell r="AB168" t="str">
            <v/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D169" t="e">
            <v>#VALUE!</v>
          </cell>
          <cell r="E169" t="e">
            <v>#VALUE!</v>
          </cell>
          <cell r="F169" t="e">
            <v>#VALUE!</v>
          </cell>
          <cell r="G169" t="e">
            <v>#VALUE!</v>
          </cell>
          <cell r="H169" t="e">
            <v>#VALUE!</v>
          </cell>
          <cell r="I169" t="e">
            <v>#VALUE!</v>
          </cell>
          <cell r="J169" t="e">
            <v>#VALUE!</v>
          </cell>
          <cell r="K169" t="e">
            <v>#VALUE!</v>
          </cell>
          <cell r="L169" t="e">
            <v>#VALUE!</v>
          </cell>
          <cell r="M169" t="e">
            <v>#VALUE!</v>
          </cell>
          <cell r="N169" t="e">
            <v>#VALUE!</v>
          </cell>
          <cell r="O169" t="e">
            <v>#VALUE!</v>
          </cell>
          <cell r="P169" t="e">
            <v>#VALUE!</v>
          </cell>
          <cell r="Q169" t="e">
            <v>#VALUE!</v>
          </cell>
          <cell r="R169" t="e">
            <v>#VALUE!</v>
          </cell>
          <cell r="S169" t="e">
            <v>#VALUE!</v>
          </cell>
          <cell r="T169" t="e">
            <v>#VALUE!</v>
          </cell>
          <cell r="U169" t="e">
            <v>#VALUE!</v>
          </cell>
          <cell r="V169" t="e">
            <v>#VALUE!</v>
          </cell>
          <cell r="W169" t="e">
            <v>#VALUE!</v>
          </cell>
          <cell r="X169" t="e">
            <v>#VALUE!</v>
          </cell>
          <cell r="Y169" t="e">
            <v>#VALUE!</v>
          </cell>
          <cell r="Z169" t="e">
            <v>#VALUE!</v>
          </cell>
          <cell r="AA169" t="str">
            <v/>
          </cell>
          <cell r="AB169" t="str">
            <v/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D170" t="e">
            <v>#VALUE!</v>
          </cell>
          <cell r="E170" t="e">
            <v>#VALUE!</v>
          </cell>
          <cell r="F170" t="e">
            <v>#VALUE!</v>
          </cell>
          <cell r="G170" t="e">
            <v>#VALUE!</v>
          </cell>
          <cell r="H170" t="e">
            <v>#VALUE!</v>
          </cell>
          <cell r="I170" t="e">
            <v>#VALUE!</v>
          </cell>
          <cell r="J170" t="e">
            <v>#VALUE!</v>
          </cell>
          <cell r="K170" t="e">
            <v>#VALUE!</v>
          </cell>
          <cell r="L170" t="e">
            <v>#VALUE!</v>
          </cell>
          <cell r="M170" t="e">
            <v>#VALUE!</v>
          </cell>
          <cell r="N170" t="e">
            <v>#VALUE!</v>
          </cell>
          <cell r="O170" t="e">
            <v>#VALUE!</v>
          </cell>
          <cell r="P170" t="e">
            <v>#VALUE!</v>
          </cell>
          <cell r="Q170" t="e">
            <v>#VALUE!</v>
          </cell>
          <cell r="R170" t="e">
            <v>#VALUE!</v>
          </cell>
          <cell r="S170" t="e">
            <v>#VALUE!</v>
          </cell>
          <cell r="T170" t="e">
            <v>#VALUE!</v>
          </cell>
          <cell r="U170" t="e">
            <v>#VALUE!</v>
          </cell>
          <cell r="V170" t="e">
            <v>#VALUE!</v>
          </cell>
          <cell r="W170" t="e">
            <v>#VALUE!</v>
          </cell>
          <cell r="X170" t="e">
            <v>#VALUE!</v>
          </cell>
          <cell r="Y170" t="e">
            <v>#VALUE!</v>
          </cell>
          <cell r="Z170" t="e">
            <v>#VALUE!</v>
          </cell>
          <cell r="AA170" t="str">
            <v/>
          </cell>
          <cell r="AB170" t="str">
            <v/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D171" t="e">
            <v>#VALUE!</v>
          </cell>
          <cell r="E171" t="e">
            <v>#VALUE!</v>
          </cell>
          <cell r="F171" t="e">
            <v>#VALUE!</v>
          </cell>
          <cell r="G171" t="e">
            <v>#VALUE!</v>
          </cell>
          <cell r="H171" t="e">
            <v>#VALUE!</v>
          </cell>
          <cell r="I171" t="e">
            <v>#VALUE!</v>
          </cell>
          <cell r="J171" t="e">
            <v>#VALUE!</v>
          </cell>
          <cell r="K171" t="e">
            <v>#VALUE!</v>
          </cell>
          <cell r="L171" t="e">
            <v>#VALUE!</v>
          </cell>
          <cell r="M171" t="e">
            <v>#VALUE!</v>
          </cell>
          <cell r="N171" t="e">
            <v>#VALUE!</v>
          </cell>
          <cell r="O171" t="e">
            <v>#VALUE!</v>
          </cell>
          <cell r="P171" t="e">
            <v>#VALUE!</v>
          </cell>
          <cell r="Q171" t="e">
            <v>#VALUE!</v>
          </cell>
          <cell r="R171" t="e">
            <v>#VALUE!</v>
          </cell>
          <cell r="S171" t="e">
            <v>#VALUE!</v>
          </cell>
          <cell r="T171" t="e">
            <v>#VALUE!</v>
          </cell>
          <cell r="U171" t="e">
            <v>#VALUE!</v>
          </cell>
          <cell r="V171" t="e">
            <v>#VALUE!</v>
          </cell>
          <cell r="W171" t="e">
            <v>#VALUE!</v>
          </cell>
          <cell r="X171" t="e">
            <v>#VALUE!</v>
          </cell>
          <cell r="Y171" t="e">
            <v>#VALUE!</v>
          </cell>
          <cell r="Z171" t="e">
            <v>#VALUE!</v>
          </cell>
          <cell r="AA171" t="str">
            <v/>
          </cell>
          <cell r="AB171" t="str">
            <v/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D172" t="e">
            <v>#VALUE!</v>
          </cell>
          <cell r="E172" t="e">
            <v>#VALUE!</v>
          </cell>
          <cell r="F172" t="e">
            <v>#VALUE!</v>
          </cell>
          <cell r="G172" t="e">
            <v>#VALUE!</v>
          </cell>
          <cell r="H172" t="e">
            <v>#VALUE!</v>
          </cell>
          <cell r="I172" t="e">
            <v>#VALUE!</v>
          </cell>
          <cell r="J172" t="e">
            <v>#VALUE!</v>
          </cell>
          <cell r="K172" t="e">
            <v>#VALUE!</v>
          </cell>
          <cell r="L172" t="e">
            <v>#VALUE!</v>
          </cell>
          <cell r="M172" t="e">
            <v>#VALUE!</v>
          </cell>
          <cell r="N172" t="e">
            <v>#VALUE!</v>
          </cell>
          <cell r="O172" t="e">
            <v>#VALUE!</v>
          </cell>
          <cell r="P172" t="e">
            <v>#VALUE!</v>
          </cell>
          <cell r="Q172" t="e">
            <v>#VALUE!</v>
          </cell>
          <cell r="R172" t="e">
            <v>#VALUE!</v>
          </cell>
          <cell r="S172" t="e">
            <v>#VALUE!</v>
          </cell>
          <cell r="T172" t="e">
            <v>#VALUE!</v>
          </cell>
          <cell r="U172" t="e">
            <v>#VALUE!</v>
          </cell>
          <cell r="V172" t="e">
            <v>#VALUE!</v>
          </cell>
          <cell r="W172" t="e">
            <v>#VALUE!</v>
          </cell>
          <cell r="X172" t="e">
            <v>#VALUE!</v>
          </cell>
          <cell r="Y172" t="e">
            <v>#VALUE!</v>
          </cell>
          <cell r="Z172" t="e">
            <v>#VALUE!</v>
          </cell>
          <cell r="AA172" t="str">
            <v/>
          </cell>
          <cell r="AB172" t="str">
            <v/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D173" t="e">
            <v>#VALUE!</v>
          </cell>
          <cell r="E173" t="e">
            <v>#VALUE!</v>
          </cell>
          <cell r="F173" t="e">
            <v>#VALUE!</v>
          </cell>
          <cell r="G173" t="e">
            <v>#VALUE!</v>
          </cell>
          <cell r="H173" t="e">
            <v>#VALUE!</v>
          </cell>
          <cell r="I173" t="e">
            <v>#VALUE!</v>
          </cell>
          <cell r="J173" t="e">
            <v>#VALUE!</v>
          </cell>
          <cell r="K173" t="e">
            <v>#VALUE!</v>
          </cell>
          <cell r="L173" t="e">
            <v>#VALUE!</v>
          </cell>
          <cell r="M173" t="e">
            <v>#VALUE!</v>
          </cell>
          <cell r="N173" t="e">
            <v>#VALUE!</v>
          </cell>
          <cell r="O173" t="e">
            <v>#VALUE!</v>
          </cell>
          <cell r="P173" t="e">
            <v>#VALUE!</v>
          </cell>
          <cell r="Q173" t="e">
            <v>#VALUE!</v>
          </cell>
          <cell r="R173" t="e">
            <v>#VALUE!</v>
          </cell>
          <cell r="S173" t="e">
            <v>#VALUE!</v>
          </cell>
          <cell r="T173" t="e">
            <v>#VALUE!</v>
          </cell>
          <cell r="U173" t="e">
            <v>#VALUE!</v>
          </cell>
          <cell r="V173" t="e">
            <v>#VALUE!</v>
          </cell>
          <cell r="W173" t="e">
            <v>#VALUE!</v>
          </cell>
          <cell r="X173" t="e">
            <v>#VALUE!</v>
          </cell>
          <cell r="Y173" t="e">
            <v>#VALUE!</v>
          </cell>
          <cell r="Z173" t="e">
            <v>#VALUE!</v>
          </cell>
          <cell r="AA173" t="str">
            <v/>
          </cell>
          <cell r="AB173" t="str">
            <v/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D174" t="e">
            <v>#VALUE!</v>
          </cell>
          <cell r="E174" t="e">
            <v>#VALUE!</v>
          </cell>
          <cell r="F174" t="e">
            <v>#VALUE!</v>
          </cell>
          <cell r="G174" t="e">
            <v>#VALUE!</v>
          </cell>
          <cell r="H174" t="e">
            <v>#VALUE!</v>
          </cell>
          <cell r="I174" t="e">
            <v>#VALUE!</v>
          </cell>
          <cell r="J174" t="e">
            <v>#VALUE!</v>
          </cell>
          <cell r="K174" t="e">
            <v>#VALUE!</v>
          </cell>
          <cell r="L174" t="e">
            <v>#VALUE!</v>
          </cell>
          <cell r="M174" t="e">
            <v>#VALUE!</v>
          </cell>
          <cell r="N174" t="e">
            <v>#VALUE!</v>
          </cell>
          <cell r="O174" t="e">
            <v>#VALUE!</v>
          </cell>
          <cell r="P174" t="e">
            <v>#VALUE!</v>
          </cell>
          <cell r="Q174" t="e">
            <v>#VALUE!</v>
          </cell>
          <cell r="R174" t="e">
            <v>#VALUE!</v>
          </cell>
          <cell r="S174" t="e">
            <v>#VALUE!</v>
          </cell>
          <cell r="T174" t="e">
            <v>#VALUE!</v>
          </cell>
          <cell r="U174" t="e">
            <v>#VALUE!</v>
          </cell>
          <cell r="V174" t="e">
            <v>#VALUE!</v>
          </cell>
          <cell r="W174" t="e">
            <v>#VALUE!</v>
          </cell>
          <cell r="X174" t="e">
            <v>#VALUE!</v>
          </cell>
          <cell r="Y174" t="e">
            <v>#VALUE!</v>
          </cell>
          <cell r="Z174" t="e">
            <v>#VALUE!</v>
          </cell>
          <cell r="AA174" t="str">
            <v/>
          </cell>
          <cell r="AB174" t="str">
            <v/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D175" t="e">
            <v>#VALUE!</v>
          </cell>
          <cell r="E175" t="e">
            <v>#VALUE!</v>
          </cell>
          <cell r="F175" t="e">
            <v>#VALUE!</v>
          </cell>
          <cell r="G175" t="e">
            <v>#VALUE!</v>
          </cell>
          <cell r="H175" t="e">
            <v>#VALUE!</v>
          </cell>
          <cell r="I175" t="e">
            <v>#VALUE!</v>
          </cell>
          <cell r="J175" t="e">
            <v>#VALUE!</v>
          </cell>
          <cell r="K175" t="e">
            <v>#VALUE!</v>
          </cell>
          <cell r="L175" t="e">
            <v>#VALUE!</v>
          </cell>
          <cell r="M175" t="e">
            <v>#VALUE!</v>
          </cell>
          <cell r="N175" t="e">
            <v>#VALUE!</v>
          </cell>
          <cell r="O175" t="e">
            <v>#VALUE!</v>
          </cell>
          <cell r="P175" t="e">
            <v>#VALUE!</v>
          </cell>
          <cell r="Q175" t="e">
            <v>#VALUE!</v>
          </cell>
          <cell r="R175" t="e">
            <v>#VALUE!</v>
          </cell>
          <cell r="S175" t="e">
            <v>#VALUE!</v>
          </cell>
          <cell r="T175" t="e">
            <v>#VALUE!</v>
          </cell>
          <cell r="U175" t="e">
            <v>#VALUE!</v>
          </cell>
          <cell r="V175" t="e">
            <v>#VALUE!</v>
          </cell>
          <cell r="W175" t="e">
            <v>#VALUE!</v>
          </cell>
          <cell r="X175" t="e">
            <v>#VALUE!</v>
          </cell>
          <cell r="Y175" t="e">
            <v>#VALUE!</v>
          </cell>
          <cell r="Z175" t="e">
            <v>#VALUE!</v>
          </cell>
          <cell r="AA175" t="str">
            <v/>
          </cell>
          <cell r="AB175" t="str">
            <v/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D176" t="e">
            <v>#VALUE!</v>
          </cell>
          <cell r="E176" t="e">
            <v>#VALUE!</v>
          </cell>
          <cell r="F176" t="e">
            <v>#VALUE!</v>
          </cell>
          <cell r="G176" t="e">
            <v>#VALUE!</v>
          </cell>
          <cell r="H176" t="e">
            <v>#VALUE!</v>
          </cell>
          <cell r="I176" t="e">
            <v>#VALUE!</v>
          </cell>
          <cell r="J176" t="e">
            <v>#VALUE!</v>
          </cell>
          <cell r="K176" t="e">
            <v>#VALUE!</v>
          </cell>
          <cell r="L176" t="e">
            <v>#VALUE!</v>
          </cell>
          <cell r="M176" t="e">
            <v>#VALUE!</v>
          </cell>
          <cell r="N176" t="e">
            <v>#VALUE!</v>
          </cell>
          <cell r="O176" t="e">
            <v>#VALUE!</v>
          </cell>
          <cell r="P176" t="e">
            <v>#VALUE!</v>
          </cell>
          <cell r="Q176" t="e">
            <v>#VALUE!</v>
          </cell>
          <cell r="R176" t="e">
            <v>#VALUE!</v>
          </cell>
          <cell r="S176" t="e">
            <v>#VALUE!</v>
          </cell>
          <cell r="T176" t="e">
            <v>#VALUE!</v>
          </cell>
          <cell r="U176" t="e">
            <v>#VALUE!</v>
          </cell>
          <cell r="V176" t="e">
            <v>#VALUE!</v>
          </cell>
          <cell r="W176" t="e">
            <v>#VALUE!</v>
          </cell>
          <cell r="X176" t="e">
            <v>#VALUE!</v>
          </cell>
          <cell r="Y176" t="e">
            <v>#VALUE!</v>
          </cell>
          <cell r="Z176" t="e">
            <v>#VALUE!</v>
          </cell>
          <cell r="AA176" t="str">
            <v/>
          </cell>
          <cell r="AB176" t="str">
            <v/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D177" t="e">
            <v>#VALUE!</v>
          </cell>
          <cell r="E177" t="e">
            <v>#VALUE!</v>
          </cell>
          <cell r="F177" t="e">
            <v>#VALUE!</v>
          </cell>
          <cell r="G177" t="e">
            <v>#VALUE!</v>
          </cell>
          <cell r="H177" t="e">
            <v>#VALUE!</v>
          </cell>
          <cell r="I177" t="e">
            <v>#VALUE!</v>
          </cell>
          <cell r="J177" t="e">
            <v>#VALUE!</v>
          </cell>
          <cell r="K177" t="e">
            <v>#VALUE!</v>
          </cell>
          <cell r="L177" t="e">
            <v>#VALUE!</v>
          </cell>
          <cell r="M177" t="e">
            <v>#VALUE!</v>
          </cell>
          <cell r="N177" t="e">
            <v>#VALUE!</v>
          </cell>
          <cell r="O177" t="e">
            <v>#VALUE!</v>
          </cell>
          <cell r="P177" t="e">
            <v>#VALUE!</v>
          </cell>
          <cell r="Q177" t="e">
            <v>#VALUE!</v>
          </cell>
          <cell r="R177" t="e">
            <v>#VALUE!</v>
          </cell>
          <cell r="S177" t="e">
            <v>#VALUE!</v>
          </cell>
          <cell r="T177" t="e">
            <v>#VALUE!</v>
          </cell>
          <cell r="U177" t="e">
            <v>#VALUE!</v>
          </cell>
          <cell r="V177" t="e">
            <v>#VALUE!</v>
          </cell>
          <cell r="W177" t="e">
            <v>#VALUE!</v>
          </cell>
          <cell r="X177" t="e">
            <v>#VALUE!</v>
          </cell>
          <cell r="Y177" t="e">
            <v>#VALUE!</v>
          </cell>
          <cell r="Z177" t="e">
            <v>#VALUE!</v>
          </cell>
          <cell r="AA177" t="str">
            <v/>
          </cell>
          <cell r="AB177" t="str">
            <v/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D178" t="e">
            <v>#VALUE!</v>
          </cell>
          <cell r="E178" t="e">
            <v>#VALUE!</v>
          </cell>
          <cell r="F178" t="e">
            <v>#VALUE!</v>
          </cell>
          <cell r="G178" t="e">
            <v>#VALUE!</v>
          </cell>
          <cell r="H178" t="e">
            <v>#VALUE!</v>
          </cell>
          <cell r="I178" t="e">
            <v>#VALUE!</v>
          </cell>
          <cell r="J178" t="e">
            <v>#VALUE!</v>
          </cell>
          <cell r="K178" t="e">
            <v>#VALUE!</v>
          </cell>
          <cell r="L178" t="e">
            <v>#VALUE!</v>
          </cell>
          <cell r="M178" t="e">
            <v>#VALUE!</v>
          </cell>
          <cell r="N178" t="e">
            <v>#VALUE!</v>
          </cell>
          <cell r="O178" t="e">
            <v>#VALUE!</v>
          </cell>
          <cell r="P178" t="e">
            <v>#VALUE!</v>
          </cell>
          <cell r="Q178" t="e">
            <v>#VALUE!</v>
          </cell>
          <cell r="R178" t="e">
            <v>#VALUE!</v>
          </cell>
          <cell r="S178" t="e">
            <v>#VALUE!</v>
          </cell>
          <cell r="T178" t="e">
            <v>#VALUE!</v>
          </cell>
          <cell r="U178" t="e">
            <v>#VALUE!</v>
          </cell>
          <cell r="V178" t="e">
            <v>#VALUE!</v>
          </cell>
          <cell r="W178" t="e">
            <v>#VALUE!</v>
          </cell>
          <cell r="X178" t="e">
            <v>#VALUE!</v>
          </cell>
          <cell r="Y178" t="e">
            <v>#VALUE!</v>
          </cell>
          <cell r="Z178" t="e">
            <v>#VALUE!</v>
          </cell>
          <cell r="AA178" t="str">
            <v/>
          </cell>
          <cell r="AB178" t="str">
            <v/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D179" t="e">
            <v>#VALUE!</v>
          </cell>
          <cell r="E179" t="e">
            <v>#VALUE!</v>
          </cell>
          <cell r="F179" t="e">
            <v>#VALUE!</v>
          </cell>
          <cell r="G179" t="e">
            <v>#VALUE!</v>
          </cell>
          <cell r="H179" t="e">
            <v>#VALUE!</v>
          </cell>
          <cell r="I179" t="e">
            <v>#VALUE!</v>
          </cell>
          <cell r="J179" t="e">
            <v>#VALUE!</v>
          </cell>
          <cell r="K179" t="e">
            <v>#VALUE!</v>
          </cell>
          <cell r="L179" t="e">
            <v>#VALUE!</v>
          </cell>
          <cell r="M179" t="e">
            <v>#VALUE!</v>
          </cell>
          <cell r="N179" t="e">
            <v>#VALUE!</v>
          </cell>
          <cell r="O179" t="e">
            <v>#VALUE!</v>
          </cell>
          <cell r="P179" t="e">
            <v>#VALUE!</v>
          </cell>
          <cell r="Q179" t="e">
            <v>#VALUE!</v>
          </cell>
          <cell r="R179" t="e">
            <v>#VALUE!</v>
          </cell>
          <cell r="S179" t="e">
            <v>#VALUE!</v>
          </cell>
          <cell r="T179" t="e">
            <v>#VALUE!</v>
          </cell>
          <cell r="U179" t="e">
            <v>#VALUE!</v>
          </cell>
          <cell r="V179" t="e">
            <v>#VALUE!</v>
          </cell>
          <cell r="W179" t="e">
            <v>#VALUE!</v>
          </cell>
          <cell r="X179" t="e">
            <v>#VALUE!</v>
          </cell>
          <cell r="Y179" t="e">
            <v>#VALUE!</v>
          </cell>
          <cell r="Z179" t="e">
            <v>#VALUE!</v>
          </cell>
          <cell r="AA179" t="str">
            <v/>
          </cell>
          <cell r="AB179" t="str">
            <v/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D180" t="e">
            <v>#VALUE!</v>
          </cell>
          <cell r="E180" t="e">
            <v>#VALUE!</v>
          </cell>
          <cell r="F180" t="e">
            <v>#VALUE!</v>
          </cell>
          <cell r="G180" t="e">
            <v>#VALUE!</v>
          </cell>
          <cell r="H180" t="e">
            <v>#VALUE!</v>
          </cell>
          <cell r="I180" t="e">
            <v>#VALUE!</v>
          </cell>
          <cell r="J180" t="e">
            <v>#VALUE!</v>
          </cell>
          <cell r="K180" t="e">
            <v>#VALUE!</v>
          </cell>
          <cell r="L180" t="e">
            <v>#VALUE!</v>
          </cell>
          <cell r="M180" t="e">
            <v>#VALUE!</v>
          </cell>
          <cell r="N180" t="e">
            <v>#VALUE!</v>
          </cell>
          <cell r="O180" t="e">
            <v>#VALUE!</v>
          </cell>
          <cell r="P180" t="e">
            <v>#VALUE!</v>
          </cell>
          <cell r="Q180" t="e">
            <v>#VALUE!</v>
          </cell>
          <cell r="R180" t="e">
            <v>#VALUE!</v>
          </cell>
          <cell r="S180" t="e">
            <v>#VALUE!</v>
          </cell>
          <cell r="T180" t="e">
            <v>#VALUE!</v>
          </cell>
          <cell r="U180" t="e">
            <v>#VALUE!</v>
          </cell>
          <cell r="V180" t="e">
            <v>#VALUE!</v>
          </cell>
          <cell r="W180" t="e">
            <v>#VALUE!</v>
          </cell>
          <cell r="X180" t="e">
            <v>#VALUE!</v>
          </cell>
          <cell r="Y180" t="e">
            <v>#VALUE!</v>
          </cell>
          <cell r="Z180" t="e">
            <v>#VALUE!</v>
          </cell>
          <cell r="AA180" t="str">
            <v/>
          </cell>
          <cell r="AB180" t="str">
            <v/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D181" t="e">
            <v>#VALUE!</v>
          </cell>
          <cell r="E181" t="e">
            <v>#VALUE!</v>
          </cell>
          <cell r="F181" t="e">
            <v>#VALUE!</v>
          </cell>
          <cell r="G181" t="e">
            <v>#VALUE!</v>
          </cell>
          <cell r="H181" t="e">
            <v>#VALUE!</v>
          </cell>
          <cell r="I181" t="e">
            <v>#VALUE!</v>
          </cell>
          <cell r="J181" t="e">
            <v>#VALUE!</v>
          </cell>
          <cell r="K181" t="e">
            <v>#VALUE!</v>
          </cell>
          <cell r="L181" t="e">
            <v>#VALUE!</v>
          </cell>
          <cell r="M181" t="e">
            <v>#VALUE!</v>
          </cell>
          <cell r="N181" t="e">
            <v>#VALUE!</v>
          </cell>
          <cell r="O181" t="e">
            <v>#VALUE!</v>
          </cell>
          <cell r="P181" t="e">
            <v>#VALUE!</v>
          </cell>
          <cell r="Q181" t="e">
            <v>#VALUE!</v>
          </cell>
          <cell r="R181" t="e">
            <v>#VALUE!</v>
          </cell>
          <cell r="S181" t="e">
            <v>#VALUE!</v>
          </cell>
          <cell r="T181" t="e">
            <v>#VALUE!</v>
          </cell>
          <cell r="U181" t="e">
            <v>#VALUE!</v>
          </cell>
          <cell r="V181" t="e">
            <v>#VALUE!</v>
          </cell>
          <cell r="W181" t="e">
            <v>#VALUE!</v>
          </cell>
          <cell r="X181" t="e">
            <v>#VALUE!</v>
          </cell>
          <cell r="Y181" t="e">
            <v>#VALUE!</v>
          </cell>
          <cell r="Z181" t="e">
            <v>#VALUE!</v>
          </cell>
          <cell r="AA181" t="str">
            <v/>
          </cell>
          <cell r="AB181" t="str">
            <v/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D182" t="e">
            <v>#VALUE!</v>
          </cell>
          <cell r="E182" t="e">
            <v>#VALUE!</v>
          </cell>
          <cell r="F182" t="e">
            <v>#VALUE!</v>
          </cell>
          <cell r="G182" t="e">
            <v>#VALUE!</v>
          </cell>
          <cell r="H182" t="e">
            <v>#VALUE!</v>
          </cell>
          <cell r="I182" t="e">
            <v>#VALUE!</v>
          </cell>
          <cell r="J182" t="e">
            <v>#VALUE!</v>
          </cell>
          <cell r="K182" t="e">
            <v>#VALUE!</v>
          </cell>
          <cell r="L182" t="e">
            <v>#VALUE!</v>
          </cell>
          <cell r="M182" t="e">
            <v>#VALUE!</v>
          </cell>
          <cell r="N182" t="e">
            <v>#VALUE!</v>
          </cell>
          <cell r="O182" t="e">
            <v>#VALUE!</v>
          </cell>
          <cell r="P182" t="e">
            <v>#VALUE!</v>
          </cell>
          <cell r="Q182" t="e">
            <v>#VALUE!</v>
          </cell>
          <cell r="R182" t="e">
            <v>#VALUE!</v>
          </cell>
          <cell r="S182" t="e">
            <v>#VALUE!</v>
          </cell>
          <cell r="T182" t="e">
            <v>#VALUE!</v>
          </cell>
          <cell r="U182" t="e">
            <v>#VALUE!</v>
          </cell>
          <cell r="V182" t="e">
            <v>#VALUE!</v>
          </cell>
          <cell r="W182" t="e">
            <v>#VALUE!</v>
          </cell>
          <cell r="X182" t="e">
            <v>#VALUE!</v>
          </cell>
          <cell r="Y182" t="e">
            <v>#VALUE!</v>
          </cell>
          <cell r="Z182" t="e">
            <v>#VALUE!</v>
          </cell>
          <cell r="AA182" t="str">
            <v/>
          </cell>
          <cell r="AB182" t="str">
            <v/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D183" t="e">
            <v>#VALUE!</v>
          </cell>
          <cell r="E183" t="e">
            <v>#VALUE!</v>
          </cell>
          <cell r="F183" t="e">
            <v>#VALUE!</v>
          </cell>
          <cell r="G183" t="e">
            <v>#VALUE!</v>
          </cell>
          <cell r="H183" t="e">
            <v>#VALUE!</v>
          </cell>
          <cell r="I183" t="e">
            <v>#VALUE!</v>
          </cell>
          <cell r="J183" t="e">
            <v>#VALUE!</v>
          </cell>
          <cell r="K183" t="e">
            <v>#VALUE!</v>
          </cell>
          <cell r="L183" t="e">
            <v>#VALUE!</v>
          </cell>
          <cell r="M183" t="e">
            <v>#VALUE!</v>
          </cell>
          <cell r="N183" t="e">
            <v>#VALUE!</v>
          </cell>
          <cell r="O183" t="e">
            <v>#VALUE!</v>
          </cell>
          <cell r="P183" t="e">
            <v>#VALUE!</v>
          </cell>
          <cell r="Q183" t="e">
            <v>#VALUE!</v>
          </cell>
          <cell r="R183" t="e">
            <v>#VALUE!</v>
          </cell>
          <cell r="S183" t="e">
            <v>#VALUE!</v>
          </cell>
          <cell r="T183" t="e">
            <v>#VALUE!</v>
          </cell>
          <cell r="U183" t="e">
            <v>#VALUE!</v>
          </cell>
          <cell r="V183" t="e">
            <v>#VALUE!</v>
          </cell>
          <cell r="W183" t="e">
            <v>#VALUE!</v>
          </cell>
          <cell r="X183" t="e">
            <v>#VALUE!</v>
          </cell>
          <cell r="Y183" t="e">
            <v>#VALUE!</v>
          </cell>
          <cell r="Z183" t="e">
            <v>#VALUE!</v>
          </cell>
          <cell r="AA183" t="str">
            <v/>
          </cell>
          <cell r="AB183" t="str">
            <v/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D184" t="e">
            <v>#VALUE!</v>
          </cell>
          <cell r="E184" t="e">
            <v>#VALUE!</v>
          </cell>
          <cell r="F184" t="e">
            <v>#VALUE!</v>
          </cell>
          <cell r="G184" t="e">
            <v>#VALUE!</v>
          </cell>
          <cell r="H184" t="e">
            <v>#VALUE!</v>
          </cell>
          <cell r="I184" t="e">
            <v>#VALUE!</v>
          </cell>
          <cell r="J184" t="e">
            <v>#VALUE!</v>
          </cell>
          <cell r="K184" t="e">
            <v>#VALUE!</v>
          </cell>
          <cell r="L184" t="e">
            <v>#VALUE!</v>
          </cell>
          <cell r="M184" t="e">
            <v>#VALUE!</v>
          </cell>
          <cell r="N184" t="e">
            <v>#VALUE!</v>
          </cell>
          <cell r="O184" t="e">
            <v>#VALUE!</v>
          </cell>
          <cell r="P184" t="e">
            <v>#VALUE!</v>
          </cell>
          <cell r="Q184" t="e">
            <v>#VALUE!</v>
          </cell>
          <cell r="R184" t="e">
            <v>#VALUE!</v>
          </cell>
          <cell r="S184" t="e">
            <v>#VALUE!</v>
          </cell>
          <cell r="T184" t="e">
            <v>#VALUE!</v>
          </cell>
          <cell r="U184" t="e">
            <v>#VALUE!</v>
          </cell>
          <cell r="V184" t="e">
            <v>#VALUE!</v>
          </cell>
          <cell r="W184" t="e">
            <v>#VALUE!</v>
          </cell>
          <cell r="X184" t="e">
            <v>#VALUE!</v>
          </cell>
          <cell r="Y184" t="e">
            <v>#VALUE!</v>
          </cell>
          <cell r="Z184" t="e">
            <v>#VALUE!</v>
          </cell>
          <cell r="AA184" t="str">
            <v/>
          </cell>
          <cell r="AB184" t="str">
            <v/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D185" t="e">
            <v>#VALUE!</v>
          </cell>
          <cell r="E185" t="e">
            <v>#VALUE!</v>
          </cell>
          <cell r="F185" t="e">
            <v>#VALUE!</v>
          </cell>
          <cell r="G185" t="e">
            <v>#VALUE!</v>
          </cell>
          <cell r="H185" t="e">
            <v>#VALUE!</v>
          </cell>
          <cell r="I185" t="e">
            <v>#VALUE!</v>
          </cell>
          <cell r="J185" t="e">
            <v>#VALUE!</v>
          </cell>
          <cell r="K185" t="e">
            <v>#VALUE!</v>
          </cell>
          <cell r="L185" t="e">
            <v>#VALUE!</v>
          </cell>
          <cell r="M185" t="e">
            <v>#VALUE!</v>
          </cell>
          <cell r="N185" t="e">
            <v>#VALUE!</v>
          </cell>
          <cell r="O185" t="e">
            <v>#VALUE!</v>
          </cell>
          <cell r="P185" t="e">
            <v>#VALUE!</v>
          </cell>
          <cell r="Q185" t="e">
            <v>#VALUE!</v>
          </cell>
          <cell r="R185" t="e">
            <v>#VALUE!</v>
          </cell>
          <cell r="S185" t="e">
            <v>#VALUE!</v>
          </cell>
          <cell r="T185" t="e">
            <v>#VALUE!</v>
          </cell>
          <cell r="U185" t="e">
            <v>#VALUE!</v>
          </cell>
          <cell r="V185" t="e">
            <v>#VALUE!</v>
          </cell>
          <cell r="W185" t="e">
            <v>#VALUE!</v>
          </cell>
          <cell r="X185" t="e">
            <v>#VALUE!</v>
          </cell>
          <cell r="Y185" t="e">
            <v>#VALUE!</v>
          </cell>
          <cell r="Z185" t="e">
            <v>#VALUE!</v>
          </cell>
          <cell r="AA185" t="str">
            <v/>
          </cell>
          <cell r="AB185" t="str">
            <v/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D186" t="e">
            <v>#VALUE!</v>
          </cell>
          <cell r="E186" t="e">
            <v>#VALUE!</v>
          </cell>
          <cell r="F186" t="e">
            <v>#VALUE!</v>
          </cell>
          <cell r="G186" t="e">
            <v>#VALUE!</v>
          </cell>
          <cell r="H186" t="e">
            <v>#VALUE!</v>
          </cell>
          <cell r="I186" t="e">
            <v>#VALUE!</v>
          </cell>
          <cell r="J186" t="e">
            <v>#VALUE!</v>
          </cell>
          <cell r="K186" t="e">
            <v>#VALUE!</v>
          </cell>
          <cell r="L186" t="e">
            <v>#VALUE!</v>
          </cell>
          <cell r="M186" t="e">
            <v>#VALUE!</v>
          </cell>
          <cell r="N186" t="e">
            <v>#VALUE!</v>
          </cell>
          <cell r="O186" t="e">
            <v>#VALUE!</v>
          </cell>
          <cell r="P186" t="e">
            <v>#VALUE!</v>
          </cell>
          <cell r="Q186" t="e">
            <v>#VALUE!</v>
          </cell>
          <cell r="R186" t="e">
            <v>#VALUE!</v>
          </cell>
          <cell r="S186" t="e">
            <v>#VALUE!</v>
          </cell>
          <cell r="T186" t="e">
            <v>#VALUE!</v>
          </cell>
          <cell r="U186" t="e">
            <v>#VALUE!</v>
          </cell>
          <cell r="V186" t="e">
            <v>#VALUE!</v>
          </cell>
          <cell r="W186" t="e">
            <v>#VALUE!</v>
          </cell>
          <cell r="X186" t="e">
            <v>#VALUE!</v>
          </cell>
          <cell r="Y186" t="e">
            <v>#VALUE!</v>
          </cell>
          <cell r="Z186" t="e">
            <v>#VALUE!</v>
          </cell>
          <cell r="AA186" t="str">
            <v/>
          </cell>
          <cell r="AB186" t="str">
            <v/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D187" t="e">
            <v>#VALUE!</v>
          </cell>
          <cell r="E187" t="e">
            <v>#VALUE!</v>
          </cell>
          <cell r="F187" t="e">
            <v>#VALUE!</v>
          </cell>
          <cell r="G187" t="e">
            <v>#VALUE!</v>
          </cell>
          <cell r="H187" t="e">
            <v>#VALUE!</v>
          </cell>
          <cell r="I187" t="e">
            <v>#VALUE!</v>
          </cell>
          <cell r="J187" t="e">
            <v>#VALUE!</v>
          </cell>
          <cell r="K187" t="e">
            <v>#VALUE!</v>
          </cell>
          <cell r="L187" t="e">
            <v>#VALUE!</v>
          </cell>
          <cell r="M187" t="e">
            <v>#VALUE!</v>
          </cell>
          <cell r="N187" t="e">
            <v>#VALUE!</v>
          </cell>
          <cell r="O187" t="e">
            <v>#VALUE!</v>
          </cell>
          <cell r="P187" t="e">
            <v>#VALUE!</v>
          </cell>
          <cell r="Q187" t="e">
            <v>#VALUE!</v>
          </cell>
          <cell r="R187" t="e">
            <v>#VALUE!</v>
          </cell>
          <cell r="S187" t="e">
            <v>#VALUE!</v>
          </cell>
          <cell r="T187" t="e">
            <v>#VALUE!</v>
          </cell>
          <cell r="U187" t="e">
            <v>#VALUE!</v>
          </cell>
          <cell r="V187" t="e">
            <v>#VALUE!</v>
          </cell>
          <cell r="W187" t="e">
            <v>#VALUE!</v>
          </cell>
          <cell r="X187" t="e">
            <v>#VALUE!</v>
          </cell>
          <cell r="Y187" t="e">
            <v>#VALUE!</v>
          </cell>
          <cell r="Z187" t="e">
            <v>#VALUE!</v>
          </cell>
          <cell r="AA187" t="str">
            <v/>
          </cell>
          <cell r="AB187" t="str">
            <v/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D188" t="e">
            <v>#VALUE!</v>
          </cell>
          <cell r="E188" t="e">
            <v>#VALUE!</v>
          </cell>
          <cell r="F188" t="e">
            <v>#VALUE!</v>
          </cell>
          <cell r="G188" t="e">
            <v>#VALUE!</v>
          </cell>
          <cell r="H188" t="e">
            <v>#VALUE!</v>
          </cell>
          <cell r="I188" t="e">
            <v>#VALUE!</v>
          </cell>
          <cell r="J188" t="e">
            <v>#VALUE!</v>
          </cell>
          <cell r="K188" t="e">
            <v>#VALUE!</v>
          </cell>
          <cell r="L188" t="e">
            <v>#VALUE!</v>
          </cell>
          <cell r="M188" t="e">
            <v>#VALUE!</v>
          </cell>
          <cell r="N188" t="e">
            <v>#VALUE!</v>
          </cell>
          <cell r="O188" t="e">
            <v>#VALUE!</v>
          </cell>
          <cell r="P188" t="e">
            <v>#VALUE!</v>
          </cell>
          <cell r="Q188" t="e">
            <v>#VALUE!</v>
          </cell>
          <cell r="R188" t="e">
            <v>#VALUE!</v>
          </cell>
          <cell r="S188" t="e">
            <v>#VALUE!</v>
          </cell>
          <cell r="T188" t="e">
            <v>#VALUE!</v>
          </cell>
          <cell r="U188" t="e">
            <v>#VALUE!</v>
          </cell>
          <cell r="V188" t="e">
            <v>#VALUE!</v>
          </cell>
          <cell r="W188" t="e">
            <v>#VALUE!</v>
          </cell>
          <cell r="X188" t="e">
            <v>#VALUE!</v>
          </cell>
          <cell r="Y188" t="e">
            <v>#VALUE!</v>
          </cell>
          <cell r="Z188" t="e">
            <v>#VALUE!</v>
          </cell>
          <cell r="AA188" t="str">
            <v/>
          </cell>
          <cell r="AB188" t="str">
            <v/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D189" t="e">
            <v>#VALUE!</v>
          </cell>
          <cell r="E189" t="e">
            <v>#VALUE!</v>
          </cell>
          <cell r="F189" t="e">
            <v>#VALUE!</v>
          </cell>
          <cell r="G189" t="e">
            <v>#VALUE!</v>
          </cell>
          <cell r="H189" t="e">
            <v>#VALUE!</v>
          </cell>
          <cell r="I189" t="e">
            <v>#VALUE!</v>
          </cell>
          <cell r="J189" t="e">
            <v>#VALUE!</v>
          </cell>
          <cell r="K189" t="e">
            <v>#VALUE!</v>
          </cell>
          <cell r="L189" t="e">
            <v>#VALUE!</v>
          </cell>
          <cell r="M189" t="e">
            <v>#VALUE!</v>
          </cell>
          <cell r="N189" t="e">
            <v>#VALUE!</v>
          </cell>
          <cell r="O189" t="e">
            <v>#VALUE!</v>
          </cell>
          <cell r="P189" t="e">
            <v>#VALUE!</v>
          </cell>
          <cell r="Q189" t="e">
            <v>#VALUE!</v>
          </cell>
          <cell r="R189" t="e">
            <v>#VALUE!</v>
          </cell>
          <cell r="S189" t="e">
            <v>#VALUE!</v>
          </cell>
          <cell r="T189" t="e">
            <v>#VALUE!</v>
          </cell>
          <cell r="U189" t="e">
            <v>#VALUE!</v>
          </cell>
          <cell r="V189" t="e">
            <v>#VALUE!</v>
          </cell>
          <cell r="W189" t="e">
            <v>#VALUE!</v>
          </cell>
          <cell r="X189" t="e">
            <v>#VALUE!</v>
          </cell>
          <cell r="Y189" t="e">
            <v>#VALUE!</v>
          </cell>
          <cell r="Z189" t="e">
            <v>#VALUE!</v>
          </cell>
          <cell r="AA189" t="str">
            <v/>
          </cell>
          <cell r="AB189" t="str">
            <v/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D190" t="e">
            <v>#VALUE!</v>
          </cell>
          <cell r="E190" t="e">
            <v>#VALUE!</v>
          </cell>
          <cell r="F190" t="e">
            <v>#VALUE!</v>
          </cell>
          <cell r="G190" t="e">
            <v>#VALUE!</v>
          </cell>
          <cell r="H190" t="e">
            <v>#VALUE!</v>
          </cell>
          <cell r="I190" t="e">
            <v>#VALUE!</v>
          </cell>
          <cell r="J190" t="e">
            <v>#VALUE!</v>
          </cell>
          <cell r="K190" t="e">
            <v>#VALUE!</v>
          </cell>
          <cell r="L190" t="e">
            <v>#VALUE!</v>
          </cell>
          <cell r="M190" t="e">
            <v>#VALUE!</v>
          </cell>
          <cell r="N190" t="e">
            <v>#VALUE!</v>
          </cell>
          <cell r="O190" t="e">
            <v>#VALUE!</v>
          </cell>
          <cell r="P190" t="e">
            <v>#VALUE!</v>
          </cell>
          <cell r="Q190" t="e">
            <v>#VALUE!</v>
          </cell>
          <cell r="R190" t="e">
            <v>#VALUE!</v>
          </cell>
          <cell r="S190" t="e">
            <v>#VALUE!</v>
          </cell>
          <cell r="T190" t="e">
            <v>#VALUE!</v>
          </cell>
          <cell r="U190" t="e">
            <v>#VALUE!</v>
          </cell>
          <cell r="V190" t="e">
            <v>#VALUE!</v>
          </cell>
          <cell r="W190" t="e">
            <v>#VALUE!</v>
          </cell>
          <cell r="X190" t="e">
            <v>#VALUE!</v>
          </cell>
          <cell r="Y190" t="e">
            <v>#VALUE!</v>
          </cell>
          <cell r="Z190" t="e">
            <v>#VALUE!</v>
          </cell>
          <cell r="AA190" t="str">
            <v/>
          </cell>
          <cell r="AB190" t="str">
            <v/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D191" t="e">
            <v>#VALUE!</v>
          </cell>
          <cell r="E191" t="e">
            <v>#VALUE!</v>
          </cell>
          <cell r="F191" t="e">
            <v>#VALUE!</v>
          </cell>
          <cell r="G191" t="e">
            <v>#VALUE!</v>
          </cell>
          <cell r="H191" t="e">
            <v>#VALUE!</v>
          </cell>
          <cell r="I191" t="e">
            <v>#VALUE!</v>
          </cell>
          <cell r="J191" t="e">
            <v>#VALUE!</v>
          </cell>
          <cell r="K191" t="e">
            <v>#VALUE!</v>
          </cell>
          <cell r="L191" t="e">
            <v>#VALUE!</v>
          </cell>
          <cell r="M191" t="e">
            <v>#VALUE!</v>
          </cell>
          <cell r="N191" t="e">
            <v>#VALUE!</v>
          </cell>
          <cell r="O191" t="e">
            <v>#VALUE!</v>
          </cell>
          <cell r="P191" t="e">
            <v>#VALUE!</v>
          </cell>
          <cell r="Q191" t="e">
            <v>#VALUE!</v>
          </cell>
          <cell r="R191" t="e">
            <v>#VALUE!</v>
          </cell>
          <cell r="S191" t="e">
            <v>#VALUE!</v>
          </cell>
          <cell r="T191" t="e">
            <v>#VALUE!</v>
          </cell>
          <cell r="U191" t="e">
            <v>#VALUE!</v>
          </cell>
          <cell r="V191" t="e">
            <v>#VALUE!</v>
          </cell>
          <cell r="W191" t="e">
            <v>#VALUE!</v>
          </cell>
          <cell r="X191" t="e">
            <v>#VALUE!</v>
          </cell>
          <cell r="Y191" t="e">
            <v>#VALUE!</v>
          </cell>
          <cell r="Z191" t="e">
            <v>#VALUE!</v>
          </cell>
          <cell r="AA191" t="str">
            <v/>
          </cell>
          <cell r="AB191" t="str">
            <v/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D192" t="e">
            <v>#VALUE!</v>
          </cell>
          <cell r="E192" t="e">
            <v>#VALUE!</v>
          </cell>
          <cell r="F192" t="e">
            <v>#VALUE!</v>
          </cell>
          <cell r="G192" t="e">
            <v>#VALUE!</v>
          </cell>
          <cell r="H192" t="e">
            <v>#VALUE!</v>
          </cell>
          <cell r="I192" t="e">
            <v>#VALUE!</v>
          </cell>
          <cell r="J192" t="e">
            <v>#VALUE!</v>
          </cell>
          <cell r="K192" t="e">
            <v>#VALUE!</v>
          </cell>
          <cell r="L192" t="e">
            <v>#VALUE!</v>
          </cell>
          <cell r="M192" t="e">
            <v>#VALUE!</v>
          </cell>
          <cell r="N192" t="e">
            <v>#VALUE!</v>
          </cell>
          <cell r="O192" t="e">
            <v>#VALUE!</v>
          </cell>
          <cell r="P192" t="e">
            <v>#VALUE!</v>
          </cell>
          <cell r="Q192" t="e">
            <v>#VALUE!</v>
          </cell>
          <cell r="R192" t="e">
            <v>#VALUE!</v>
          </cell>
          <cell r="S192" t="e">
            <v>#VALUE!</v>
          </cell>
          <cell r="T192" t="e">
            <v>#VALUE!</v>
          </cell>
          <cell r="U192" t="e">
            <v>#VALUE!</v>
          </cell>
          <cell r="V192" t="e">
            <v>#VALUE!</v>
          </cell>
          <cell r="W192" t="e">
            <v>#VALUE!</v>
          </cell>
          <cell r="X192" t="e">
            <v>#VALUE!</v>
          </cell>
          <cell r="Y192" t="e">
            <v>#VALUE!</v>
          </cell>
          <cell r="Z192" t="e">
            <v>#VALUE!</v>
          </cell>
          <cell r="AA192" t="str">
            <v/>
          </cell>
          <cell r="AB192" t="str">
            <v/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D193" t="e">
            <v>#VALUE!</v>
          </cell>
          <cell r="E193" t="e">
            <v>#VALUE!</v>
          </cell>
          <cell r="F193" t="e">
            <v>#VALUE!</v>
          </cell>
          <cell r="G193" t="e">
            <v>#VALUE!</v>
          </cell>
          <cell r="H193" t="e">
            <v>#VALUE!</v>
          </cell>
          <cell r="I193" t="e">
            <v>#VALUE!</v>
          </cell>
          <cell r="J193" t="e">
            <v>#VALUE!</v>
          </cell>
          <cell r="K193" t="e">
            <v>#VALUE!</v>
          </cell>
          <cell r="L193" t="e">
            <v>#VALUE!</v>
          </cell>
          <cell r="M193" t="e">
            <v>#VALUE!</v>
          </cell>
          <cell r="N193" t="e">
            <v>#VALUE!</v>
          </cell>
          <cell r="O193" t="e">
            <v>#VALUE!</v>
          </cell>
          <cell r="P193" t="e">
            <v>#VALUE!</v>
          </cell>
          <cell r="Q193" t="e">
            <v>#VALUE!</v>
          </cell>
          <cell r="R193" t="e">
            <v>#VALUE!</v>
          </cell>
          <cell r="S193" t="e">
            <v>#VALUE!</v>
          </cell>
          <cell r="T193" t="e">
            <v>#VALUE!</v>
          </cell>
          <cell r="U193" t="e">
            <v>#VALUE!</v>
          </cell>
          <cell r="V193" t="e">
            <v>#VALUE!</v>
          </cell>
          <cell r="W193" t="e">
            <v>#VALUE!</v>
          </cell>
          <cell r="X193" t="e">
            <v>#VALUE!</v>
          </cell>
          <cell r="Y193" t="e">
            <v>#VALUE!</v>
          </cell>
          <cell r="Z193" t="e">
            <v>#VALUE!</v>
          </cell>
          <cell r="AA193" t="str">
            <v/>
          </cell>
          <cell r="AB193" t="str">
            <v/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D194" t="e">
            <v>#VALUE!</v>
          </cell>
          <cell r="E194" t="e">
            <v>#VALUE!</v>
          </cell>
          <cell r="F194" t="e">
            <v>#VALUE!</v>
          </cell>
          <cell r="G194" t="e">
            <v>#VALUE!</v>
          </cell>
          <cell r="H194" t="e">
            <v>#VALUE!</v>
          </cell>
          <cell r="I194" t="e">
            <v>#VALUE!</v>
          </cell>
          <cell r="J194" t="e">
            <v>#VALUE!</v>
          </cell>
          <cell r="K194" t="e">
            <v>#VALUE!</v>
          </cell>
          <cell r="L194" t="e">
            <v>#VALUE!</v>
          </cell>
          <cell r="M194" t="e">
            <v>#VALUE!</v>
          </cell>
          <cell r="N194" t="e">
            <v>#VALUE!</v>
          </cell>
          <cell r="O194" t="e">
            <v>#VALUE!</v>
          </cell>
          <cell r="P194" t="e">
            <v>#VALUE!</v>
          </cell>
          <cell r="Q194" t="e">
            <v>#VALUE!</v>
          </cell>
          <cell r="R194" t="e">
            <v>#VALUE!</v>
          </cell>
          <cell r="S194" t="e">
            <v>#VALUE!</v>
          </cell>
          <cell r="T194" t="e">
            <v>#VALUE!</v>
          </cell>
          <cell r="U194" t="e">
            <v>#VALUE!</v>
          </cell>
          <cell r="V194" t="e">
            <v>#VALUE!</v>
          </cell>
          <cell r="W194" t="e">
            <v>#VALUE!</v>
          </cell>
          <cell r="X194" t="e">
            <v>#VALUE!</v>
          </cell>
          <cell r="Y194" t="e">
            <v>#VALUE!</v>
          </cell>
          <cell r="Z194" t="e">
            <v>#VALUE!</v>
          </cell>
          <cell r="AA194" t="str">
            <v/>
          </cell>
          <cell r="AB194" t="str">
            <v/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D195" t="e">
            <v>#VALUE!</v>
          </cell>
          <cell r="E195" t="e">
            <v>#VALUE!</v>
          </cell>
          <cell r="F195" t="e">
            <v>#VALUE!</v>
          </cell>
          <cell r="G195" t="e">
            <v>#VALUE!</v>
          </cell>
          <cell r="H195" t="e">
            <v>#VALUE!</v>
          </cell>
          <cell r="I195" t="e">
            <v>#VALUE!</v>
          </cell>
          <cell r="J195" t="e">
            <v>#VALUE!</v>
          </cell>
          <cell r="K195" t="e">
            <v>#VALUE!</v>
          </cell>
          <cell r="L195" t="e">
            <v>#VALUE!</v>
          </cell>
          <cell r="M195" t="e">
            <v>#VALUE!</v>
          </cell>
          <cell r="N195" t="e">
            <v>#VALUE!</v>
          </cell>
          <cell r="O195" t="e">
            <v>#VALUE!</v>
          </cell>
          <cell r="P195" t="e">
            <v>#VALUE!</v>
          </cell>
          <cell r="Q195" t="e">
            <v>#VALUE!</v>
          </cell>
          <cell r="R195" t="e">
            <v>#VALUE!</v>
          </cell>
          <cell r="S195" t="e">
            <v>#VALUE!</v>
          </cell>
          <cell r="T195" t="e">
            <v>#VALUE!</v>
          </cell>
          <cell r="U195" t="e">
            <v>#VALUE!</v>
          </cell>
          <cell r="V195" t="e">
            <v>#VALUE!</v>
          </cell>
          <cell r="W195" t="e">
            <v>#VALUE!</v>
          </cell>
          <cell r="X195" t="e">
            <v>#VALUE!</v>
          </cell>
          <cell r="Y195" t="e">
            <v>#VALUE!</v>
          </cell>
          <cell r="Z195" t="e">
            <v>#VALUE!</v>
          </cell>
          <cell r="AA195" t="str">
            <v/>
          </cell>
          <cell r="AB195" t="str">
            <v/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D196" t="e">
            <v>#VALUE!</v>
          </cell>
          <cell r="E196" t="e">
            <v>#VALUE!</v>
          </cell>
          <cell r="F196" t="e">
            <v>#VALUE!</v>
          </cell>
          <cell r="G196" t="e">
            <v>#VALUE!</v>
          </cell>
          <cell r="H196" t="e">
            <v>#VALUE!</v>
          </cell>
          <cell r="I196" t="e">
            <v>#VALUE!</v>
          </cell>
          <cell r="J196" t="e">
            <v>#VALUE!</v>
          </cell>
          <cell r="K196" t="e">
            <v>#VALUE!</v>
          </cell>
          <cell r="L196" t="e">
            <v>#VALUE!</v>
          </cell>
          <cell r="M196" t="e">
            <v>#VALUE!</v>
          </cell>
          <cell r="N196" t="e">
            <v>#VALUE!</v>
          </cell>
          <cell r="O196" t="e">
            <v>#VALUE!</v>
          </cell>
          <cell r="P196" t="e">
            <v>#VALUE!</v>
          </cell>
          <cell r="Q196" t="e">
            <v>#VALUE!</v>
          </cell>
          <cell r="R196" t="e">
            <v>#VALUE!</v>
          </cell>
          <cell r="S196" t="e">
            <v>#VALUE!</v>
          </cell>
          <cell r="T196" t="e">
            <v>#VALUE!</v>
          </cell>
          <cell r="U196" t="e">
            <v>#VALUE!</v>
          </cell>
          <cell r="V196" t="e">
            <v>#VALUE!</v>
          </cell>
          <cell r="W196" t="e">
            <v>#VALUE!</v>
          </cell>
          <cell r="X196" t="e">
            <v>#VALUE!</v>
          </cell>
          <cell r="Y196" t="e">
            <v>#VALUE!</v>
          </cell>
          <cell r="Z196" t="e">
            <v>#VALUE!</v>
          </cell>
          <cell r="AA196" t="str">
            <v/>
          </cell>
          <cell r="AB196" t="str">
            <v/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D197" t="e">
            <v>#VALUE!</v>
          </cell>
          <cell r="E197" t="e">
            <v>#VALUE!</v>
          </cell>
          <cell r="F197" t="e">
            <v>#VALUE!</v>
          </cell>
          <cell r="G197" t="e">
            <v>#VALUE!</v>
          </cell>
          <cell r="H197" t="e">
            <v>#VALUE!</v>
          </cell>
          <cell r="I197" t="e">
            <v>#VALUE!</v>
          </cell>
          <cell r="J197" t="e">
            <v>#VALUE!</v>
          </cell>
          <cell r="K197" t="e">
            <v>#VALUE!</v>
          </cell>
          <cell r="L197" t="e">
            <v>#VALUE!</v>
          </cell>
          <cell r="M197" t="e">
            <v>#VALUE!</v>
          </cell>
          <cell r="N197" t="e">
            <v>#VALUE!</v>
          </cell>
          <cell r="O197" t="e">
            <v>#VALUE!</v>
          </cell>
          <cell r="P197" t="e">
            <v>#VALUE!</v>
          </cell>
          <cell r="Q197" t="e">
            <v>#VALUE!</v>
          </cell>
          <cell r="R197" t="e">
            <v>#VALUE!</v>
          </cell>
          <cell r="S197" t="e">
            <v>#VALUE!</v>
          </cell>
          <cell r="T197" t="e">
            <v>#VALUE!</v>
          </cell>
          <cell r="U197" t="e">
            <v>#VALUE!</v>
          </cell>
          <cell r="V197" t="e">
            <v>#VALUE!</v>
          </cell>
          <cell r="W197" t="e">
            <v>#VALUE!</v>
          </cell>
          <cell r="X197" t="e">
            <v>#VALUE!</v>
          </cell>
          <cell r="Y197" t="e">
            <v>#VALUE!</v>
          </cell>
          <cell r="Z197" t="e">
            <v>#VALUE!</v>
          </cell>
          <cell r="AA197" t="str">
            <v/>
          </cell>
          <cell r="AB197" t="str">
            <v/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D198" t="e">
            <v>#VALUE!</v>
          </cell>
          <cell r="E198" t="e">
            <v>#VALUE!</v>
          </cell>
          <cell r="F198" t="e">
            <v>#VALUE!</v>
          </cell>
          <cell r="G198" t="e">
            <v>#VALUE!</v>
          </cell>
          <cell r="H198" t="e">
            <v>#VALUE!</v>
          </cell>
          <cell r="I198" t="e">
            <v>#VALUE!</v>
          </cell>
          <cell r="J198" t="e">
            <v>#VALUE!</v>
          </cell>
          <cell r="K198" t="e">
            <v>#VALUE!</v>
          </cell>
          <cell r="L198" t="e">
            <v>#VALUE!</v>
          </cell>
          <cell r="M198" t="e">
            <v>#VALUE!</v>
          </cell>
          <cell r="N198" t="e">
            <v>#VALUE!</v>
          </cell>
          <cell r="O198" t="e">
            <v>#VALUE!</v>
          </cell>
          <cell r="P198" t="e">
            <v>#VALUE!</v>
          </cell>
          <cell r="Q198" t="e">
            <v>#VALUE!</v>
          </cell>
          <cell r="R198" t="e">
            <v>#VALUE!</v>
          </cell>
          <cell r="S198" t="e">
            <v>#VALUE!</v>
          </cell>
          <cell r="T198" t="e">
            <v>#VALUE!</v>
          </cell>
          <cell r="U198" t="e">
            <v>#VALUE!</v>
          </cell>
          <cell r="V198" t="e">
            <v>#VALUE!</v>
          </cell>
          <cell r="W198" t="e">
            <v>#VALUE!</v>
          </cell>
          <cell r="X198" t="e">
            <v>#VALUE!</v>
          </cell>
          <cell r="Y198" t="e">
            <v>#VALUE!</v>
          </cell>
          <cell r="Z198" t="e">
            <v>#VALUE!</v>
          </cell>
          <cell r="AA198" t="str">
            <v/>
          </cell>
          <cell r="AB198" t="str">
            <v/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D199" t="e">
            <v>#VALUE!</v>
          </cell>
          <cell r="E199" t="e">
            <v>#VALUE!</v>
          </cell>
          <cell r="F199" t="e">
            <v>#VALUE!</v>
          </cell>
          <cell r="G199" t="e">
            <v>#VALUE!</v>
          </cell>
          <cell r="H199" t="e">
            <v>#VALUE!</v>
          </cell>
          <cell r="I199" t="e">
            <v>#VALUE!</v>
          </cell>
          <cell r="J199" t="e">
            <v>#VALUE!</v>
          </cell>
          <cell r="K199" t="e">
            <v>#VALUE!</v>
          </cell>
          <cell r="L199" t="e">
            <v>#VALUE!</v>
          </cell>
          <cell r="M199" t="e">
            <v>#VALUE!</v>
          </cell>
          <cell r="N199" t="e">
            <v>#VALUE!</v>
          </cell>
          <cell r="O199" t="e">
            <v>#VALUE!</v>
          </cell>
          <cell r="P199" t="e">
            <v>#VALUE!</v>
          </cell>
          <cell r="Q199" t="e">
            <v>#VALUE!</v>
          </cell>
          <cell r="R199" t="e">
            <v>#VALUE!</v>
          </cell>
          <cell r="S199" t="e">
            <v>#VALUE!</v>
          </cell>
          <cell r="T199" t="e">
            <v>#VALUE!</v>
          </cell>
          <cell r="U199" t="e">
            <v>#VALUE!</v>
          </cell>
          <cell r="V199" t="e">
            <v>#VALUE!</v>
          </cell>
          <cell r="W199" t="e">
            <v>#VALUE!</v>
          </cell>
          <cell r="X199" t="e">
            <v>#VALUE!</v>
          </cell>
          <cell r="Y199" t="e">
            <v>#VALUE!</v>
          </cell>
          <cell r="Z199" t="e">
            <v>#VALUE!</v>
          </cell>
          <cell r="AA199" t="str">
            <v/>
          </cell>
          <cell r="AB199" t="str">
            <v/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D200" t="e">
            <v>#VALUE!</v>
          </cell>
          <cell r="E200" t="e">
            <v>#VALUE!</v>
          </cell>
          <cell r="F200" t="e">
            <v>#VALUE!</v>
          </cell>
          <cell r="G200" t="e">
            <v>#VALUE!</v>
          </cell>
          <cell r="H200" t="e">
            <v>#VALUE!</v>
          </cell>
          <cell r="I200" t="e">
            <v>#VALUE!</v>
          </cell>
          <cell r="J200" t="e">
            <v>#VALUE!</v>
          </cell>
          <cell r="K200" t="e">
            <v>#VALUE!</v>
          </cell>
          <cell r="L200" t="e">
            <v>#VALUE!</v>
          </cell>
          <cell r="M200" t="e">
            <v>#VALUE!</v>
          </cell>
          <cell r="N200" t="e">
            <v>#VALUE!</v>
          </cell>
          <cell r="O200" t="e">
            <v>#VALUE!</v>
          </cell>
          <cell r="P200" t="e">
            <v>#VALUE!</v>
          </cell>
          <cell r="Q200" t="e">
            <v>#VALUE!</v>
          </cell>
          <cell r="R200" t="e">
            <v>#VALUE!</v>
          </cell>
          <cell r="S200" t="e">
            <v>#VALUE!</v>
          </cell>
          <cell r="T200" t="e">
            <v>#VALUE!</v>
          </cell>
          <cell r="U200" t="e">
            <v>#VALUE!</v>
          </cell>
          <cell r="V200" t="e">
            <v>#VALUE!</v>
          </cell>
          <cell r="W200" t="e">
            <v>#VALUE!</v>
          </cell>
          <cell r="X200" t="e">
            <v>#VALUE!</v>
          </cell>
          <cell r="Y200" t="e">
            <v>#VALUE!</v>
          </cell>
          <cell r="Z200" t="e">
            <v>#VALUE!</v>
          </cell>
          <cell r="AA200" t="str">
            <v/>
          </cell>
          <cell r="AB200" t="str">
            <v/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D201" t="e">
            <v>#VALUE!</v>
          </cell>
          <cell r="E201" t="e">
            <v>#VALUE!</v>
          </cell>
          <cell r="F201" t="e">
            <v>#VALUE!</v>
          </cell>
          <cell r="G201" t="e">
            <v>#VALUE!</v>
          </cell>
          <cell r="H201" t="e">
            <v>#VALUE!</v>
          </cell>
          <cell r="I201" t="e">
            <v>#VALUE!</v>
          </cell>
          <cell r="J201" t="e">
            <v>#VALUE!</v>
          </cell>
          <cell r="K201" t="e">
            <v>#VALUE!</v>
          </cell>
          <cell r="L201" t="e">
            <v>#VALUE!</v>
          </cell>
          <cell r="M201" t="e">
            <v>#VALUE!</v>
          </cell>
          <cell r="N201" t="e">
            <v>#VALUE!</v>
          </cell>
          <cell r="O201" t="e">
            <v>#VALUE!</v>
          </cell>
          <cell r="P201" t="e">
            <v>#VALUE!</v>
          </cell>
          <cell r="Q201" t="e">
            <v>#VALUE!</v>
          </cell>
          <cell r="R201" t="e">
            <v>#VALUE!</v>
          </cell>
          <cell r="S201" t="e">
            <v>#VALUE!</v>
          </cell>
          <cell r="T201" t="e">
            <v>#VALUE!</v>
          </cell>
          <cell r="U201" t="e">
            <v>#VALUE!</v>
          </cell>
          <cell r="V201" t="e">
            <v>#VALUE!</v>
          </cell>
          <cell r="W201" t="e">
            <v>#VALUE!</v>
          </cell>
          <cell r="X201" t="e">
            <v>#VALUE!</v>
          </cell>
          <cell r="Y201" t="e">
            <v>#VALUE!</v>
          </cell>
          <cell r="Z201" t="e">
            <v>#VALUE!</v>
          </cell>
          <cell r="AA201" t="str">
            <v/>
          </cell>
          <cell r="AB201" t="str">
            <v/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D202" t="e">
            <v>#VALUE!</v>
          </cell>
          <cell r="E202" t="e">
            <v>#VALUE!</v>
          </cell>
          <cell r="F202" t="e">
            <v>#VALUE!</v>
          </cell>
          <cell r="G202" t="e">
            <v>#VALUE!</v>
          </cell>
          <cell r="H202" t="e">
            <v>#VALUE!</v>
          </cell>
          <cell r="I202" t="e">
            <v>#VALUE!</v>
          </cell>
          <cell r="J202" t="e">
            <v>#VALUE!</v>
          </cell>
          <cell r="K202" t="e">
            <v>#VALUE!</v>
          </cell>
          <cell r="L202" t="e">
            <v>#VALUE!</v>
          </cell>
          <cell r="M202" t="e">
            <v>#VALUE!</v>
          </cell>
          <cell r="N202" t="e">
            <v>#VALUE!</v>
          </cell>
          <cell r="O202" t="e">
            <v>#VALUE!</v>
          </cell>
          <cell r="P202" t="e">
            <v>#VALUE!</v>
          </cell>
          <cell r="Q202" t="e">
            <v>#VALUE!</v>
          </cell>
          <cell r="R202" t="e">
            <v>#VALUE!</v>
          </cell>
          <cell r="S202" t="e">
            <v>#VALUE!</v>
          </cell>
          <cell r="T202" t="e">
            <v>#VALUE!</v>
          </cell>
          <cell r="U202" t="e">
            <v>#VALUE!</v>
          </cell>
          <cell r="V202" t="e">
            <v>#VALUE!</v>
          </cell>
          <cell r="W202" t="e">
            <v>#VALUE!</v>
          </cell>
          <cell r="X202" t="e">
            <v>#VALUE!</v>
          </cell>
          <cell r="Y202" t="e">
            <v>#VALUE!</v>
          </cell>
          <cell r="Z202" t="e">
            <v>#VALUE!</v>
          </cell>
          <cell r="AA202" t="str">
            <v/>
          </cell>
          <cell r="AB202" t="str">
            <v/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D203" t="e">
            <v>#VALUE!</v>
          </cell>
          <cell r="E203" t="e">
            <v>#VALUE!</v>
          </cell>
          <cell r="F203" t="e">
            <v>#VALUE!</v>
          </cell>
          <cell r="G203" t="e">
            <v>#VALUE!</v>
          </cell>
          <cell r="H203" t="e">
            <v>#VALUE!</v>
          </cell>
          <cell r="I203" t="e">
            <v>#VALUE!</v>
          </cell>
          <cell r="J203" t="e">
            <v>#VALUE!</v>
          </cell>
          <cell r="K203" t="e">
            <v>#VALUE!</v>
          </cell>
          <cell r="L203" t="e">
            <v>#VALUE!</v>
          </cell>
          <cell r="M203" t="e">
            <v>#VALUE!</v>
          </cell>
          <cell r="N203" t="e">
            <v>#VALUE!</v>
          </cell>
          <cell r="O203" t="e">
            <v>#VALUE!</v>
          </cell>
          <cell r="P203" t="e">
            <v>#VALUE!</v>
          </cell>
          <cell r="Q203" t="e">
            <v>#VALUE!</v>
          </cell>
          <cell r="R203" t="e">
            <v>#VALUE!</v>
          </cell>
          <cell r="S203" t="e">
            <v>#VALUE!</v>
          </cell>
          <cell r="T203" t="e">
            <v>#VALUE!</v>
          </cell>
          <cell r="U203" t="e">
            <v>#VALUE!</v>
          </cell>
          <cell r="V203" t="e">
            <v>#VALUE!</v>
          </cell>
          <cell r="W203" t="e">
            <v>#VALUE!</v>
          </cell>
          <cell r="X203" t="e">
            <v>#VALUE!</v>
          </cell>
          <cell r="Y203" t="e">
            <v>#VALUE!</v>
          </cell>
          <cell r="Z203" t="e">
            <v>#VALUE!</v>
          </cell>
          <cell r="AA203" t="str">
            <v/>
          </cell>
          <cell r="AB203" t="str">
            <v/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D204" t="e">
            <v>#VALUE!</v>
          </cell>
          <cell r="E204" t="e">
            <v>#VALUE!</v>
          </cell>
          <cell r="F204" t="e">
            <v>#VALUE!</v>
          </cell>
          <cell r="G204" t="e">
            <v>#VALUE!</v>
          </cell>
          <cell r="H204" t="e">
            <v>#VALUE!</v>
          </cell>
          <cell r="I204" t="e">
            <v>#VALUE!</v>
          </cell>
          <cell r="J204" t="e">
            <v>#VALUE!</v>
          </cell>
          <cell r="K204" t="e">
            <v>#VALUE!</v>
          </cell>
          <cell r="L204" t="e">
            <v>#VALUE!</v>
          </cell>
          <cell r="M204" t="e">
            <v>#VALUE!</v>
          </cell>
          <cell r="N204" t="e">
            <v>#VALUE!</v>
          </cell>
          <cell r="O204" t="e">
            <v>#VALUE!</v>
          </cell>
          <cell r="P204" t="e">
            <v>#VALUE!</v>
          </cell>
          <cell r="Q204" t="e">
            <v>#VALUE!</v>
          </cell>
          <cell r="R204" t="e">
            <v>#VALUE!</v>
          </cell>
          <cell r="S204" t="e">
            <v>#VALUE!</v>
          </cell>
          <cell r="T204" t="e">
            <v>#VALUE!</v>
          </cell>
          <cell r="U204" t="e">
            <v>#VALUE!</v>
          </cell>
          <cell r="V204" t="e">
            <v>#VALUE!</v>
          </cell>
          <cell r="W204" t="e">
            <v>#VALUE!</v>
          </cell>
          <cell r="X204" t="e">
            <v>#VALUE!</v>
          </cell>
          <cell r="Y204" t="e">
            <v>#VALUE!</v>
          </cell>
          <cell r="Z204" t="e">
            <v>#VALUE!</v>
          </cell>
          <cell r="AA204" t="str">
            <v/>
          </cell>
          <cell r="AB204" t="str">
            <v/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D205" t="e">
            <v>#VALUE!</v>
          </cell>
          <cell r="E205" t="e">
            <v>#VALUE!</v>
          </cell>
          <cell r="F205" t="e">
            <v>#VALUE!</v>
          </cell>
          <cell r="G205" t="e">
            <v>#VALUE!</v>
          </cell>
          <cell r="H205" t="e">
            <v>#VALUE!</v>
          </cell>
          <cell r="I205" t="e">
            <v>#VALUE!</v>
          </cell>
          <cell r="J205" t="e">
            <v>#VALUE!</v>
          </cell>
          <cell r="K205" t="e">
            <v>#VALUE!</v>
          </cell>
          <cell r="L205" t="e">
            <v>#VALUE!</v>
          </cell>
          <cell r="M205" t="e">
            <v>#VALUE!</v>
          </cell>
          <cell r="N205" t="e">
            <v>#VALUE!</v>
          </cell>
          <cell r="O205" t="e">
            <v>#VALUE!</v>
          </cell>
          <cell r="P205" t="e">
            <v>#VALUE!</v>
          </cell>
          <cell r="Q205" t="e">
            <v>#VALUE!</v>
          </cell>
          <cell r="R205" t="e">
            <v>#VALUE!</v>
          </cell>
          <cell r="S205" t="e">
            <v>#VALUE!</v>
          </cell>
          <cell r="T205" t="e">
            <v>#VALUE!</v>
          </cell>
          <cell r="U205" t="e">
            <v>#VALUE!</v>
          </cell>
          <cell r="V205" t="e">
            <v>#VALUE!</v>
          </cell>
          <cell r="W205" t="e">
            <v>#VALUE!</v>
          </cell>
          <cell r="X205" t="e">
            <v>#VALUE!</v>
          </cell>
          <cell r="Y205" t="e">
            <v>#VALUE!</v>
          </cell>
          <cell r="Z205" t="e">
            <v>#VALUE!</v>
          </cell>
          <cell r="AA205" t="str">
            <v/>
          </cell>
          <cell r="AB205" t="str">
            <v/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D206" t="e">
            <v>#VALUE!</v>
          </cell>
          <cell r="E206" t="e">
            <v>#VALUE!</v>
          </cell>
          <cell r="F206" t="e">
            <v>#VALUE!</v>
          </cell>
          <cell r="G206" t="e">
            <v>#VALUE!</v>
          </cell>
          <cell r="H206" t="e">
            <v>#VALUE!</v>
          </cell>
          <cell r="I206" t="e">
            <v>#VALUE!</v>
          </cell>
          <cell r="J206" t="e">
            <v>#VALUE!</v>
          </cell>
          <cell r="K206" t="e">
            <v>#VALUE!</v>
          </cell>
          <cell r="L206" t="e">
            <v>#VALUE!</v>
          </cell>
          <cell r="M206" t="e">
            <v>#VALUE!</v>
          </cell>
          <cell r="N206" t="e">
            <v>#VALUE!</v>
          </cell>
          <cell r="O206" t="e">
            <v>#VALUE!</v>
          </cell>
          <cell r="P206" t="e">
            <v>#VALUE!</v>
          </cell>
          <cell r="Q206" t="e">
            <v>#VALUE!</v>
          </cell>
          <cell r="R206" t="e">
            <v>#VALUE!</v>
          </cell>
          <cell r="S206" t="e">
            <v>#VALUE!</v>
          </cell>
          <cell r="T206" t="e">
            <v>#VALUE!</v>
          </cell>
          <cell r="U206" t="e">
            <v>#VALUE!</v>
          </cell>
          <cell r="V206" t="e">
            <v>#VALUE!</v>
          </cell>
          <cell r="W206" t="e">
            <v>#VALUE!</v>
          </cell>
          <cell r="X206" t="e">
            <v>#VALUE!</v>
          </cell>
          <cell r="Y206" t="e">
            <v>#VALUE!</v>
          </cell>
          <cell r="Z206" t="e">
            <v>#VALUE!</v>
          </cell>
          <cell r="AA206" t="str">
            <v/>
          </cell>
          <cell r="AB206" t="str">
            <v/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D207" t="e">
            <v>#VALUE!</v>
          </cell>
          <cell r="E207" t="e">
            <v>#VALUE!</v>
          </cell>
          <cell r="F207" t="e">
            <v>#VALUE!</v>
          </cell>
          <cell r="G207" t="e">
            <v>#VALUE!</v>
          </cell>
          <cell r="H207" t="e">
            <v>#VALUE!</v>
          </cell>
          <cell r="I207" t="e">
            <v>#VALUE!</v>
          </cell>
          <cell r="J207" t="e">
            <v>#VALUE!</v>
          </cell>
          <cell r="K207" t="e">
            <v>#VALUE!</v>
          </cell>
          <cell r="L207" t="e">
            <v>#VALUE!</v>
          </cell>
          <cell r="M207" t="e">
            <v>#VALUE!</v>
          </cell>
          <cell r="N207" t="e">
            <v>#VALUE!</v>
          </cell>
          <cell r="O207" t="e">
            <v>#VALUE!</v>
          </cell>
          <cell r="P207" t="e">
            <v>#VALUE!</v>
          </cell>
          <cell r="Q207" t="e">
            <v>#VALUE!</v>
          </cell>
          <cell r="R207" t="e">
            <v>#VALUE!</v>
          </cell>
          <cell r="S207" t="e">
            <v>#VALUE!</v>
          </cell>
          <cell r="T207" t="e">
            <v>#VALUE!</v>
          </cell>
          <cell r="U207" t="e">
            <v>#VALUE!</v>
          </cell>
          <cell r="V207" t="e">
            <v>#VALUE!</v>
          </cell>
          <cell r="W207" t="e">
            <v>#VALUE!</v>
          </cell>
          <cell r="X207" t="e">
            <v>#VALUE!</v>
          </cell>
          <cell r="Y207" t="e">
            <v>#VALUE!</v>
          </cell>
          <cell r="Z207" t="e">
            <v>#VALUE!</v>
          </cell>
          <cell r="AA207" t="str">
            <v/>
          </cell>
          <cell r="AB207" t="str">
            <v/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D208" t="e">
            <v>#VALUE!</v>
          </cell>
          <cell r="E208" t="e">
            <v>#VALUE!</v>
          </cell>
          <cell r="F208" t="e">
            <v>#VALUE!</v>
          </cell>
          <cell r="G208" t="e">
            <v>#VALUE!</v>
          </cell>
          <cell r="H208" t="e">
            <v>#VALUE!</v>
          </cell>
          <cell r="I208" t="e">
            <v>#VALUE!</v>
          </cell>
          <cell r="J208" t="e">
            <v>#VALUE!</v>
          </cell>
          <cell r="K208" t="e">
            <v>#VALUE!</v>
          </cell>
          <cell r="L208" t="e">
            <v>#VALUE!</v>
          </cell>
          <cell r="M208" t="e">
            <v>#VALUE!</v>
          </cell>
          <cell r="N208" t="e">
            <v>#VALUE!</v>
          </cell>
          <cell r="O208" t="e">
            <v>#VALUE!</v>
          </cell>
          <cell r="P208" t="e">
            <v>#VALUE!</v>
          </cell>
          <cell r="Q208" t="e">
            <v>#VALUE!</v>
          </cell>
          <cell r="R208" t="e">
            <v>#VALUE!</v>
          </cell>
          <cell r="S208" t="e">
            <v>#VALUE!</v>
          </cell>
          <cell r="T208" t="e">
            <v>#VALUE!</v>
          </cell>
          <cell r="U208" t="e">
            <v>#VALUE!</v>
          </cell>
          <cell r="V208" t="e">
            <v>#VALUE!</v>
          </cell>
          <cell r="W208" t="e">
            <v>#VALUE!</v>
          </cell>
          <cell r="X208" t="e">
            <v>#VALUE!</v>
          </cell>
          <cell r="Y208" t="e">
            <v>#VALUE!</v>
          </cell>
          <cell r="Z208" t="e">
            <v>#VALUE!</v>
          </cell>
          <cell r="AA208" t="str">
            <v/>
          </cell>
          <cell r="AB208" t="str">
            <v/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D209" t="e">
            <v>#VALUE!</v>
          </cell>
          <cell r="E209" t="e">
            <v>#VALUE!</v>
          </cell>
          <cell r="F209" t="e">
            <v>#VALUE!</v>
          </cell>
          <cell r="G209" t="e">
            <v>#VALUE!</v>
          </cell>
          <cell r="H209" t="e">
            <v>#VALUE!</v>
          </cell>
          <cell r="I209" t="e">
            <v>#VALUE!</v>
          </cell>
          <cell r="J209" t="e">
            <v>#VALUE!</v>
          </cell>
          <cell r="K209" t="e">
            <v>#VALUE!</v>
          </cell>
          <cell r="L209" t="e">
            <v>#VALUE!</v>
          </cell>
          <cell r="M209" t="e">
            <v>#VALUE!</v>
          </cell>
          <cell r="N209" t="e">
            <v>#VALUE!</v>
          </cell>
          <cell r="O209" t="e">
            <v>#VALUE!</v>
          </cell>
          <cell r="P209" t="e">
            <v>#VALUE!</v>
          </cell>
          <cell r="Q209" t="e">
            <v>#VALUE!</v>
          </cell>
          <cell r="R209" t="e">
            <v>#VALUE!</v>
          </cell>
          <cell r="S209" t="e">
            <v>#VALUE!</v>
          </cell>
          <cell r="T209" t="e">
            <v>#VALUE!</v>
          </cell>
          <cell r="U209" t="e">
            <v>#VALUE!</v>
          </cell>
          <cell r="V209" t="e">
            <v>#VALUE!</v>
          </cell>
          <cell r="W209" t="e">
            <v>#VALUE!</v>
          </cell>
          <cell r="X209" t="e">
            <v>#VALUE!</v>
          </cell>
          <cell r="Y209" t="e">
            <v>#VALUE!</v>
          </cell>
          <cell r="Z209" t="e">
            <v>#VALUE!</v>
          </cell>
          <cell r="AA209" t="str">
            <v/>
          </cell>
          <cell r="AB209" t="str">
            <v/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D210" t="e">
            <v>#VALUE!</v>
          </cell>
          <cell r="E210" t="e">
            <v>#VALUE!</v>
          </cell>
          <cell r="F210" t="e">
            <v>#VALUE!</v>
          </cell>
          <cell r="G210" t="e">
            <v>#VALUE!</v>
          </cell>
          <cell r="H210" t="e">
            <v>#VALUE!</v>
          </cell>
          <cell r="I210" t="e">
            <v>#VALUE!</v>
          </cell>
          <cell r="J210" t="e">
            <v>#VALUE!</v>
          </cell>
          <cell r="K210" t="e">
            <v>#VALUE!</v>
          </cell>
          <cell r="L210" t="e">
            <v>#VALUE!</v>
          </cell>
          <cell r="M210" t="e">
            <v>#VALUE!</v>
          </cell>
          <cell r="N210" t="e">
            <v>#VALUE!</v>
          </cell>
          <cell r="O210" t="e">
            <v>#VALUE!</v>
          </cell>
          <cell r="P210" t="e">
            <v>#VALUE!</v>
          </cell>
          <cell r="Q210" t="e">
            <v>#VALUE!</v>
          </cell>
          <cell r="R210" t="e">
            <v>#VALUE!</v>
          </cell>
          <cell r="S210" t="e">
            <v>#VALUE!</v>
          </cell>
          <cell r="T210" t="e">
            <v>#VALUE!</v>
          </cell>
          <cell r="U210" t="e">
            <v>#VALUE!</v>
          </cell>
          <cell r="V210" t="e">
            <v>#VALUE!</v>
          </cell>
          <cell r="W210" t="e">
            <v>#VALUE!</v>
          </cell>
          <cell r="X210" t="e">
            <v>#VALUE!</v>
          </cell>
          <cell r="Y210" t="e">
            <v>#VALUE!</v>
          </cell>
          <cell r="Z210" t="e">
            <v>#VALUE!</v>
          </cell>
          <cell r="AA210" t="str">
            <v/>
          </cell>
          <cell r="AB210" t="str">
            <v/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D211" t="e">
            <v>#VALUE!</v>
          </cell>
          <cell r="E211" t="e">
            <v>#VALUE!</v>
          </cell>
          <cell r="F211" t="e">
            <v>#VALUE!</v>
          </cell>
          <cell r="G211" t="e">
            <v>#VALUE!</v>
          </cell>
          <cell r="H211" t="e">
            <v>#VALUE!</v>
          </cell>
          <cell r="I211" t="e">
            <v>#VALUE!</v>
          </cell>
          <cell r="J211" t="e">
            <v>#VALUE!</v>
          </cell>
          <cell r="K211" t="e">
            <v>#VALUE!</v>
          </cell>
          <cell r="L211" t="e">
            <v>#VALUE!</v>
          </cell>
          <cell r="M211" t="e">
            <v>#VALUE!</v>
          </cell>
          <cell r="N211" t="e">
            <v>#VALUE!</v>
          </cell>
          <cell r="O211" t="e">
            <v>#VALUE!</v>
          </cell>
          <cell r="P211" t="e">
            <v>#VALUE!</v>
          </cell>
          <cell r="Q211" t="e">
            <v>#VALUE!</v>
          </cell>
          <cell r="R211" t="e">
            <v>#VALUE!</v>
          </cell>
          <cell r="S211" t="e">
            <v>#VALUE!</v>
          </cell>
          <cell r="T211" t="e">
            <v>#VALUE!</v>
          </cell>
          <cell r="U211" t="e">
            <v>#VALUE!</v>
          </cell>
          <cell r="V211" t="e">
            <v>#VALUE!</v>
          </cell>
          <cell r="W211" t="e">
            <v>#VALUE!</v>
          </cell>
          <cell r="X211" t="e">
            <v>#VALUE!</v>
          </cell>
          <cell r="Y211" t="e">
            <v>#VALUE!</v>
          </cell>
          <cell r="Z211" t="e">
            <v>#VALUE!</v>
          </cell>
          <cell r="AA211" t="str">
            <v/>
          </cell>
          <cell r="AB211" t="str">
            <v/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D212" t="e">
            <v>#VALUE!</v>
          </cell>
          <cell r="E212" t="e">
            <v>#VALUE!</v>
          </cell>
          <cell r="F212" t="e">
            <v>#VALUE!</v>
          </cell>
          <cell r="G212" t="e">
            <v>#VALUE!</v>
          </cell>
          <cell r="H212" t="e">
            <v>#VALUE!</v>
          </cell>
          <cell r="I212" t="e">
            <v>#VALUE!</v>
          </cell>
          <cell r="J212" t="e">
            <v>#VALUE!</v>
          </cell>
          <cell r="K212" t="e">
            <v>#VALUE!</v>
          </cell>
          <cell r="L212" t="e">
            <v>#VALUE!</v>
          </cell>
          <cell r="M212" t="e">
            <v>#VALUE!</v>
          </cell>
          <cell r="N212" t="e">
            <v>#VALUE!</v>
          </cell>
          <cell r="O212" t="e">
            <v>#VALUE!</v>
          </cell>
          <cell r="P212" t="e">
            <v>#VALUE!</v>
          </cell>
          <cell r="Q212" t="e">
            <v>#VALUE!</v>
          </cell>
          <cell r="R212" t="e">
            <v>#VALUE!</v>
          </cell>
          <cell r="S212" t="e">
            <v>#VALUE!</v>
          </cell>
          <cell r="T212" t="e">
            <v>#VALUE!</v>
          </cell>
          <cell r="U212" t="e">
            <v>#VALUE!</v>
          </cell>
          <cell r="V212" t="e">
            <v>#VALUE!</v>
          </cell>
          <cell r="W212" t="e">
            <v>#VALUE!</v>
          </cell>
          <cell r="X212" t="e">
            <v>#VALUE!</v>
          </cell>
          <cell r="Y212" t="e">
            <v>#VALUE!</v>
          </cell>
          <cell r="Z212" t="e">
            <v>#VALUE!</v>
          </cell>
          <cell r="AA212" t="str">
            <v/>
          </cell>
          <cell r="AB212" t="str">
            <v/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D213" t="e">
            <v>#VALUE!</v>
          </cell>
          <cell r="E213" t="e">
            <v>#VALUE!</v>
          </cell>
          <cell r="F213" t="e">
            <v>#VALUE!</v>
          </cell>
          <cell r="G213" t="e">
            <v>#VALUE!</v>
          </cell>
          <cell r="H213" t="e">
            <v>#VALUE!</v>
          </cell>
          <cell r="I213" t="e">
            <v>#VALUE!</v>
          </cell>
          <cell r="J213" t="e">
            <v>#VALUE!</v>
          </cell>
          <cell r="K213" t="e">
            <v>#VALUE!</v>
          </cell>
          <cell r="L213" t="e">
            <v>#VALUE!</v>
          </cell>
          <cell r="M213" t="e">
            <v>#VALUE!</v>
          </cell>
          <cell r="N213" t="e">
            <v>#VALUE!</v>
          </cell>
          <cell r="O213" t="e">
            <v>#VALUE!</v>
          </cell>
          <cell r="P213" t="e">
            <v>#VALUE!</v>
          </cell>
          <cell r="Q213" t="e">
            <v>#VALUE!</v>
          </cell>
          <cell r="R213" t="e">
            <v>#VALUE!</v>
          </cell>
          <cell r="S213" t="e">
            <v>#VALUE!</v>
          </cell>
          <cell r="T213" t="e">
            <v>#VALUE!</v>
          </cell>
          <cell r="U213" t="e">
            <v>#VALUE!</v>
          </cell>
          <cell r="V213" t="e">
            <v>#VALUE!</v>
          </cell>
          <cell r="W213" t="e">
            <v>#VALUE!</v>
          </cell>
          <cell r="X213" t="e">
            <v>#VALUE!</v>
          </cell>
          <cell r="Y213" t="e">
            <v>#VALUE!</v>
          </cell>
          <cell r="Z213" t="e">
            <v>#VALUE!</v>
          </cell>
          <cell r="AA213" t="str">
            <v/>
          </cell>
          <cell r="AB213" t="str">
            <v/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D214" t="e">
            <v>#VALUE!</v>
          </cell>
          <cell r="E214" t="e">
            <v>#VALUE!</v>
          </cell>
          <cell r="F214" t="e">
            <v>#VALUE!</v>
          </cell>
          <cell r="G214" t="e">
            <v>#VALUE!</v>
          </cell>
          <cell r="H214" t="e">
            <v>#VALUE!</v>
          </cell>
          <cell r="I214" t="e">
            <v>#VALUE!</v>
          </cell>
          <cell r="J214" t="e">
            <v>#VALUE!</v>
          </cell>
          <cell r="K214" t="e">
            <v>#VALUE!</v>
          </cell>
          <cell r="L214" t="e">
            <v>#VALUE!</v>
          </cell>
          <cell r="M214" t="e">
            <v>#VALUE!</v>
          </cell>
          <cell r="N214" t="e">
            <v>#VALUE!</v>
          </cell>
          <cell r="O214" t="e">
            <v>#VALUE!</v>
          </cell>
          <cell r="P214" t="e">
            <v>#VALUE!</v>
          </cell>
          <cell r="Q214" t="e">
            <v>#VALUE!</v>
          </cell>
          <cell r="R214" t="e">
            <v>#VALUE!</v>
          </cell>
          <cell r="S214" t="e">
            <v>#VALUE!</v>
          </cell>
          <cell r="T214" t="e">
            <v>#VALUE!</v>
          </cell>
          <cell r="U214" t="e">
            <v>#VALUE!</v>
          </cell>
          <cell r="V214" t="e">
            <v>#VALUE!</v>
          </cell>
          <cell r="W214" t="e">
            <v>#VALUE!</v>
          </cell>
          <cell r="X214" t="e">
            <v>#VALUE!</v>
          </cell>
          <cell r="Y214" t="e">
            <v>#VALUE!</v>
          </cell>
          <cell r="Z214" t="e">
            <v>#VALUE!</v>
          </cell>
          <cell r="AA214" t="str">
            <v/>
          </cell>
          <cell r="AB214" t="str">
            <v/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D215" t="e">
            <v>#VALUE!</v>
          </cell>
          <cell r="E215" t="e">
            <v>#VALUE!</v>
          </cell>
          <cell r="F215" t="e">
            <v>#VALUE!</v>
          </cell>
          <cell r="G215" t="e">
            <v>#VALUE!</v>
          </cell>
          <cell r="H215" t="e">
            <v>#VALUE!</v>
          </cell>
          <cell r="I215" t="e">
            <v>#VALUE!</v>
          </cell>
          <cell r="J215" t="e">
            <v>#VALUE!</v>
          </cell>
          <cell r="K215" t="e">
            <v>#VALUE!</v>
          </cell>
          <cell r="L215" t="e">
            <v>#VALUE!</v>
          </cell>
          <cell r="M215" t="e">
            <v>#VALUE!</v>
          </cell>
          <cell r="N215" t="e">
            <v>#VALUE!</v>
          </cell>
          <cell r="O215" t="e">
            <v>#VALUE!</v>
          </cell>
          <cell r="P215" t="e">
            <v>#VALUE!</v>
          </cell>
          <cell r="Q215" t="e">
            <v>#VALUE!</v>
          </cell>
          <cell r="R215" t="e">
            <v>#VALUE!</v>
          </cell>
          <cell r="S215" t="e">
            <v>#VALUE!</v>
          </cell>
          <cell r="T215" t="e">
            <v>#VALUE!</v>
          </cell>
          <cell r="U215" t="e">
            <v>#VALUE!</v>
          </cell>
          <cell r="V215" t="e">
            <v>#VALUE!</v>
          </cell>
          <cell r="W215" t="e">
            <v>#VALUE!</v>
          </cell>
          <cell r="X215" t="e">
            <v>#VALUE!</v>
          </cell>
          <cell r="Y215" t="e">
            <v>#VALUE!</v>
          </cell>
          <cell r="Z215" t="e">
            <v>#VALUE!</v>
          </cell>
          <cell r="AA215" t="str">
            <v/>
          </cell>
          <cell r="AB215" t="str">
            <v/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D216" t="e">
            <v>#VALUE!</v>
          </cell>
          <cell r="E216" t="e">
            <v>#VALUE!</v>
          </cell>
          <cell r="F216" t="e">
            <v>#VALUE!</v>
          </cell>
          <cell r="G216" t="e">
            <v>#VALUE!</v>
          </cell>
          <cell r="H216" t="e">
            <v>#VALUE!</v>
          </cell>
          <cell r="I216" t="e">
            <v>#VALUE!</v>
          </cell>
          <cell r="J216" t="e">
            <v>#VALUE!</v>
          </cell>
          <cell r="K216" t="e">
            <v>#VALUE!</v>
          </cell>
          <cell r="L216" t="e">
            <v>#VALUE!</v>
          </cell>
          <cell r="M216" t="e">
            <v>#VALUE!</v>
          </cell>
          <cell r="N216" t="e">
            <v>#VALUE!</v>
          </cell>
          <cell r="O216" t="e">
            <v>#VALUE!</v>
          </cell>
          <cell r="P216" t="e">
            <v>#VALUE!</v>
          </cell>
          <cell r="Q216" t="e">
            <v>#VALUE!</v>
          </cell>
          <cell r="R216" t="e">
            <v>#VALUE!</v>
          </cell>
          <cell r="S216" t="e">
            <v>#VALUE!</v>
          </cell>
          <cell r="T216" t="e">
            <v>#VALUE!</v>
          </cell>
          <cell r="U216" t="e">
            <v>#VALUE!</v>
          </cell>
          <cell r="V216" t="e">
            <v>#VALUE!</v>
          </cell>
          <cell r="W216" t="e">
            <v>#VALUE!</v>
          </cell>
          <cell r="X216" t="e">
            <v>#VALUE!</v>
          </cell>
          <cell r="Y216" t="e">
            <v>#VALUE!</v>
          </cell>
          <cell r="Z216" t="e">
            <v>#VALUE!</v>
          </cell>
          <cell r="AA216" t="str">
            <v/>
          </cell>
          <cell r="AB216" t="str">
            <v/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D217" t="e">
            <v>#VALUE!</v>
          </cell>
          <cell r="E217" t="e">
            <v>#VALUE!</v>
          </cell>
          <cell r="F217" t="e">
            <v>#VALUE!</v>
          </cell>
          <cell r="G217" t="e">
            <v>#VALUE!</v>
          </cell>
          <cell r="H217" t="e">
            <v>#VALUE!</v>
          </cell>
          <cell r="I217" t="e">
            <v>#VALUE!</v>
          </cell>
          <cell r="J217" t="e">
            <v>#VALUE!</v>
          </cell>
          <cell r="K217" t="e">
            <v>#VALUE!</v>
          </cell>
          <cell r="L217" t="e">
            <v>#VALUE!</v>
          </cell>
          <cell r="M217" t="e">
            <v>#VALUE!</v>
          </cell>
          <cell r="N217" t="e">
            <v>#VALUE!</v>
          </cell>
          <cell r="O217" t="e">
            <v>#VALUE!</v>
          </cell>
          <cell r="P217" t="e">
            <v>#VALUE!</v>
          </cell>
          <cell r="Q217" t="e">
            <v>#VALUE!</v>
          </cell>
          <cell r="R217" t="e">
            <v>#VALUE!</v>
          </cell>
          <cell r="S217" t="e">
            <v>#VALUE!</v>
          </cell>
          <cell r="T217" t="e">
            <v>#VALUE!</v>
          </cell>
          <cell r="U217" t="e">
            <v>#VALUE!</v>
          </cell>
          <cell r="V217" t="e">
            <v>#VALUE!</v>
          </cell>
          <cell r="W217" t="e">
            <v>#VALUE!</v>
          </cell>
          <cell r="X217" t="e">
            <v>#VALUE!</v>
          </cell>
          <cell r="Y217" t="e">
            <v>#VALUE!</v>
          </cell>
          <cell r="Z217" t="e">
            <v>#VALUE!</v>
          </cell>
          <cell r="AA217" t="str">
            <v/>
          </cell>
          <cell r="AB217" t="str">
            <v/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D218" t="e">
            <v>#VALUE!</v>
          </cell>
          <cell r="E218" t="e">
            <v>#VALUE!</v>
          </cell>
          <cell r="F218" t="e">
            <v>#VALUE!</v>
          </cell>
          <cell r="G218" t="e">
            <v>#VALUE!</v>
          </cell>
          <cell r="H218" t="e">
            <v>#VALUE!</v>
          </cell>
          <cell r="I218" t="e">
            <v>#VALUE!</v>
          </cell>
          <cell r="J218" t="e">
            <v>#VALUE!</v>
          </cell>
          <cell r="K218" t="e">
            <v>#VALUE!</v>
          </cell>
          <cell r="L218" t="e">
            <v>#VALUE!</v>
          </cell>
          <cell r="M218" t="e">
            <v>#VALUE!</v>
          </cell>
          <cell r="N218" t="e">
            <v>#VALUE!</v>
          </cell>
          <cell r="O218" t="e">
            <v>#VALUE!</v>
          </cell>
          <cell r="P218" t="e">
            <v>#VALUE!</v>
          </cell>
          <cell r="Q218" t="e">
            <v>#VALUE!</v>
          </cell>
          <cell r="R218" t="e">
            <v>#VALUE!</v>
          </cell>
          <cell r="S218" t="e">
            <v>#VALUE!</v>
          </cell>
          <cell r="T218" t="e">
            <v>#VALUE!</v>
          </cell>
          <cell r="U218" t="e">
            <v>#VALUE!</v>
          </cell>
          <cell r="V218" t="e">
            <v>#VALUE!</v>
          </cell>
          <cell r="W218" t="e">
            <v>#VALUE!</v>
          </cell>
          <cell r="X218" t="e">
            <v>#VALUE!</v>
          </cell>
          <cell r="Y218" t="e">
            <v>#VALUE!</v>
          </cell>
          <cell r="Z218" t="e">
            <v>#VALUE!</v>
          </cell>
          <cell r="AA218" t="str">
            <v/>
          </cell>
          <cell r="AB218" t="str">
            <v/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D219" t="e">
            <v>#VALUE!</v>
          </cell>
          <cell r="E219" t="e">
            <v>#VALUE!</v>
          </cell>
          <cell r="F219" t="e">
            <v>#VALUE!</v>
          </cell>
          <cell r="G219" t="e">
            <v>#VALUE!</v>
          </cell>
          <cell r="H219" t="e">
            <v>#VALUE!</v>
          </cell>
          <cell r="I219" t="e">
            <v>#VALUE!</v>
          </cell>
          <cell r="J219" t="e">
            <v>#VALUE!</v>
          </cell>
          <cell r="K219" t="e">
            <v>#VALUE!</v>
          </cell>
          <cell r="L219" t="e">
            <v>#VALUE!</v>
          </cell>
          <cell r="M219" t="e">
            <v>#VALUE!</v>
          </cell>
          <cell r="N219" t="e">
            <v>#VALUE!</v>
          </cell>
          <cell r="O219" t="e">
            <v>#VALUE!</v>
          </cell>
          <cell r="P219" t="e">
            <v>#VALUE!</v>
          </cell>
          <cell r="Q219" t="e">
            <v>#VALUE!</v>
          </cell>
          <cell r="R219" t="e">
            <v>#VALUE!</v>
          </cell>
          <cell r="S219" t="e">
            <v>#VALUE!</v>
          </cell>
          <cell r="T219" t="e">
            <v>#VALUE!</v>
          </cell>
          <cell r="U219" t="e">
            <v>#VALUE!</v>
          </cell>
          <cell r="V219" t="e">
            <v>#VALUE!</v>
          </cell>
          <cell r="W219" t="e">
            <v>#VALUE!</v>
          </cell>
          <cell r="X219" t="e">
            <v>#VALUE!</v>
          </cell>
          <cell r="Y219" t="e">
            <v>#VALUE!</v>
          </cell>
          <cell r="Z219" t="e">
            <v>#VALUE!</v>
          </cell>
          <cell r="AA219" t="str">
            <v/>
          </cell>
          <cell r="AB219" t="str">
            <v/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D220" t="e">
            <v>#VALUE!</v>
          </cell>
          <cell r="E220" t="e">
            <v>#VALUE!</v>
          </cell>
          <cell r="F220" t="e">
            <v>#VALUE!</v>
          </cell>
          <cell r="G220" t="e">
            <v>#VALUE!</v>
          </cell>
          <cell r="H220" t="e">
            <v>#VALUE!</v>
          </cell>
          <cell r="I220" t="e">
            <v>#VALUE!</v>
          </cell>
          <cell r="J220" t="e">
            <v>#VALUE!</v>
          </cell>
          <cell r="K220" t="e">
            <v>#VALUE!</v>
          </cell>
          <cell r="L220" t="e">
            <v>#VALUE!</v>
          </cell>
          <cell r="M220" t="e">
            <v>#VALUE!</v>
          </cell>
          <cell r="N220" t="e">
            <v>#VALUE!</v>
          </cell>
          <cell r="O220" t="e">
            <v>#VALUE!</v>
          </cell>
          <cell r="P220" t="e">
            <v>#VALUE!</v>
          </cell>
          <cell r="Q220" t="e">
            <v>#VALUE!</v>
          </cell>
          <cell r="R220" t="e">
            <v>#VALUE!</v>
          </cell>
          <cell r="S220" t="e">
            <v>#VALUE!</v>
          </cell>
          <cell r="T220" t="e">
            <v>#VALUE!</v>
          </cell>
          <cell r="U220" t="e">
            <v>#VALUE!</v>
          </cell>
          <cell r="V220" t="e">
            <v>#VALUE!</v>
          </cell>
          <cell r="W220" t="e">
            <v>#VALUE!</v>
          </cell>
          <cell r="X220" t="e">
            <v>#VALUE!</v>
          </cell>
          <cell r="Y220" t="e">
            <v>#VALUE!</v>
          </cell>
          <cell r="Z220" t="e">
            <v>#VALUE!</v>
          </cell>
          <cell r="AA220" t="str">
            <v/>
          </cell>
          <cell r="AB220" t="str">
            <v/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D221" t="e">
            <v>#VALUE!</v>
          </cell>
          <cell r="E221" t="e">
            <v>#VALUE!</v>
          </cell>
          <cell r="F221" t="e">
            <v>#VALUE!</v>
          </cell>
          <cell r="G221" t="e">
            <v>#VALUE!</v>
          </cell>
          <cell r="H221" t="e">
            <v>#VALUE!</v>
          </cell>
          <cell r="I221" t="e">
            <v>#VALUE!</v>
          </cell>
          <cell r="J221" t="e">
            <v>#VALUE!</v>
          </cell>
          <cell r="K221" t="e">
            <v>#VALUE!</v>
          </cell>
          <cell r="L221" t="e">
            <v>#VALUE!</v>
          </cell>
          <cell r="M221" t="e">
            <v>#VALUE!</v>
          </cell>
          <cell r="N221" t="e">
            <v>#VALUE!</v>
          </cell>
          <cell r="O221" t="e">
            <v>#VALUE!</v>
          </cell>
          <cell r="P221" t="e">
            <v>#VALUE!</v>
          </cell>
          <cell r="Q221" t="e">
            <v>#VALUE!</v>
          </cell>
          <cell r="R221" t="e">
            <v>#VALUE!</v>
          </cell>
          <cell r="S221" t="e">
            <v>#VALUE!</v>
          </cell>
          <cell r="T221" t="e">
            <v>#VALUE!</v>
          </cell>
          <cell r="U221" t="e">
            <v>#VALUE!</v>
          </cell>
          <cell r="V221" t="e">
            <v>#VALUE!</v>
          </cell>
          <cell r="W221" t="e">
            <v>#VALUE!</v>
          </cell>
          <cell r="X221" t="e">
            <v>#VALUE!</v>
          </cell>
          <cell r="Y221" t="e">
            <v>#VALUE!</v>
          </cell>
          <cell r="Z221" t="e">
            <v>#VALUE!</v>
          </cell>
          <cell r="AA221" t="str">
            <v/>
          </cell>
          <cell r="AB221" t="str">
            <v/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D222" t="e">
            <v>#VALUE!</v>
          </cell>
          <cell r="E222" t="e">
            <v>#VALUE!</v>
          </cell>
          <cell r="F222" t="e">
            <v>#VALUE!</v>
          </cell>
          <cell r="G222" t="e">
            <v>#VALUE!</v>
          </cell>
          <cell r="H222" t="e">
            <v>#VALUE!</v>
          </cell>
          <cell r="I222" t="e">
            <v>#VALUE!</v>
          </cell>
          <cell r="J222" t="e">
            <v>#VALUE!</v>
          </cell>
          <cell r="K222" t="e">
            <v>#VALUE!</v>
          </cell>
          <cell r="L222" t="e">
            <v>#VALUE!</v>
          </cell>
          <cell r="M222" t="e">
            <v>#VALUE!</v>
          </cell>
          <cell r="N222" t="e">
            <v>#VALUE!</v>
          </cell>
          <cell r="O222" t="e">
            <v>#VALUE!</v>
          </cell>
          <cell r="P222" t="e">
            <v>#VALUE!</v>
          </cell>
          <cell r="Q222" t="e">
            <v>#VALUE!</v>
          </cell>
          <cell r="R222" t="e">
            <v>#VALUE!</v>
          </cell>
          <cell r="S222" t="e">
            <v>#VALUE!</v>
          </cell>
          <cell r="T222" t="e">
            <v>#VALUE!</v>
          </cell>
          <cell r="U222" t="e">
            <v>#VALUE!</v>
          </cell>
          <cell r="V222" t="e">
            <v>#VALUE!</v>
          </cell>
          <cell r="W222" t="e">
            <v>#VALUE!</v>
          </cell>
          <cell r="X222" t="e">
            <v>#VALUE!</v>
          </cell>
          <cell r="Y222" t="e">
            <v>#VALUE!</v>
          </cell>
          <cell r="Z222" t="e">
            <v>#VALUE!</v>
          </cell>
          <cell r="AA222" t="str">
            <v/>
          </cell>
          <cell r="AB222" t="str">
            <v/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D223" t="e">
            <v>#VALUE!</v>
          </cell>
          <cell r="E223" t="e">
            <v>#VALUE!</v>
          </cell>
          <cell r="F223" t="e">
            <v>#VALUE!</v>
          </cell>
          <cell r="G223" t="e">
            <v>#VALUE!</v>
          </cell>
          <cell r="H223" t="e">
            <v>#VALUE!</v>
          </cell>
          <cell r="I223" t="e">
            <v>#VALUE!</v>
          </cell>
          <cell r="J223" t="e">
            <v>#VALUE!</v>
          </cell>
          <cell r="K223" t="e">
            <v>#VALUE!</v>
          </cell>
          <cell r="L223" t="e">
            <v>#VALUE!</v>
          </cell>
          <cell r="M223" t="e">
            <v>#VALUE!</v>
          </cell>
          <cell r="N223" t="e">
            <v>#VALUE!</v>
          </cell>
          <cell r="O223" t="e">
            <v>#VALUE!</v>
          </cell>
          <cell r="P223" t="e">
            <v>#VALUE!</v>
          </cell>
          <cell r="Q223" t="e">
            <v>#VALUE!</v>
          </cell>
          <cell r="R223" t="e">
            <v>#VALUE!</v>
          </cell>
          <cell r="S223" t="e">
            <v>#VALUE!</v>
          </cell>
          <cell r="T223" t="e">
            <v>#VALUE!</v>
          </cell>
          <cell r="U223" t="e">
            <v>#VALUE!</v>
          </cell>
          <cell r="V223" t="e">
            <v>#VALUE!</v>
          </cell>
          <cell r="W223" t="e">
            <v>#VALUE!</v>
          </cell>
          <cell r="X223" t="e">
            <v>#VALUE!</v>
          </cell>
          <cell r="Y223" t="e">
            <v>#VALUE!</v>
          </cell>
          <cell r="Z223" t="e">
            <v>#VALUE!</v>
          </cell>
          <cell r="AA223" t="str">
            <v/>
          </cell>
          <cell r="AB223" t="str">
            <v/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D224" t="e">
            <v>#VALUE!</v>
          </cell>
          <cell r="E224" t="e">
            <v>#VALUE!</v>
          </cell>
          <cell r="F224" t="e">
            <v>#VALUE!</v>
          </cell>
          <cell r="G224" t="e">
            <v>#VALUE!</v>
          </cell>
          <cell r="H224" t="e">
            <v>#VALUE!</v>
          </cell>
          <cell r="I224" t="e">
            <v>#VALUE!</v>
          </cell>
          <cell r="J224" t="e">
            <v>#VALUE!</v>
          </cell>
          <cell r="K224" t="e">
            <v>#VALUE!</v>
          </cell>
          <cell r="L224" t="e">
            <v>#VALUE!</v>
          </cell>
          <cell r="M224" t="e">
            <v>#VALUE!</v>
          </cell>
          <cell r="N224" t="e">
            <v>#VALUE!</v>
          </cell>
          <cell r="O224" t="e">
            <v>#VALUE!</v>
          </cell>
          <cell r="P224" t="e">
            <v>#VALUE!</v>
          </cell>
          <cell r="Q224" t="e">
            <v>#VALUE!</v>
          </cell>
          <cell r="R224" t="e">
            <v>#VALUE!</v>
          </cell>
          <cell r="S224" t="e">
            <v>#VALUE!</v>
          </cell>
          <cell r="T224" t="e">
            <v>#VALUE!</v>
          </cell>
          <cell r="U224" t="e">
            <v>#VALUE!</v>
          </cell>
          <cell r="V224" t="e">
            <v>#VALUE!</v>
          </cell>
          <cell r="W224" t="e">
            <v>#VALUE!</v>
          </cell>
          <cell r="X224" t="e">
            <v>#VALUE!</v>
          </cell>
          <cell r="Y224" t="e">
            <v>#VALUE!</v>
          </cell>
          <cell r="Z224" t="e">
            <v>#VALUE!</v>
          </cell>
          <cell r="AA224" t="str">
            <v/>
          </cell>
          <cell r="AB224" t="str">
            <v/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D225" t="e">
            <v>#VALUE!</v>
          </cell>
          <cell r="E225" t="e">
            <v>#VALUE!</v>
          </cell>
          <cell r="F225" t="e">
            <v>#VALUE!</v>
          </cell>
          <cell r="G225" t="e">
            <v>#VALUE!</v>
          </cell>
          <cell r="H225" t="e">
            <v>#VALUE!</v>
          </cell>
          <cell r="I225" t="e">
            <v>#VALUE!</v>
          </cell>
          <cell r="J225" t="e">
            <v>#VALUE!</v>
          </cell>
          <cell r="K225" t="e">
            <v>#VALUE!</v>
          </cell>
          <cell r="L225" t="e">
            <v>#VALUE!</v>
          </cell>
          <cell r="M225" t="e">
            <v>#VALUE!</v>
          </cell>
          <cell r="N225" t="e">
            <v>#VALUE!</v>
          </cell>
          <cell r="O225" t="e">
            <v>#VALUE!</v>
          </cell>
          <cell r="P225" t="e">
            <v>#VALUE!</v>
          </cell>
          <cell r="Q225" t="e">
            <v>#VALUE!</v>
          </cell>
          <cell r="R225" t="e">
            <v>#VALUE!</v>
          </cell>
          <cell r="S225" t="e">
            <v>#VALUE!</v>
          </cell>
          <cell r="T225" t="e">
            <v>#VALUE!</v>
          </cell>
          <cell r="U225" t="e">
            <v>#VALUE!</v>
          </cell>
          <cell r="V225" t="e">
            <v>#VALUE!</v>
          </cell>
          <cell r="W225" t="e">
            <v>#VALUE!</v>
          </cell>
          <cell r="X225" t="e">
            <v>#VALUE!</v>
          </cell>
          <cell r="Y225" t="e">
            <v>#VALUE!</v>
          </cell>
          <cell r="Z225" t="e">
            <v>#VALUE!</v>
          </cell>
          <cell r="AA225" t="str">
            <v/>
          </cell>
          <cell r="AB225" t="str">
            <v/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D226" t="e">
            <v>#VALUE!</v>
          </cell>
          <cell r="E226" t="e">
            <v>#VALUE!</v>
          </cell>
          <cell r="F226" t="e">
            <v>#VALUE!</v>
          </cell>
          <cell r="G226" t="e">
            <v>#VALUE!</v>
          </cell>
          <cell r="H226" t="e">
            <v>#VALUE!</v>
          </cell>
          <cell r="I226" t="e">
            <v>#VALUE!</v>
          </cell>
          <cell r="J226" t="e">
            <v>#VALUE!</v>
          </cell>
          <cell r="K226" t="e">
            <v>#VALUE!</v>
          </cell>
          <cell r="L226" t="e">
            <v>#VALUE!</v>
          </cell>
          <cell r="M226" t="e">
            <v>#VALUE!</v>
          </cell>
          <cell r="N226" t="e">
            <v>#VALUE!</v>
          </cell>
          <cell r="O226" t="e">
            <v>#VALUE!</v>
          </cell>
          <cell r="P226" t="e">
            <v>#VALUE!</v>
          </cell>
          <cell r="Q226" t="e">
            <v>#VALUE!</v>
          </cell>
          <cell r="R226" t="e">
            <v>#VALUE!</v>
          </cell>
          <cell r="S226" t="e">
            <v>#VALUE!</v>
          </cell>
          <cell r="T226" t="e">
            <v>#VALUE!</v>
          </cell>
          <cell r="U226" t="e">
            <v>#VALUE!</v>
          </cell>
          <cell r="V226" t="e">
            <v>#VALUE!</v>
          </cell>
          <cell r="W226" t="e">
            <v>#VALUE!</v>
          </cell>
          <cell r="X226" t="e">
            <v>#VALUE!</v>
          </cell>
          <cell r="Y226" t="e">
            <v>#VALUE!</v>
          </cell>
          <cell r="Z226" t="e">
            <v>#VALUE!</v>
          </cell>
          <cell r="AA226" t="str">
            <v/>
          </cell>
          <cell r="AB226" t="str">
            <v/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D227" t="e">
            <v>#VALUE!</v>
          </cell>
          <cell r="E227" t="e">
            <v>#VALUE!</v>
          </cell>
          <cell r="F227" t="e">
            <v>#VALUE!</v>
          </cell>
          <cell r="G227" t="e">
            <v>#VALUE!</v>
          </cell>
          <cell r="H227" t="e">
            <v>#VALUE!</v>
          </cell>
          <cell r="I227" t="e">
            <v>#VALUE!</v>
          </cell>
          <cell r="J227" t="e">
            <v>#VALUE!</v>
          </cell>
          <cell r="K227" t="e">
            <v>#VALUE!</v>
          </cell>
          <cell r="L227" t="e">
            <v>#VALUE!</v>
          </cell>
          <cell r="M227" t="e">
            <v>#VALUE!</v>
          </cell>
          <cell r="N227" t="e">
            <v>#VALUE!</v>
          </cell>
          <cell r="O227" t="e">
            <v>#VALUE!</v>
          </cell>
          <cell r="P227" t="e">
            <v>#VALUE!</v>
          </cell>
          <cell r="Q227" t="e">
            <v>#VALUE!</v>
          </cell>
          <cell r="R227" t="e">
            <v>#VALUE!</v>
          </cell>
          <cell r="S227" t="e">
            <v>#VALUE!</v>
          </cell>
          <cell r="T227" t="e">
            <v>#VALUE!</v>
          </cell>
          <cell r="U227" t="e">
            <v>#VALUE!</v>
          </cell>
          <cell r="V227" t="e">
            <v>#VALUE!</v>
          </cell>
          <cell r="W227" t="e">
            <v>#VALUE!</v>
          </cell>
          <cell r="X227" t="e">
            <v>#VALUE!</v>
          </cell>
          <cell r="Y227" t="e">
            <v>#VALUE!</v>
          </cell>
          <cell r="Z227" t="e">
            <v>#VALUE!</v>
          </cell>
          <cell r="AA227" t="str">
            <v/>
          </cell>
          <cell r="AB227" t="str">
            <v/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D228" t="e">
            <v>#VALUE!</v>
          </cell>
          <cell r="E228" t="e">
            <v>#VALUE!</v>
          </cell>
          <cell r="F228" t="e">
            <v>#VALUE!</v>
          </cell>
          <cell r="G228" t="e">
            <v>#VALUE!</v>
          </cell>
          <cell r="H228" t="e">
            <v>#VALUE!</v>
          </cell>
          <cell r="I228" t="e">
            <v>#VALUE!</v>
          </cell>
          <cell r="J228" t="e">
            <v>#VALUE!</v>
          </cell>
          <cell r="K228" t="e">
            <v>#VALUE!</v>
          </cell>
          <cell r="L228" t="e">
            <v>#VALUE!</v>
          </cell>
          <cell r="M228" t="e">
            <v>#VALUE!</v>
          </cell>
          <cell r="N228" t="e">
            <v>#VALUE!</v>
          </cell>
          <cell r="O228" t="e">
            <v>#VALUE!</v>
          </cell>
          <cell r="P228" t="e">
            <v>#VALUE!</v>
          </cell>
          <cell r="Q228" t="e">
            <v>#VALUE!</v>
          </cell>
          <cell r="R228" t="e">
            <v>#VALUE!</v>
          </cell>
          <cell r="S228" t="e">
            <v>#VALUE!</v>
          </cell>
          <cell r="T228" t="e">
            <v>#VALUE!</v>
          </cell>
          <cell r="U228" t="e">
            <v>#VALUE!</v>
          </cell>
          <cell r="V228" t="e">
            <v>#VALUE!</v>
          </cell>
          <cell r="W228" t="e">
            <v>#VALUE!</v>
          </cell>
          <cell r="X228" t="e">
            <v>#VALUE!</v>
          </cell>
          <cell r="Y228" t="e">
            <v>#VALUE!</v>
          </cell>
          <cell r="Z228" t="e">
            <v>#VALUE!</v>
          </cell>
          <cell r="AA228" t="str">
            <v/>
          </cell>
          <cell r="AB228" t="str">
            <v/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D229" t="e">
            <v>#VALUE!</v>
          </cell>
          <cell r="E229" t="e">
            <v>#VALUE!</v>
          </cell>
          <cell r="F229" t="e">
            <v>#VALUE!</v>
          </cell>
          <cell r="G229" t="e">
            <v>#VALUE!</v>
          </cell>
          <cell r="H229" t="e">
            <v>#VALUE!</v>
          </cell>
          <cell r="I229" t="e">
            <v>#VALUE!</v>
          </cell>
          <cell r="J229" t="e">
            <v>#VALUE!</v>
          </cell>
          <cell r="K229" t="e">
            <v>#VALUE!</v>
          </cell>
          <cell r="L229" t="e">
            <v>#VALUE!</v>
          </cell>
          <cell r="M229" t="e">
            <v>#VALUE!</v>
          </cell>
          <cell r="N229" t="e">
            <v>#VALUE!</v>
          </cell>
          <cell r="O229" t="e">
            <v>#VALUE!</v>
          </cell>
          <cell r="P229" t="e">
            <v>#VALUE!</v>
          </cell>
          <cell r="Q229" t="e">
            <v>#VALUE!</v>
          </cell>
          <cell r="R229" t="e">
            <v>#VALUE!</v>
          </cell>
          <cell r="S229" t="e">
            <v>#VALUE!</v>
          </cell>
          <cell r="T229" t="e">
            <v>#VALUE!</v>
          </cell>
          <cell r="U229" t="e">
            <v>#VALUE!</v>
          </cell>
          <cell r="V229" t="e">
            <v>#VALUE!</v>
          </cell>
          <cell r="W229" t="e">
            <v>#VALUE!</v>
          </cell>
          <cell r="X229" t="e">
            <v>#VALUE!</v>
          </cell>
          <cell r="Y229" t="e">
            <v>#VALUE!</v>
          </cell>
          <cell r="Z229" t="e">
            <v>#VALUE!</v>
          </cell>
          <cell r="AA229" t="str">
            <v/>
          </cell>
          <cell r="AB229" t="str">
            <v/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D230" t="e">
            <v>#VALUE!</v>
          </cell>
          <cell r="E230" t="e">
            <v>#VALUE!</v>
          </cell>
          <cell r="F230" t="e">
            <v>#VALUE!</v>
          </cell>
          <cell r="G230" t="e">
            <v>#VALUE!</v>
          </cell>
          <cell r="H230" t="e">
            <v>#VALUE!</v>
          </cell>
          <cell r="I230" t="e">
            <v>#VALUE!</v>
          </cell>
          <cell r="J230" t="e">
            <v>#VALUE!</v>
          </cell>
          <cell r="K230" t="e">
            <v>#VALUE!</v>
          </cell>
          <cell r="L230" t="e">
            <v>#VALUE!</v>
          </cell>
          <cell r="M230" t="e">
            <v>#VALUE!</v>
          </cell>
          <cell r="N230" t="e">
            <v>#VALUE!</v>
          </cell>
          <cell r="O230" t="e">
            <v>#VALUE!</v>
          </cell>
          <cell r="P230" t="e">
            <v>#VALUE!</v>
          </cell>
          <cell r="Q230" t="e">
            <v>#VALUE!</v>
          </cell>
          <cell r="R230" t="e">
            <v>#VALUE!</v>
          </cell>
          <cell r="S230" t="e">
            <v>#VALUE!</v>
          </cell>
          <cell r="T230" t="e">
            <v>#VALUE!</v>
          </cell>
          <cell r="U230" t="e">
            <v>#VALUE!</v>
          </cell>
          <cell r="V230" t="e">
            <v>#VALUE!</v>
          </cell>
          <cell r="W230" t="e">
            <v>#VALUE!</v>
          </cell>
          <cell r="X230" t="e">
            <v>#VALUE!</v>
          </cell>
          <cell r="Y230" t="e">
            <v>#VALUE!</v>
          </cell>
          <cell r="Z230" t="e">
            <v>#VALUE!</v>
          </cell>
          <cell r="AA230" t="str">
            <v/>
          </cell>
          <cell r="AB230" t="str">
            <v/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D231" t="e">
            <v>#VALUE!</v>
          </cell>
          <cell r="E231" t="e">
            <v>#VALUE!</v>
          </cell>
          <cell r="F231" t="e">
            <v>#VALUE!</v>
          </cell>
          <cell r="G231" t="e">
            <v>#VALUE!</v>
          </cell>
          <cell r="H231" t="e">
            <v>#VALUE!</v>
          </cell>
          <cell r="I231" t="e">
            <v>#VALUE!</v>
          </cell>
          <cell r="J231" t="e">
            <v>#VALUE!</v>
          </cell>
          <cell r="K231" t="e">
            <v>#VALUE!</v>
          </cell>
          <cell r="L231" t="e">
            <v>#VALUE!</v>
          </cell>
          <cell r="M231" t="e">
            <v>#VALUE!</v>
          </cell>
          <cell r="N231" t="e">
            <v>#VALUE!</v>
          </cell>
          <cell r="O231" t="e">
            <v>#VALUE!</v>
          </cell>
          <cell r="P231" t="e">
            <v>#VALUE!</v>
          </cell>
          <cell r="Q231" t="e">
            <v>#VALUE!</v>
          </cell>
          <cell r="R231" t="e">
            <v>#VALUE!</v>
          </cell>
          <cell r="S231" t="e">
            <v>#VALUE!</v>
          </cell>
          <cell r="T231" t="e">
            <v>#VALUE!</v>
          </cell>
          <cell r="U231" t="e">
            <v>#VALUE!</v>
          </cell>
          <cell r="V231" t="e">
            <v>#VALUE!</v>
          </cell>
          <cell r="W231" t="e">
            <v>#VALUE!</v>
          </cell>
          <cell r="X231" t="e">
            <v>#VALUE!</v>
          </cell>
          <cell r="Y231" t="e">
            <v>#VALUE!</v>
          </cell>
          <cell r="Z231" t="e">
            <v>#VALUE!</v>
          </cell>
          <cell r="AA231" t="str">
            <v/>
          </cell>
          <cell r="AB231" t="str">
            <v/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D232" t="e">
            <v>#VALUE!</v>
          </cell>
          <cell r="E232" t="e">
            <v>#VALUE!</v>
          </cell>
          <cell r="F232" t="e">
            <v>#VALUE!</v>
          </cell>
          <cell r="G232" t="e">
            <v>#VALUE!</v>
          </cell>
          <cell r="H232" t="e">
            <v>#VALUE!</v>
          </cell>
          <cell r="I232" t="e">
            <v>#VALUE!</v>
          </cell>
          <cell r="J232" t="e">
            <v>#VALUE!</v>
          </cell>
          <cell r="K232" t="e">
            <v>#VALUE!</v>
          </cell>
          <cell r="L232" t="e">
            <v>#VALUE!</v>
          </cell>
          <cell r="M232" t="e">
            <v>#VALUE!</v>
          </cell>
          <cell r="N232" t="e">
            <v>#VALUE!</v>
          </cell>
          <cell r="O232" t="e">
            <v>#VALUE!</v>
          </cell>
          <cell r="P232" t="e">
            <v>#VALUE!</v>
          </cell>
          <cell r="Q232" t="e">
            <v>#VALUE!</v>
          </cell>
          <cell r="R232" t="e">
            <v>#VALUE!</v>
          </cell>
          <cell r="S232" t="e">
            <v>#VALUE!</v>
          </cell>
          <cell r="T232" t="e">
            <v>#VALUE!</v>
          </cell>
          <cell r="U232" t="e">
            <v>#VALUE!</v>
          </cell>
          <cell r="V232" t="e">
            <v>#VALUE!</v>
          </cell>
          <cell r="W232" t="e">
            <v>#VALUE!</v>
          </cell>
          <cell r="X232" t="e">
            <v>#VALUE!</v>
          </cell>
          <cell r="Y232" t="e">
            <v>#VALUE!</v>
          </cell>
          <cell r="Z232" t="e">
            <v>#VALUE!</v>
          </cell>
          <cell r="AA232" t="str">
            <v/>
          </cell>
          <cell r="AB232" t="str">
            <v/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D233" t="e">
            <v>#VALUE!</v>
          </cell>
          <cell r="E233" t="e">
            <v>#VALUE!</v>
          </cell>
          <cell r="F233" t="e">
            <v>#VALUE!</v>
          </cell>
          <cell r="G233" t="e">
            <v>#VALUE!</v>
          </cell>
          <cell r="H233" t="e">
            <v>#VALUE!</v>
          </cell>
          <cell r="I233" t="e">
            <v>#VALUE!</v>
          </cell>
          <cell r="J233" t="e">
            <v>#VALUE!</v>
          </cell>
          <cell r="K233" t="e">
            <v>#VALUE!</v>
          </cell>
          <cell r="L233" t="e">
            <v>#VALUE!</v>
          </cell>
          <cell r="M233" t="e">
            <v>#VALUE!</v>
          </cell>
          <cell r="N233" t="e">
            <v>#VALUE!</v>
          </cell>
          <cell r="O233" t="e">
            <v>#VALUE!</v>
          </cell>
          <cell r="P233" t="e">
            <v>#VALUE!</v>
          </cell>
          <cell r="Q233" t="e">
            <v>#VALUE!</v>
          </cell>
          <cell r="R233" t="e">
            <v>#VALUE!</v>
          </cell>
          <cell r="S233" t="e">
            <v>#VALUE!</v>
          </cell>
          <cell r="T233" t="e">
            <v>#VALUE!</v>
          </cell>
          <cell r="U233" t="e">
            <v>#VALUE!</v>
          </cell>
          <cell r="V233" t="e">
            <v>#VALUE!</v>
          </cell>
          <cell r="W233" t="e">
            <v>#VALUE!</v>
          </cell>
          <cell r="X233" t="e">
            <v>#VALUE!</v>
          </cell>
          <cell r="Y233" t="e">
            <v>#VALUE!</v>
          </cell>
          <cell r="Z233" t="e">
            <v>#VALUE!</v>
          </cell>
          <cell r="AA233" t="str">
            <v/>
          </cell>
          <cell r="AB233" t="str">
            <v/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D234" t="e">
            <v>#VALUE!</v>
          </cell>
          <cell r="E234" t="e">
            <v>#VALUE!</v>
          </cell>
          <cell r="F234" t="e">
            <v>#VALUE!</v>
          </cell>
          <cell r="G234" t="e">
            <v>#VALUE!</v>
          </cell>
          <cell r="H234" t="e">
            <v>#VALUE!</v>
          </cell>
          <cell r="I234" t="e">
            <v>#VALUE!</v>
          </cell>
          <cell r="J234" t="e">
            <v>#VALUE!</v>
          </cell>
          <cell r="K234" t="e">
            <v>#VALUE!</v>
          </cell>
          <cell r="L234" t="e">
            <v>#VALUE!</v>
          </cell>
          <cell r="M234" t="e">
            <v>#VALUE!</v>
          </cell>
          <cell r="N234" t="e">
            <v>#VALUE!</v>
          </cell>
          <cell r="O234" t="e">
            <v>#VALUE!</v>
          </cell>
          <cell r="P234" t="e">
            <v>#VALUE!</v>
          </cell>
          <cell r="Q234" t="e">
            <v>#VALUE!</v>
          </cell>
          <cell r="R234" t="e">
            <v>#VALUE!</v>
          </cell>
          <cell r="S234" t="e">
            <v>#VALUE!</v>
          </cell>
          <cell r="T234" t="e">
            <v>#VALUE!</v>
          </cell>
          <cell r="U234" t="e">
            <v>#VALUE!</v>
          </cell>
          <cell r="V234" t="e">
            <v>#VALUE!</v>
          </cell>
          <cell r="W234" t="e">
            <v>#VALUE!</v>
          </cell>
          <cell r="X234" t="e">
            <v>#VALUE!</v>
          </cell>
          <cell r="Y234" t="e">
            <v>#VALUE!</v>
          </cell>
          <cell r="Z234" t="e">
            <v>#VALUE!</v>
          </cell>
          <cell r="AA234" t="str">
            <v/>
          </cell>
          <cell r="AB234" t="str">
            <v/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D235" t="e">
            <v>#VALUE!</v>
          </cell>
          <cell r="E235" t="e">
            <v>#VALUE!</v>
          </cell>
          <cell r="F235" t="e">
            <v>#VALUE!</v>
          </cell>
          <cell r="G235" t="e">
            <v>#VALUE!</v>
          </cell>
          <cell r="H235" t="e">
            <v>#VALUE!</v>
          </cell>
          <cell r="I235" t="e">
            <v>#VALUE!</v>
          </cell>
          <cell r="J235" t="e">
            <v>#VALUE!</v>
          </cell>
          <cell r="K235" t="e">
            <v>#VALUE!</v>
          </cell>
          <cell r="L235" t="e">
            <v>#VALUE!</v>
          </cell>
          <cell r="M235" t="e">
            <v>#VALUE!</v>
          </cell>
          <cell r="N235" t="e">
            <v>#VALUE!</v>
          </cell>
          <cell r="O235" t="e">
            <v>#VALUE!</v>
          </cell>
          <cell r="P235" t="e">
            <v>#VALUE!</v>
          </cell>
          <cell r="Q235" t="e">
            <v>#VALUE!</v>
          </cell>
          <cell r="R235" t="e">
            <v>#VALUE!</v>
          </cell>
          <cell r="S235" t="e">
            <v>#VALUE!</v>
          </cell>
          <cell r="T235" t="e">
            <v>#VALUE!</v>
          </cell>
          <cell r="U235" t="e">
            <v>#VALUE!</v>
          </cell>
          <cell r="V235" t="e">
            <v>#VALUE!</v>
          </cell>
          <cell r="W235" t="e">
            <v>#VALUE!</v>
          </cell>
          <cell r="X235" t="e">
            <v>#VALUE!</v>
          </cell>
          <cell r="Y235" t="e">
            <v>#VALUE!</v>
          </cell>
          <cell r="Z235" t="e">
            <v>#VALUE!</v>
          </cell>
          <cell r="AA235" t="str">
            <v/>
          </cell>
          <cell r="AB235" t="str">
            <v/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D236" t="e">
            <v>#VALUE!</v>
          </cell>
          <cell r="E236" t="e">
            <v>#VALUE!</v>
          </cell>
          <cell r="F236" t="e">
            <v>#VALUE!</v>
          </cell>
          <cell r="G236" t="e">
            <v>#VALUE!</v>
          </cell>
          <cell r="H236" t="e">
            <v>#VALUE!</v>
          </cell>
          <cell r="I236" t="e">
            <v>#VALUE!</v>
          </cell>
          <cell r="J236" t="e">
            <v>#VALUE!</v>
          </cell>
          <cell r="K236" t="e">
            <v>#VALUE!</v>
          </cell>
          <cell r="L236" t="e">
            <v>#VALUE!</v>
          </cell>
          <cell r="M236" t="e">
            <v>#VALUE!</v>
          </cell>
          <cell r="N236" t="e">
            <v>#VALUE!</v>
          </cell>
          <cell r="O236" t="e">
            <v>#VALUE!</v>
          </cell>
          <cell r="P236" t="e">
            <v>#VALUE!</v>
          </cell>
          <cell r="Q236" t="e">
            <v>#VALUE!</v>
          </cell>
          <cell r="R236" t="e">
            <v>#VALUE!</v>
          </cell>
          <cell r="S236" t="e">
            <v>#VALUE!</v>
          </cell>
          <cell r="T236" t="e">
            <v>#VALUE!</v>
          </cell>
          <cell r="U236" t="e">
            <v>#VALUE!</v>
          </cell>
          <cell r="V236" t="e">
            <v>#VALUE!</v>
          </cell>
          <cell r="W236" t="e">
            <v>#VALUE!</v>
          </cell>
          <cell r="X236" t="e">
            <v>#VALUE!</v>
          </cell>
          <cell r="Y236" t="e">
            <v>#VALUE!</v>
          </cell>
          <cell r="Z236" t="e">
            <v>#VALUE!</v>
          </cell>
          <cell r="AA236" t="str">
            <v/>
          </cell>
          <cell r="AB236" t="str">
            <v/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D237" t="e">
            <v>#VALUE!</v>
          </cell>
          <cell r="E237" t="e">
            <v>#VALUE!</v>
          </cell>
          <cell r="F237" t="e">
            <v>#VALUE!</v>
          </cell>
          <cell r="G237" t="e">
            <v>#VALUE!</v>
          </cell>
          <cell r="H237" t="e">
            <v>#VALUE!</v>
          </cell>
          <cell r="I237" t="e">
            <v>#VALUE!</v>
          </cell>
          <cell r="J237" t="e">
            <v>#VALUE!</v>
          </cell>
          <cell r="K237" t="e">
            <v>#VALUE!</v>
          </cell>
          <cell r="L237" t="e">
            <v>#VALUE!</v>
          </cell>
          <cell r="M237" t="e">
            <v>#VALUE!</v>
          </cell>
          <cell r="N237" t="e">
            <v>#VALUE!</v>
          </cell>
          <cell r="O237" t="e">
            <v>#VALUE!</v>
          </cell>
          <cell r="P237" t="e">
            <v>#VALUE!</v>
          </cell>
          <cell r="Q237" t="e">
            <v>#VALUE!</v>
          </cell>
          <cell r="R237" t="e">
            <v>#VALUE!</v>
          </cell>
          <cell r="S237" t="e">
            <v>#VALUE!</v>
          </cell>
          <cell r="T237" t="e">
            <v>#VALUE!</v>
          </cell>
          <cell r="U237" t="e">
            <v>#VALUE!</v>
          </cell>
          <cell r="V237" t="e">
            <v>#VALUE!</v>
          </cell>
          <cell r="W237" t="e">
            <v>#VALUE!</v>
          </cell>
          <cell r="X237" t="e">
            <v>#VALUE!</v>
          </cell>
          <cell r="Y237" t="e">
            <v>#VALUE!</v>
          </cell>
          <cell r="Z237" t="e">
            <v>#VALUE!</v>
          </cell>
          <cell r="AA237" t="str">
            <v/>
          </cell>
          <cell r="AB237" t="str">
            <v/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D238" t="e">
            <v>#VALUE!</v>
          </cell>
          <cell r="E238" t="e">
            <v>#VALUE!</v>
          </cell>
          <cell r="F238" t="e">
            <v>#VALUE!</v>
          </cell>
          <cell r="G238" t="e">
            <v>#VALUE!</v>
          </cell>
          <cell r="H238" t="e">
            <v>#VALUE!</v>
          </cell>
          <cell r="I238" t="e">
            <v>#VALUE!</v>
          </cell>
          <cell r="J238" t="e">
            <v>#VALUE!</v>
          </cell>
          <cell r="K238" t="e">
            <v>#VALUE!</v>
          </cell>
          <cell r="L238" t="e">
            <v>#VALUE!</v>
          </cell>
          <cell r="M238" t="e">
            <v>#VALUE!</v>
          </cell>
          <cell r="N238" t="e">
            <v>#VALUE!</v>
          </cell>
          <cell r="O238" t="e">
            <v>#VALUE!</v>
          </cell>
          <cell r="P238" t="e">
            <v>#VALUE!</v>
          </cell>
          <cell r="Q238" t="e">
            <v>#VALUE!</v>
          </cell>
          <cell r="R238" t="e">
            <v>#VALUE!</v>
          </cell>
          <cell r="S238" t="e">
            <v>#VALUE!</v>
          </cell>
          <cell r="T238" t="e">
            <v>#VALUE!</v>
          </cell>
          <cell r="U238" t="e">
            <v>#VALUE!</v>
          </cell>
          <cell r="V238" t="e">
            <v>#VALUE!</v>
          </cell>
          <cell r="W238" t="e">
            <v>#VALUE!</v>
          </cell>
          <cell r="X238" t="e">
            <v>#VALUE!</v>
          </cell>
          <cell r="Y238" t="e">
            <v>#VALUE!</v>
          </cell>
          <cell r="Z238" t="e">
            <v>#VALUE!</v>
          </cell>
          <cell r="AA238" t="str">
            <v/>
          </cell>
          <cell r="AB238" t="str">
            <v/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D239" t="e">
            <v>#VALUE!</v>
          </cell>
          <cell r="E239" t="e">
            <v>#VALUE!</v>
          </cell>
          <cell r="F239" t="e">
            <v>#VALUE!</v>
          </cell>
          <cell r="G239" t="e">
            <v>#VALUE!</v>
          </cell>
          <cell r="H239" t="e">
            <v>#VALUE!</v>
          </cell>
          <cell r="I239" t="e">
            <v>#VALUE!</v>
          </cell>
          <cell r="J239" t="e">
            <v>#VALUE!</v>
          </cell>
          <cell r="K239" t="e">
            <v>#VALUE!</v>
          </cell>
          <cell r="L239" t="e">
            <v>#VALUE!</v>
          </cell>
          <cell r="M239" t="e">
            <v>#VALUE!</v>
          </cell>
          <cell r="N239" t="e">
            <v>#VALUE!</v>
          </cell>
          <cell r="O239" t="e">
            <v>#VALUE!</v>
          </cell>
          <cell r="P239" t="e">
            <v>#VALUE!</v>
          </cell>
          <cell r="Q239" t="e">
            <v>#VALUE!</v>
          </cell>
          <cell r="R239" t="e">
            <v>#VALUE!</v>
          </cell>
          <cell r="S239" t="e">
            <v>#VALUE!</v>
          </cell>
          <cell r="T239" t="e">
            <v>#VALUE!</v>
          </cell>
          <cell r="U239" t="e">
            <v>#VALUE!</v>
          </cell>
          <cell r="V239" t="e">
            <v>#VALUE!</v>
          </cell>
          <cell r="W239" t="e">
            <v>#VALUE!</v>
          </cell>
          <cell r="X239" t="e">
            <v>#VALUE!</v>
          </cell>
          <cell r="Y239" t="e">
            <v>#VALUE!</v>
          </cell>
          <cell r="Z239" t="e">
            <v>#VALUE!</v>
          </cell>
          <cell r="AA239" t="str">
            <v/>
          </cell>
          <cell r="AB239" t="str">
            <v/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D240" t="e">
            <v>#VALUE!</v>
          </cell>
          <cell r="E240" t="e">
            <v>#VALUE!</v>
          </cell>
          <cell r="F240" t="e">
            <v>#VALUE!</v>
          </cell>
          <cell r="G240" t="e">
            <v>#VALUE!</v>
          </cell>
          <cell r="H240" t="e">
            <v>#VALUE!</v>
          </cell>
          <cell r="I240" t="e">
            <v>#VALUE!</v>
          </cell>
          <cell r="J240" t="e">
            <v>#VALUE!</v>
          </cell>
          <cell r="K240" t="e">
            <v>#VALUE!</v>
          </cell>
          <cell r="L240" t="e">
            <v>#VALUE!</v>
          </cell>
          <cell r="M240" t="e">
            <v>#VALUE!</v>
          </cell>
          <cell r="N240" t="e">
            <v>#VALUE!</v>
          </cell>
          <cell r="O240" t="e">
            <v>#VALUE!</v>
          </cell>
          <cell r="P240" t="e">
            <v>#VALUE!</v>
          </cell>
          <cell r="Q240" t="e">
            <v>#VALUE!</v>
          </cell>
          <cell r="R240" t="e">
            <v>#VALUE!</v>
          </cell>
          <cell r="S240" t="e">
            <v>#VALUE!</v>
          </cell>
          <cell r="T240" t="e">
            <v>#VALUE!</v>
          </cell>
          <cell r="U240" t="e">
            <v>#VALUE!</v>
          </cell>
          <cell r="V240" t="e">
            <v>#VALUE!</v>
          </cell>
          <cell r="W240" t="e">
            <v>#VALUE!</v>
          </cell>
          <cell r="X240" t="e">
            <v>#VALUE!</v>
          </cell>
          <cell r="Y240" t="e">
            <v>#VALUE!</v>
          </cell>
          <cell r="Z240" t="e">
            <v>#VALUE!</v>
          </cell>
          <cell r="AA240" t="str">
            <v/>
          </cell>
          <cell r="AB240" t="str">
            <v/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D241" t="e">
            <v>#VALUE!</v>
          </cell>
          <cell r="E241" t="e">
            <v>#VALUE!</v>
          </cell>
          <cell r="F241" t="e">
            <v>#VALUE!</v>
          </cell>
          <cell r="G241" t="e">
            <v>#VALUE!</v>
          </cell>
          <cell r="H241" t="e">
            <v>#VALUE!</v>
          </cell>
          <cell r="I241" t="e">
            <v>#VALUE!</v>
          </cell>
          <cell r="J241" t="e">
            <v>#VALUE!</v>
          </cell>
          <cell r="K241" t="e">
            <v>#VALUE!</v>
          </cell>
          <cell r="L241" t="e">
            <v>#VALUE!</v>
          </cell>
          <cell r="M241" t="e">
            <v>#VALUE!</v>
          </cell>
          <cell r="N241" t="e">
            <v>#VALUE!</v>
          </cell>
          <cell r="O241" t="e">
            <v>#VALUE!</v>
          </cell>
          <cell r="P241" t="e">
            <v>#VALUE!</v>
          </cell>
          <cell r="Q241" t="e">
            <v>#VALUE!</v>
          </cell>
          <cell r="R241" t="e">
            <v>#VALUE!</v>
          </cell>
          <cell r="S241" t="e">
            <v>#VALUE!</v>
          </cell>
          <cell r="T241" t="e">
            <v>#VALUE!</v>
          </cell>
          <cell r="U241" t="e">
            <v>#VALUE!</v>
          </cell>
          <cell r="V241" t="e">
            <v>#VALUE!</v>
          </cell>
          <cell r="W241" t="e">
            <v>#VALUE!</v>
          </cell>
          <cell r="X241" t="e">
            <v>#VALUE!</v>
          </cell>
          <cell r="Y241" t="e">
            <v>#VALUE!</v>
          </cell>
          <cell r="Z241" t="e">
            <v>#VALUE!</v>
          </cell>
          <cell r="AA241" t="str">
            <v/>
          </cell>
          <cell r="AB241" t="str">
            <v/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D242" t="e">
            <v>#VALUE!</v>
          </cell>
          <cell r="E242" t="e">
            <v>#VALUE!</v>
          </cell>
          <cell r="F242" t="e">
            <v>#VALUE!</v>
          </cell>
          <cell r="G242" t="e">
            <v>#VALUE!</v>
          </cell>
          <cell r="H242" t="e">
            <v>#VALUE!</v>
          </cell>
          <cell r="I242" t="e">
            <v>#VALUE!</v>
          </cell>
          <cell r="J242" t="e">
            <v>#VALUE!</v>
          </cell>
          <cell r="K242" t="e">
            <v>#VALUE!</v>
          </cell>
          <cell r="L242" t="e">
            <v>#VALUE!</v>
          </cell>
          <cell r="M242" t="e">
            <v>#VALUE!</v>
          </cell>
          <cell r="N242" t="e">
            <v>#VALUE!</v>
          </cell>
          <cell r="O242" t="e">
            <v>#VALUE!</v>
          </cell>
          <cell r="P242" t="e">
            <v>#VALUE!</v>
          </cell>
          <cell r="Q242" t="e">
            <v>#VALUE!</v>
          </cell>
          <cell r="R242" t="e">
            <v>#VALUE!</v>
          </cell>
          <cell r="S242" t="e">
            <v>#VALUE!</v>
          </cell>
          <cell r="T242" t="e">
            <v>#VALUE!</v>
          </cell>
          <cell r="U242" t="e">
            <v>#VALUE!</v>
          </cell>
          <cell r="V242" t="e">
            <v>#VALUE!</v>
          </cell>
          <cell r="W242" t="e">
            <v>#VALUE!</v>
          </cell>
          <cell r="X242" t="e">
            <v>#VALUE!</v>
          </cell>
          <cell r="Y242" t="e">
            <v>#VALUE!</v>
          </cell>
          <cell r="Z242" t="e">
            <v>#VALUE!</v>
          </cell>
          <cell r="AA242" t="str">
            <v/>
          </cell>
          <cell r="AB242" t="str">
            <v/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D243" t="e">
            <v>#VALUE!</v>
          </cell>
          <cell r="E243" t="e">
            <v>#VALUE!</v>
          </cell>
          <cell r="F243" t="e">
            <v>#VALUE!</v>
          </cell>
          <cell r="G243" t="e">
            <v>#VALUE!</v>
          </cell>
          <cell r="H243" t="e">
            <v>#VALUE!</v>
          </cell>
          <cell r="I243" t="e">
            <v>#VALUE!</v>
          </cell>
          <cell r="J243" t="e">
            <v>#VALUE!</v>
          </cell>
          <cell r="K243" t="e">
            <v>#VALUE!</v>
          </cell>
          <cell r="L243" t="e">
            <v>#VALUE!</v>
          </cell>
          <cell r="M243" t="e">
            <v>#VALUE!</v>
          </cell>
          <cell r="N243" t="e">
            <v>#VALUE!</v>
          </cell>
          <cell r="O243" t="e">
            <v>#VALUE!</v>
          </cell>
          <cell r="P243" t="e">
            <v>#VALUE!</v>
          </cell>
          <cell r="Q243" t="e">
            <v>#VALUE!</v>
          </cell>
          <cell r="R243" t="e">
            <v>#VALUE!</v>
          </cell>
          <cell r="S243" t="e">
            <v>#VALUE!</v>
          </cell>
          <cell r="T243" t="e">
            <v>#VALUE!</v>
          </cell>
          <cell r="U243" t="e">
            <v>#VALUE!</v>
          </cell>
          <cell r="V243" t="e">
            <v>#VALUE!</v>
          </cell>
          <cell r="W243" t="e">
            <v>#VALUE!</v>
          </cell>
          <cell r="X243" t="e">
            <v>#VALUE!</v>
          </cell>
          <cell r="Y243" t="e">
            <v>#VALUE!</v>
          </cell>
          <cell r="Z243" t="e">
            <v>#VALUE!</v>
          </cell>
          <cell r="AA243" t="str">
            <v/>
          </cell>
          <cell r="AB243" t="str">
            <v/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D244" t="e">
            <v>#VALUE!</v>
          </cell>
          <cell r="E244" t="e">
            <v>#VALUE!</v>
          </cell>
          <cell r="F244" t="e">
            <v>#VALUE!</v>
          </cell>
          <cell r="G244" t="e">
            <v>#VALUE!</v>
          </cell>
          <cell r="H244" t="e">
            <v>#VALUE!</v>
          </cell>
          <cell r="I244" t="e">
            <v>#VALUE!</v>
          </cell>
          <cell r="J244" t="e">
            <v>#VALUE!</v>
          </cell>
          <cell r="K244" t="e">
            <v>#VALUE!</v>
          </cell>
          <cell r="L244" t="e">
            <v>#VALUE!</v>
          </cell>
          <cell r="M244" t="e">
            <v>#VALUE!</v>
          </cell>
          <cell r="N244" t="e">
            <v>#VALUE!</v>
          </cell>
          <cell r="O244" t="e">
            <v>#VALUE!</v>
          </cell>
          <cell r="P244" t="e">
            <v>#VALUE!</v>
          </cell>
          <cell r="Q244" t="e">
            <v>#VALUE!</v>
          </cell>
          <cell r="R244" t="e">
            <v>#VALUE!</v>
          </cell>
          <cell r="S244" t="e">
            <v>#VALUE!</v>
          </cell>
          <cell r="T244" t="e">
            <v>#VALUE!</v>
          </cell>
          <cell r="U244" t="e">
            <v>#VALUE!</v>
          </cell>
          <cell r="V244" t="e">
            <v>#VALUE!</v>
          </cell>
          <cell r="W244" t="e">
            <v>#VALUE!</v>
          </cell>
          <cell r="X244" t="e">
            <v>#VALUE!</v>
          </cell>
          <cell r="Y244" t="e">
            <v>#VALUE!</v>
          </cell>
          <cell r="Z244" t="e">
            <v>#VALUE!</v>
          </cell>
          <cell r="AA244" t="str">
            <v/>
          </cell>
          <cell r="AB244" t="str">
            <v/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D245" t="e">
            <v>#VALUE!</v>
          </cell>
          <cell r="E245" t="e">
            <v>#VALUE!</v>
          </cell>
          <cell r="F245" t="e">
            <v>#VALUE!</v>
          </cell>
          <cell r="G245" t="e">
            <v>#VALUE!</v>
          </cell>
          <cell r="H245" t="e">
            <v>#VALUE!</v>
          </cell>
          <cell r="I245" t="e">
            <v>#VALUE!</v>
          </cell>
          <cell r="J245" t="e">
            <v>#VALUE!</v>
          </cell>
          <cell r="K245" t="e">
            <v>#VALUE!</v>
          </cell>
          <cell r="L245" t="e">
            <v>#VALUE!</v>
          </cell>
          <cell r="M245" t="e">
            <v>#VALUE!</v>
          </cell>
          <cell r="N245" t="e">
            <v>#VALUE!</v>
          </cell>
          <cell r="O245" t="e">
            <v>#VALUE!</v>
          </cell>
          <cell r="P245" t="e">
            <v>#VALUE!</v>
          </cell>
          <cell r="Q245" t="e">
            <v>#VALUE!</v>
          </cell>
          <cell r="R245" t="e">
            <v>#VALUE!</v>
          </cell>
          <cell r="S245" t="e">
            <v>#VALUE!</v>
          </cell>
          <cell r="T245" t="e">
            <v>#VALUE!</v>
          </cell>
          <cell r="U245" t="e">
            <v>#VALUE!</v>
          </cell>
          <cell r="V245" t="e">
            <v>#VALUE!</v>
          </cell>
          <cell r="W245" t="e">
            <v>#VALUE!</v>
          </cell>
          <cell r="X245" t="e">
            <v>#VALUE!</v>
          </cell>
          <cell r="Y245" t="e">
            <v>#VALUE!</v>
          </cell>
          <cell r="Z245" t="e">
            <v>#VALUE!</v>
          </cell>
          <cell r="AA245" t="str">
            <v/>
          </cell>
          <cell r="AB245" t="str">
            <v/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D246" t="e">
            <v>#VALUE!</v>
          </cell>
          <cell r="E246" t="e">
            <v>#VALUE!</v>
          </cell>
          <cell r="F246" t="e">
            <v>#VALUE!</v>
          </cell>
          <cell r="G246" t="e">
            <v>#VALUE!</v>
          </cell>
          <cell r="H246" t="e">
            <v>#VALUE!</v>
          </cell>
          <cell r="I246" t="e">
            <v>#VALUE!</v>
          </cell>
          <cell r="J246" t="e">
            <v>#VALUE!</v>
          </cell>
          <cell r="K246" t="e">
            <v>#VALUE!</v>
          </cell>
          <cell r="L246" t="e">
            <v>#VALUE!</v>
          </cell>
          <cell r="M246" t="e">
            <v>#VALUE!</v>
          </cell>
          <cell r="N246" t="e">
            <v>#VALUE!</v>
          </cell>
          <cell r="O246" t="e">
            <v>#VALUE!</v>
          </cell>
          <cell r="P246" t="e">
            <v>#VALUE!</v>
          </cell>
          <cell r="Q246" t="e">
            <v>#VALUE!</v>
          </cell>
          <cell r="R246" t="e">
            <v>#VALUE!</v>
          </cell>
          <cell r="S246" t="e">
            <v>#VALUE!</v>
          </cell>
          <cell r="T246" t="e">
            <v>#VALUE!</v>
          </cell>
          <cell r="U246" t="e">
            <v>#VALUE!</v>
          </cell>
          <cell r="V246" t="e">
            <v>#VALUE!</v>
          </cell>
          <cell r="W246" t="e">
            <v>#VALUE!</v>
          </cell>
          <cell r="X246" t="e">
            <v>#VALUE!</v>
          </cell>
          <cell r="Y246" t="e">
            <v>#VALUE!</v>
          </cell>
          <cell r="Z246" t="e">
            <v>#VALUE!</v>
          </cell>
          <cell r="AA246" t="str">
            <v/>
          </cell>
          <cell r="AB246" t="str">
            <v/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D247" t="e">
            <v>#VALUE!</v>
          </cell>
          <cell r="E247" t="e">
            <v>#VALUE!</v>
          </cell>
          <cell r="F247" t="e">
            <v>#VALUE!</v>
          </cell>
          <cell r="G247" t="e">
            <v>#VALUE!</v>
          </cell>
          <cell r="H247" t="e">
            <v>#VALUE!</v>
          </cell>
          <cell r="I247" t="e">
            <v>#VALUE!</v>
          </cell>
          <cell r="J247" t="e">
            <v>#VALUE!</v>
          </cell>
          <cell r="K247" t="e">
            <v>#VALUE!</v>
          </cell>
          <cell r="L247" t="e">
            <v>#VALUE!</v>
          </cell>
          <cell r="M247" t="e">
            <v>#VALUE!</v>
          </cell>
          <cell r="N247" t="e">
            <v>#VALUE!</v>
          </cell>
          <cell r="O247" t="e">
            <v>#VALUE!</v>
          </cell>
          <cell r="P247" t="e">
            <v>#VALUE!</v>
          </cell>
          <cell r="Q247" t="e">
            <v>#VALUE!</v>
          </cell>
          <cell r="R247" t="e">
            <v>#VALUE!</v>
          </cell>
          <cell r="S247" t="e">
            <v>#VALUE!</v>
          </cell>
          <cell r="T247" t="e">
            <v>#VALUE!</v>
          </cell>
          <cell r="U247" t="e">
            <v>#VALUE!</v>
          </cell>
          <cell r="V247" t="e">
            <v>#VALUE!</v>
          </cell>
          <cell r="W247" t="e">
            <v>#VALUE!</v>
          </cell>
          <cell r="X247" t="e">
            <v>#VALUE!</v>
          </cell>
          <cell r="Y247" t="e">
            <v>#VALUE!</v>
          </cell>
          <cell r="Z247" t="e">
            <v>#VALUE!</v>
          </cell>
          <cell r="AA247" t="str">
            <v/>
          </cell>
          <cell r="AB247" t="str">
            <v/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D248" t="e">
            <v>#VALUE!</v>
          </cell>
          <cell r="E248" t="e">
            <v>#VALUE!</v>
          </cell>
          <cell r="F248" t="e">
            <v>#VALUE!</v>
          </cell>
          <cell r="G248" t="e">
            <v>#VALUE!</v>
          </cell>
          <cell r="H248" t="e">
            <v>#VALUE!</v>
          </cell>
          <cell r="I248" t="e">
            <v>#VALUE!</v>
          </cell>
          <cell r="J248" t="e">
            <v>#VALUE!</v>
          </cell>
          <cell r="K248" t="e">
            <v>#VALUE!</v>
          </cell>
          <cell r="L248" t="e">
            <v>#VALUE!</v>
          </cell>
          <cell r="M248" t="e">
            <v>#VALUE!</v>
          </cell>
          <cell r="N248" t="e">
            <v>#VALUE!</v>
          </cell>
          <cell r="O248" t="e">
            <v>#VALUE!</v>
          </cell>
          <cell r="P248" t="e">
            <v>#VALUE!</v>
          </cell>
          <cell r="Q248" t="e">
            <v>#VALUE!</v>
          </cell>
          <cell r="R248" t="e">
            <v>#VALUE!</v>
          </cell>
          <cell r="S248" t="e">
            <v>#VALUE!</v>
          </cell>
          <cell r="T248" t="e">
            <v>#VALUE!</v>
          </cell>
          <cell r="U248" t="e">
            <v>#VALUE!</v>
          </cell>
          <cell r="V248" t="e">
            <v>#VALUE!</v>
          </cell>
          <cell r="W248" t="e">
            <v>#VALUE!</v>
          </cell>
          <cell r="X248" t="e">
            <v>#VALUE!</v>
          </cell>
          <cell r="Y248" t="e">
            <v>#VALUE!</v>
          </cell>
          <cell r="Z248" t="e">
            <v>#VALUE!</v>
          </cell>
          <cell r="AA248" t="str">
            <v/>
          </cell>
          <cell r="AB248" t="str">
            <v/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D249" t="e">
            <v>#VALUE!</v>
          </cell>
          <cell r="E249" t="e">
            <v>#VALUE!</v>
          </cell>
          <cell r="F249" t="e">
            <v>#VALUE!</v>
          </cell>
          <cell r="G249" t="e">
            <v>#VALUE!</v>
          </cell>
          <cell r="H249" t="e">
            <v>#VALUE!</v>
          </cell>
          <cell r="I249" t="e">
            <v>#VALUE!</v>
          </cell>
          <cell r="J249" t="e">
            <v>#VALUE!</v>
          </cell>
          <cell r="K249" t="e">
            <v>#VALUE!</v>
          </cell>
          <cell r="L249" t="e">
            <v>#VALUE!</v>
          </cell>
          <cell r="M249" t="e">
            <v>#VALUE!</v>
          </cell>
          <cell r="N249" t="e">
            <v>#VALUE!</v>
          </cell>
          <cell r="O249" t="e">
            <v>#VALUE!</v>
          </cell>
          <cell r="P249" t="e">
            <v>#VALUE!</v>
          </cell>
          <cell r="Q249" t="e">
            <v>#VALUE!</v>
          </cell>
          <cell r="R249" t="e">
            <v>#VALUE!</v>
          </cell>
          <cell r="S249" t="e">
            <v>#VALUE!</v>
          </cell>
          <cell r="T249" t="e">
            <v>#VALUE!</v>
          </cell>
          <cell r="U249" t="e">
            <v>#VALUE!</v>
          </cell>
          <cell r="V249" t="e">
            <v>#VALUE!</v>
          </cell>
          <cell r="W249" t="e">
            <v>#VALUE!</v>
          </cell>
          <cell r="X249" t="e">
            <v>#VALUE!</v>
          </cell>
          <cell r="Y249" t="e">
            <v>#VALUE!</v>
          </cell>
          <cell r="Z249" t="e">
            <v>#VALUE!</v>
          </cell>
          <cell r="AA249" t="str">
            <v/>
          </cell>
          <cell r="AB249" t="str">
            <v/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D250" t="e">
            <v>#VALUE!</v>
          </cell>
          <cell r="E250" t="e">
            <v>#VALUE!</v>
          </cell>
          <cell r="F250" t="e">
            <v>#VALUE!</v>
          </cell>
          <cell r="G250" t="e">
            <v>#VALUE!</v>
          </cell>
          <cell r="H250" t="e">
            <v>#VALUE!</v>
          </cell>
          <cell r="I250" t="e">
            <v>#VALUE!</v>
          </cell>
          <cell r="J250" t="e">
            <v>#VALUE!</v>
          </cell>
          <cell r="K250" t="e">
            <v>#VALUE!</v>
          </cell>
          <cell r="L250" t="e">
            <v>#VALUE!</v>
          </cell>
          <cell r="M250" t="e">
            <v>#VALUE!</v>
          </cell>
          <cell r="N250" t="e">
            <v>#VALUE!</v>
          </cell>
          <cell r="O250" t="e">
            <v>#VALUE!</v>
          </cell>
          <cell r="P250" t="e">
            <v>#VALUE!</v>
          </cell>
          <cell r="Q250" t="e">
            <v>#VALUE!</v>
          </cell>
          <cell r="R250" t="e">
            <v>#VALUE!</v>
          </cell>
          <cell r="S250" t="e">
            <v>#VALUE!</v>
          </cell>
          <cell r="T250" t="e">
            <v>#VALUE!</v>
          </cell>
          <cell r="U250" t="e">
            <v>#VALUE!</v>
          </cell>
          <cell r="V250" t="e">
            <v>#VALUE!</v>
          </cell>
          <cell r="W250" t="e">
            <v>#VALUE!</v>
          </cell>
          <cell r="X250" t="e">
            <v>#VALUE!</v>
          </cell>
          <cell r="Y250" t="e">
            <v>#VALUE!</v>
          </cell>
          <cell r="Z250" t="e">
            <v>#VALUE!</v>
          </cell>
          <cell r="AA250" t="str">
            <v/>
          </cell>
          <cell r="AB250" t="str">
            <v/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D251" t="e">
            <v>#VALUE!</v>
          </cell>
          <cell r="E251" t="e">
            <v>#VALUE!</v>
          </cell>
          <cell r="F251" t="e">
            <v>#VALUE!</v>
          </cell>
          <cell r="G251" t="e">
            <v>#VALUE!</v>
          </cell>
          <cell r="H251" t="e">
            <v>#VALUE!</v>
          </cell>
          <cell r="I251" t="e">
            <v>#VALUE!</v>
          </cell>
          <cell r="J251" t="e">
            <v>#VALUE!</v>
          </cell>
          <cell r="K251" t="e">
            <v>#VALUE!</v>
          </cell>
          <cell r="L251" t="e">
            <v>#VALUE!</v>
          </cell>
          <cell r="M251" t="e">
            <v>#VALUE!</v>
          </cell>
          <cell r="N251" t="e">
            <v>#VALUE!</v>
          </cell>
          <cell r="O251" t="e">
            <v>#VALUE!</v>
          </cell>
          <cell r="P251" t="e">
            <v>#VALUE!</v>
          </cell>
          <cell r="Q251" t="e">
            <v>#VALUE!</v>
          </cell>
          <cell r="R251" t="e">
            <v>#VALUE!</v>
          </cell>
          <cell r="S251" t="e">
            <v>#VALUE!</v>
          </cell>
          <cell r="T251" t="e">
            <v>#VALUE!</v>
          </cell>
          <cell r="U251" t="e">
            <v>#VALUE!</v>
          </cell>
          <cell r="V251" t="e">
            <v>#VALUE!</v>
          </cell>
          <cell r="W251" t="e">
            <v>#VALUE!</v>
          </cell>
          <cell r="X251" t="e">
            <v>#VALUE!</v>
          </cell>
          <cell r="Y251" t="e">
            <v>#VALUE!</v>
          </cell>
          <cell r="Z251" t="e">
            <v>#VALUE!</v>
          </cell>
          <cell r="AA251" t="str">
            <v/>
          </cell>
          <cell r="AB251" t="str">
            <v/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D252" t="e">
            <v>#VALUE!</v>
          </cell>
          <cell r="E252" t="e">
            <v>#VALUE!</v>
          </cell>
          <cell r="F252" t="e">
            <v>#VALUE!</v>
          </cell>
          <cell r="G252" t="e">
            <v>#VALUE!</v>
          </cell>
          <cell r="H252" t="e">
            <v>#VALUE!</v>
          </cell>
          <cell r="I252" t="e">
            <v>#VALUE!</v>
          </cell>
          <cell r="J252" t="e">
            <v>#VALUE!</v>
          </cell>
          <cell r="K252" t="e">
            <v>#VALUE!</v>
          </cell>
          <cell r="L252" t="e">
            <v>#VALUE!</v>
          </cell>
          <cell r="M252" t="e">
            <v>#VALUE!</v>
          </cell>
          <cell r="N252" t="e">
            <v>#VALUE!</v>
          </cell>
          <cell r="O252" t="e">
            <v>#VALUE!</v>
          </cell>
          <cell r="P252" t="e">
            <v>#VALUE!</v>
          </cell>
          <cell r="Q252" t="e">
            <v>#VALUE!</v>
          </cell>
          <cell r="R252" t="e">
            <v>#VALUE!</v>
          </cell>
          <cell r="S252" t="e">
            <v>#VALUE!</v>
          </cell>
          <cell r="T252" t="e">
            <v>#VALUE!</v>
          </cell>
          <cell r="U252" t="e">
            <v>#VALUE!</v>
          </cell>
          <cell r="V252" t="e">
            <v>#VALUE!</v>
          </cell>
          <cell r="W252" t="e">
            <v>#VALUE!</v>
          </cell>
          <cell r="X252" t="e">
            <v>#VALUE!</v>
          </cell>
          <cell r="Y252" t="e">
            <v>#VALUE!</v>
          </cell>
          <cell r="Z252" t="e">
            <v>#VALUE!</v>
          </cell>
          <cell r="AA252" t="str">
            <v/>
          </cell>
          <cell r="AB252" t="str">
            <v/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D253" t="e">
            <v>#VALUE!</v>
          </cell>
          <cell r="E253" t="e">
            <v>#VALUE!</v>
          </cell>
          <cell r="F253" t="e">
            <v>#VALUE!</v>
          </cell>
          <cell r="G253" t="e">
            <v>#VALUE!</v>
          </cell>
          <cell r="H253" t="e">
            <v>#VALUE!</v>
          </cell>
          <cell r="I253" t="e">
            <v>#VALUE!</v>
          </cell>
          <cell r="J253" t="e">
            <v>#VALUE!</v>
          </cell>
          <cell r="K253" t="e">
            <v>#VALUE!</v>
          </cell>
          <cell r="L253" t="e">
            <v>#VALUE!</v>
          </cell>
          <cell r="M253" t="e">
            <v>#VALUE!</v>
          </cell>
          <cell r="N253" t="e">
            <v>#VALUE!</v>
          </cell>
          <cell r="O253" t="e">
            <v>#VALUE!</v>
          </cell>
          <cell r="P253" t="e">
            <v>#VALUE!</v>
          </cell>
          <cell r="Q253" t="e">
            <v>#VALUE!</v>
          </cell>
          <cell r="R253" t="e">
            <v>#VALUE!</v>
          </cell>
          <cell r="S253" t="e">
            <v>#VALUE!</v>
          </cell>
          <cell r="T253" t="e">
            <v>#VALUE!</v>
          </cell>
          <cell r="U253" t="e">
            <v>#VALUE!</v>
          </cell>
          <cell r="V253" t="e">
            <v>#VALUE!</v>
          </cell>
          <cell r="W253" t="e">
            <v>#VALUE!</v>
          </cell>
          <cell r="X253" t="e">
            <v>#VALUE!</v>
          </cell>
          <cell r="Y253" t="e">
            <v>#VALUE!</v>
          </cell>
          <cell r="Z253" t="e">
            <v>#VALUE!</v>
          </cell>
          <cell r="AA253" t="str">
            <v/>
          </cell>
          <cell r="AB253" t="str">
            <v/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D254" t="e">
            <v>#VALUE!</v>
          </cell>
          <cell r="E254" t="e">
            <v>#VALUE!</v>
          </cell>
          <cell r="F254" t="e">
            <v>#VALUE!</v>
          </cell>
          <cell r="G254" t="e">
            <v>#VALUE!</v>
          </cell>
          <cell r="H254" t="e">
            <v>#VALUE!</v>
          </cell>
          <cell r="I254" t="e">
            <v>#VALUE!</v>
          </cell>
          <cell r="J254" t="e">
            <v>#VALUE!</v>
          </cell>
          <cell r="K254" t="e">
            <v>#VALUE!</v>
          </cell>
          <cell r="L254" t="e">
            <v>#VALUE!</v>
          </cell>
          <cell r="M254" t="e">
            <v>#VALUE!</v>
          </cell>
          <cell r="N254" t="e">
            <v>#VALUE!</v>
          </cell>
          <cell r="O254" t="e">
            <v>#VALUE!</v>
          </cell>
          <cell r="P254" t="e">
            <v>#VALUE!</v>
          </cell>
          <cell r="Q254" t="e">
            <v>#VALUE!</v>
          </cell>
          <cell r="R254" t="e">
            <v>#VALUE!</v>
          </cell>
          <cell r="S254" t="e">
            <v>#VALUE!</v>
          </cell>
          <cell r="T254" t="e">
            <v>#VALUE!</v>
          </cell>
          <cell r="U254" t="e">
            <v>#VALUE!</v>
          </cell>
          <cell r="V254" t="e">
            <v>#VALUE!</v>
          </cell>
          <cell r="W254" t="e">
            <v>#VALUE!</v>
          </cell>
          <cell r="X254" t="e">
            <v>#VALUE!</v>
          </cell>
          <cell r="Y254" t="e">
            <v>#VALUE!</v>
          </cell>
          <cell r="Z254" t="e">
            <v>#VALUE!</v>
          </cell>
          <cell r="AA254" t="str">
            <v/>
          </cell>
          <cell r="AB254" t="str">
            <v/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D255" t="e">
            <v>#VALUE!</v>
          </cell>
          <cell r="E255" t="e">
            <v>#VALUE!</v>
          </cell>
          <cell r="F255" t="e">
            <v>#VALUE!</v>
          </cell>
          <cell r="G255" t="e">
            <v>#VALUE!</v>
          </cell>
          <cell r="H255" t="e">
            <v>#VALUE!</v>
          </cell>
          <cell r="I255" t="e">
            <v>#VALUE!</v>
          </cell>
          <cell r="J255" t="e">
            <v>#VALUE!</v>
          </cell>
          <cell r="K255" t="e">
            <v>#VALUE!</v>
          </cell>
          <cell r="L255" t="e">
            <v>#VALUE!</v>
          </cell>
          <cell r="M255" t="e">
            <v>#VALUE!</v>
          </cell>
          <cell r="N255" t="e">
            <v>#VALUE!</v>
          </cell>
          <cell r="O255" t="e">
            <v>#VALUE!</v>
          </cell>
          <cell r="P255" t="e">
            <v>#VALUE!</v>
          </cell>
          <cell r="Q255" t="e">
            <v>#VALUE!</v>
          </cell>
          <cell r="R255" t="e">
            <v>#VALUE!</v>
          </cell>
          <cell r="S255" t="e">
            <v>#VALUE!</v>
          </cell>
          <cell r="T255" t="e">
            <v>#VALUE!</v>
          </cell>
          <cell r="U255" t="e">
            <v>#VALUE!</v>
          </cell>
          <cell r="V255" t="e">
            <v>#VALUE!</v>
          </cell>
          <cell r="W255" t="e">
            <v>#VALUE!</v>
          </cell>
          <cell r="X255" t="e">
            <v>#VALUE!</v>
          </cell>
          <cell r="Y255" t="e">
            <v>#VALUE!</v>
          </cell>
          <cell r="Z255" t="e">
            <v>#VALUE!</v>
          </cell>
          <cell r="AA255" t="str">
            <v/>
          </cell>
          <cell r="AB255" t="str">
            <v/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D256" t="e">
            <v>#VALUE!</v>
          </cell>
          <cell r="E256" t="e">
            <v>#VALUE!</v>
          </cell>
          <cell r="F256" t="e">
            <v>#VALUE!</v>
          </cell>
          <cell r="G256" t="e">
            <v>#VALUE!</v>
          </cell>
          <cell r="H256" t="e">
            <v>#VALUE!</v>
          </cell>
          <cell r="I256" t="e">
            <v>#VALUE!</v>
          </cell>
          <cell r="J256" t="e">
            <v>#VALUE!</v>
          </cell>
          <cell r="K256" t="e">
            <v>#VALUE!</v>
          </cell>
          <cell r="L256" t="e">
            <v>#VALUE!</v>
          </cell>
          <cell r="M256" t="e">
            <v>#VALUE!</v>
          </cell>
          <cell r="N256" t="e">
            <v>#VALUE!</v>
          </cell>
          <cell r="O256" t="e">
            <v>#VALUE!</v>
          </cell>
          <cell r="P256" t="e">
            <v>#VALUE!</v>
          </cell>
          <cell r="Q256" t="e">
            <v>#VALUE!</v>
          </cell>
          <cell r="R256" t="e">
            <v>#VALUE!</v>
          </cell>
          <cell r="S256" t="e">
            <v>#VALUE!</v>
          </cell>
          <cell r="T256" t="e">
            <v>#VALUE!</v>
          </cell>
          <cell r="U256" t="e">
            <v>#VALUE!</v>
          </cell>
          <cell r="V256" t="e">
            <v>#VALUE!</v>
          </cell>
          <cell r="W256" t="e">
            <v>#VALUE!</v>
          </cell>
          <cell r="X256" t="e">
            <v>#VALUE!</v>
          </cell>
          <cell r="Y256" t="e">
            <v>#VALUE!</v>
          </cell>
          <cell r="Z256" t="e">
            <v>#VALUE!</v>
          </cell>
          <cell r="AA256" t="str">
            <v/>
          </cell>
          <cell r="AB256" t="str">
            <v/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D257" t="e">
            <v>#VALUE!</v>
          </cell>
          <cell r="E257" t="e">
            <v>#VALUE!</v>
          </cell>
          <cell r="F257" t="e">
            <v>#VALUE!</v>
          </cell>
          <cell r="G257" t="e">
            <v>#VALUE!</v>
          </cell>
          <cell r="H257" t="e">
            <v>#VALUE!</v>
          </cell>
          <cell r="I257" t="e">
            <v>#VALUE!</v>
          </cell>
          <cell r="J257" t="e">
            <v>#VALUE!</v>
          </cell>
          <cell r="K257" t="e">
            <v>#VALUE!</v>
          </cell>
          <cell r="L257" t="e">
            <v>#VALUE!</v>
          </cell>
          <cell r="M257" t="e">
            <v>#VALUE!</v>
          </cell>
          <cell r="N257" t="e">
            <v>#VALUE!</v>
          </cell>
          <cell r="O257" t="e">
            <v>#VALUE!</v>
          </cell>
          <cell r="P257" t="e">
            <v>#VALUE!</v>
          </cell>
          <cell r="Q257" t="e">
            <v>#VALUE!</v>
          </cell>
          <cell r="R257" t="e">
            <v>#VALUE!</v>
          </cell>
          <cell r="S257" t="e">
            <v>#VALUE!</v>
          </cell>
          <cell r="T257" t="e">
            <v>#VALUE!</v>
          </cell>
          <cell r="U257" t="e">
            <v>#VALUE!</v>
          </cell>
          <cell r="V257" t="e">
            <v>#VALUE!</v>
          </cell>
          <cell r="W257" t="e">
            <v>#VALUE!</v>
          </cell>
          <cell r="X257" t="e">
            <v>#VALUE!</v>
          </cell>
          <cell r="Y257" t="e">
            <v>#VALUE!</v>
          </cell>
          <cell r="Z257" t="e">
            <v>#VALUE!</v>
          </cell>
          <cell r="AA257" t="str">
            <v/>
          </cell>
          <cell r="AB257" t="str">
            <v/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D258" t="e">
            <v>#VALUE!</v>
          </cell>
          <cell r="E258" t="e">
            <v>#VALUE!</v>
          </cell>
          <cell r="F258" t="e">
            <v>#VALUE!</v>
          </cell>
          <cell r="G258" t="e">
            <v>#VALUE!</v>
          </cell>
          <cell r="H258" t="e">
            <v>#VALUE!</v>
          </cell>
          <cell r="I258" t="e">
            <v>#VALUE!</v>
          </cell>
          <cell r="J258" t="e">
            <v>#VALUE!</v>
          </cell>
          <cell r="K258" t="e">
            <v>#VALUE!</v>
          </cell>
          <cell r="L258" t="e">
            <v>#VALUE!</v>
          </cell>
          <cell r="M258" t="e">
            <v>#VALUE!</v>
          </cell>
          <cell r="N258" t="e">
            <v>#VALUE!</v>
          </cell>
          <cell r="O258" t="e">
            <v>#VALUE!</v>
          </cell>
          <cell r="P258" t="e">
            <v>#VALUE!</v>
          </cell>
          <cell r="Q258" t="e">
            <v>#VALUE!</v>
          </cell>
          <cell r="R258" t="e">
            <v>#VALUE!</v>
          </cell>
          <cell r="S258" t="e">
            <v>#VALUE!</v>
          </cell>
          <cell r="T258" t="e">
            <v>#VALUE!</v>
          </cell>
          <cell r="U258" t="e">
            <v>#VALUE!</v>
          </cell>
          <cell r="V258" t="e">
            <v>#VALUE!</v>
          </cell>
          <cell r="W258" t="e">
            <v>#VALUE!</v>
          </cell>
          <cell r="X258" t="e">
            <v>#VALUE!</v>
          </cell>
          <cell r="Y258" t="e">
            <v>#VALUE!</v>
          </cell>
          <cell r="Z258" t="e">
            <v>#VALUE!</v>
          </cell>
          <cell r="AA258" t="str">
            <v/>
          </cell>
          <cell r="AB258" t="str">
            <v/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D259" t="e">
            <v>#VALUE!</v>
          </cell>
          <cell r="E259" t="e">
            <v>#VALUE!</v>
          </cell>
          <cell r="F259" t="e">
            <v>#VALUE!</v>
          </cell>
          <cell r="G259" t="e">
            <v>#VALUE!</v>
          </cell>
          <cell r="H259" t="e">
            <v>#VALUE!</v>
          </cell>
          <cell r="I259" t="e">
            <v>#VALUE!</v>
          </cell>
          <cell r="J259" t="e">
            <v>#VALUE!</v>
          </cell>
          <cell r="K259" t="e">
            <v>#VALUE!</v>
          </cell>
          <cell r="L259" t="e">
            <v>#VALUE!</v>
          </cell>
          <cell r="M259" t="e">
            <v>#VALUE!</v>
          </cell>
          <cell r="N259" t="e">
            <v>#VALUE!</v>
          </cell>
          <cell r="O259" t="e">
            <v>#VALUE!</v>
          </cell>
          <cell r="P259" t="e">
            <v>#VALUE!</v>
          </cell>
          <cell r="Q259" t="e">
            <v>#VALUE!</v>
          </cell>
          <cell r="R259" t="e">
            <v>#VALUE!</v>
          </cell>
          <cell r="S259" t="e">
            <v>#VALUE!</v>
          </cell>
          <cell r="T259" t="e">
            <v>#VALUE!</v>
          </cell>
          <cell r="U259" t="e">
            <v>#VALUE!</v>
          </cell>
          <cell r="V259" t="e">
            <v>#VALUE!</v>
          </cell>
          <cell r="W259" t="e">
            <v>#VALUE!</v>
          </cell>
          <cell r="X259" t="e">
            <v>#VALUE!</v>
          </cell>
          <cell r="Y259" t="e">
            <v>#VALUE!</v>
          </cell>
          <cell r="Z259" t="e">
            <v>#VALUE!</v>
          </cell>
          <cell r="AA259" t="str">
            <v/>
          </cell>
          <cell r="AB259" t="str">
            <v/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D260" t="e">
            <v>#VALUE!</v>
          </cell>
          <cell r="E260" t="e">
            <v>#VALUE!</v>
          </cell>
          <cell r="F260" t="e">
            <v>#VALUE!</v>
          </cell>
          <cell r="G260" t="e">
            <v>#VALUE!</v>
          </cell>
          <cell r="H260" t="e">
            <v>#VALUE!</v>
          </cell>
          <cell r="I260" t="e">
            <v>#VALUE!</v>
          </cell>
          <cell r="J260" t="e">
            <v>#VALUE!</v>
          </cell>
          <cell r="K260" t="e">
            <v>#VALUE!</v>
          </cell>
          <cell r="L260" t="e">
            <v>#VALUE!</v>
          </cell>
          <cell r="M260" t="e">
            <v>#VALUE!</v>
          </cell>
          <cell r="N260" t="e">
            <v>#VALUE!</v>
          </cell>
          <cell r="O260" t="e">
            <v>#VALUE!</v>
          </cell>
          <cell r="P260" t="e">
            <v>#VALUE!</v>
          </cell>
          <cell r="Q260" t="e">
            <v>#VALUE!</v>
          </cell>
          <cell r="R260" t="e">
            <v>#VALUE!</v>
          </cell>
          <cell r="S260" t="e">
            <v>#VALUE!</v>
          </cell>
          <cell r="T260" t="e">
            <v>#VALUE!</v>
          </cell>
          <cell r="U260" t="e">
            <v>#VALUE!</v>
          </cell>
          <cell r="V260" t="e">
            <v>#VALUE!</v>
          </cell>
          <cell r="W260" t="e">
            <v>#VALUE!</v>
          </cell>
          <cell r="X260" t="e">
            <v>#VALUE!</v>
          </cell>
          <cell r="Y260" t="e">
            <v>#VALUE!</v>
          </cell>
          <cell r="Z260" t="e">
            <v>#VALUE!</v>
          </cell>
          <cell r="AA260" t="str">
            <v/>
          </cell>
          <cell r="AB260" t="str">
            <v/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D261" t="e">
            <v>#VALUE!</v>
          </cell>
          <cell r="E261" t="e">
            <v>#VALUE!</v>
          </cell>
          <cell r="F261" t="e">
            <v>#VALUE!</v>
          </cell>
          <cell r="G261" t="e">
            <v>#VALUE!</v>
          </cell>
          <cell r="H261" t="e">
            <v>#VALUE!</v>
          </cell>
          <cell r="I261" t="e">
            <v>#VALUE!</v>
          </cell>
          <cell r="J261" t="e">
            <v>#VALUE!</v>
          </cell>
          <cell r="K261" t="e">
            <v>#VALUE!</v>
          </cell>
          <cell r="L261" t="e">
            <v>#VALUE!</v>
          </cell>
          <cell r="M261" t="e">
            <v>#VALUE!</v>
          </cell>
          <cell r="N261" t="e">
            <v>#VALUE!</v>
          </cell>
          <cell r="O261" t="e">
            <v>#VALUE!</v>
          </cell>
          <cell r="P261" t="e">
            <v>#VALUE!</v>
          </cell>
          <cell r="Q261" t="e">
            <v>#VALUE!</v>
          </cell>
          <cell r="R261" t="e">
            <v>#VALUE!</v>
          </cell>
          <cell r="S261" t="e">
            <v>#VALUE!</v>
          </cell>
          <cell r="T261" t="e">
            <v>#VALUE!</v>
          </cell>
          <cell r="U261" t="e">
            <v>#VALUE!</v>
          </cell>
          <cell r="V261" t="e">
            <v>#VALUE!</v>
          </cell>
          <cell r="W261" t="e">
            <v>#VALUE!</v>
          </cell>
          <cell r="X261" t="e">
            <v>#VALUE!</v>
          </cell>
          <cell r="Y261" t="e">
            <v>#VALUE!</v>
          </cell>
          <cell r="Z261" t="e">
            <v>#VALUE!</v>
          </cell>
          <cell r="AA261" t="str">
            <v/>
          </cell>
          <cell r="AB261" t="str">
            <v/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D262" t="e">
            <v>#VALUE!</v>
          </cell>
          <cell r="E262" t="e">
            <v>#VALUE!</v>
          </cell>
          <cell r="F262" t="e">
            <v>#VALUE!</v>
          </cell>
          <cell r="G262" t="e">
            <v>#VALUE!</v>
          </cell>
          <cell r="H262" t="e">
            <v>#VALUE!</v>
          </cell>
          <cell r="I262" t="e">
            <v>#VALUE!</v>
          </cell>
          <cell r="J262" t="e">
            <v>#VALUE!</v>
          </cell>
          <cell r="K262" t="e">
            <v>#VALUE!</v>
          </cell>
          <cell r="L262" t="e">
            <v>#VALUE!</v>
          </cell>
          <cell r="M262" t="e">
            <v>#VALUE!</v>
          </cell>
          <cell r="N262" t="e">
            <v>#VALUE!</v>
          </cell>
          <cell r="O262" t="e">
            <v>#VALUE!</v>
          </cell>
          <cell r="P262" t="e">
            <v>#VALUE!</v>
          </cell>
          <cell r="Q262" t="e">
            <v>#VALUE!</v>
          </cell>
          <cell r="R262" t="e">
            <v>#VALUE!</v>
          </cell>
          <cell r="S262" t="e">
            <v>#VALUE!</v>
          </cell>
          <cell r="T262" t="e">
            <v>#VALUE!</v>
          </cell>
          <cell r="U262" t="e">
            <v>#VALUE!</v>
          </cell>
          <cell r="V262" t="e">
            <v>#VALUE!</v>
          </cell>
          <cell r="W262" t="e">
            <v>#VALUE!</v>
          </cell>
          <cell r="X262" t="e">
            <v>#VALUE!</v>
          </cell>
          <cell r="Y262" t="e">
            <v>#VALUE!</v>
          </cell>
          <cell r="Z262" t="e">
            <v>#VALUE!</v>
          </cell>
          <cell r="AA262" t="str">
            <v/>
          </cell>
          <cell r="AB262" t="str">
            <v/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D263" t="e">
            <v>#VALUE!</v>
          </cell>
          <cell r="E263" t="e">
            <v>#VALUE!</v>
          </cell>
          <cell r="F263" t="e">
            <v>#VALUE!</v>
          </cell>
          <cell r="G263" t="e">
            <v>#VALUE!</v>
          </cell>
          <cell r="H263" t="e">
            <v>#VALUE!</v>
          </cell>
          <cell r="I263" t="e">
            <v>#VALUE!</v>
          </cell>
          <cell r="J263" t="e">
            <v>#VALUE!</v>
          </cell>
          <cell r="K263" t="e">
            <v>#VALUE!</v>
          </cell>
          <cell r="L263" t="e">
            <v>#VALUE!</v>
          </cell>
          <cell r="M263" t="e">
            <v>#VALUE!</v>
          </cell>
          <cell r="N263" t="e">
            <v>#VALUE!</v>
          </cell>
          <cell r="O263" t="e">
            <v>#VALUE!</v>
          </cell>
          <cell r="P263" t="e">
            <v>#VALUE!</v>
          </cell>
          <cell r="Q263" t="e">
            <v>#VALUE!</v>
          </cell>
          <cell r="R263" t="e">
            <v>#VALUE!</v>
          </cell>
          <cell r="S263" t="e">
            <v>#VALUE!</v>
          </cell>
          <cell r="T263" t="e">
            <v>#VALUE!</v>
          </cell>
          <cell r="U263" t="e">
            <v>#VALUE!</v>
          </cell>
          <cell r="V263" t="e">
            <v>#VALUE!</v>
          </cell>
          <cell r="W263" t="e">
            <v>#VALUE!</v>
          </cell>
          <cell r="X263" t="e">
            <v>#VALUE!</v>
          </cell>
          <cell r="Y263" t="e">
            <v>#VALUE!</v>
          </cell>
          <cell r="Z263" t="e">
            <v>#VALUE!</v>
          </cell>
          <cell r="AA263" t="str">
            <v/>
          </cell>
          <cell r="AB263" t="str">
            <v/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D264" t="e">
            <v>#VALUE!</v>
          </cell>
          <cell r="E264" t="e">
            <v>#VALUE!</v>
          </cell>
          <cell r="F264" t="e">
            <v>#VALUE!</v>
          </cell>
          <cell r="G264" t="e">
            <v>#VALUE!</v>
          </cell>
          <cell r="H264" t="e">
            <v>#VALUE!</v>
          </cell>
          <cell r="I264" t="e">
            <v>#VALUE!</v>
          </cell>
          <cell r="J264" t="e">
            <v>#VALUE!</v>
          </cell>
          <cell r="K264" t="e">
            <v>#VALUE!</v>
          </cell>
          <cell r="L264" t="e">
            <v>#VALUE!</v>
          </cell>
          <cell r="M264" t="e">
            <v>#VALUE!</v>
          </cell>
          <cell r="N264" t="e">
            <v>#VALUE!</v>
          </cell>
          <cell r="O264" t="e">
            <v>#VALUE!</v>
          </cell>
          <cell r="P264" t="e">
            <v>#VALUE!</v>
          </cell>
          <cell r="Q264" t="e">
            <v>#VALUE!</v>
          </cell>
          <cell r="R264" t="e">
            <v>#VALUE!</v>
          </cell>
          <cell r="S264" t="e">
            <v>#VALUE!</v>
          </cell>
          <cell r="T264" t="e">
            <v>#VALUE!</v>
          </cell>
          <cell r="U264" t="e">
            <v>#VALUE!</v>
          </cell>
          <cell r="V264" t="e">
            <v>#VALUE!</v>
          </cell>
          <cell r="W264" t="e">
            <v>#VALUE!</v>
          </cell>
          <cell r="X264" t="e">
            <v>#VALUE!</v>
          </cell>
          <cell r="Y264" t="e">
            <v>#VALUE!</v>
          </cell>
          <cell r="Z264" t="e">
            <v>#VALUE!</v>
          </cell>
          <cell r="AA264" t="str">
            <v/>
          </cell>
          <cell r="AB264" t="str">
            <v/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D265" t="e">
            <v>#VALUE!</v>
          </cell>
          <cell r="E265" t="e">
            <v>#VALUE!</v>
          </cell>
          <cell r="F265" t="e">
            <v>#VALUE!</v>
          </cell>
          <cell r="G265" t="e">
            <v>#VALUE!</v>
          </cell>
          <cell r="H265" t="e">
            <v>#VALUE!</v>
          </cell>
          <cell r="I265" t="e">
            <v>#VALUE!</v>
          </cell>
          <cell r="J265" t="e">
            <v>#VALUE!</v>
          </cell>
          <cell r="K265" t="e">
            <v>#VALUE!</v>
          </cell>
          <cell r="L265" t="e">
            <v>#VALUE!</v>
          </cell>
          <cell r="M265" t="e">
            <v>#VALUE!</v>
          </cell>
          <cell r="N265" t="e">
            <v>#VALUE!</v>
          </cell>
          <cell r="O265" t="e">
            <v>#VALUE!</v>
          </cell>
          <cell r="P265" t="e">
            <v>#VALUE!</v>
          </cell>
          <cell r="Q265" t="e">
            <v>#VALUE!</v>
          </cell>
          <cell r="R265" t="e">
            <v>#VALUE!</v>
          </cell>
          <cell r="S265" t="e">
            <v>#VALUE!</v>
          </cell>
          <cell r="T265" t="e">
            <v>#VALUE!</v>
          </cell>
          <cell r="U265" t="e">
            <v>#VALUE!</v>
          </cell>
          <cell r="V265" t="e">
            <v>#VALUE!</v>
          </cell>
          <cell r="W265" t="e">
            <v>#VALUE!</v>
          </cell>
          <cell r="X265" t="e">
            <v>#VALUE!</v>
          </cell>
          <cell r="Y265" t="e">
            <v>#VALUE!</v>
          </cell>
          <cell r="Z265" t="e">
            <v>#VALUE!</v>
          </cell>
          <cell r="AA265" t="str">
            <v/>
          </cell>
          <cell r="AB265" t="str">
            <v/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D266" t="e">
            <v>#VALUE!</v>
          </cell>
          <cell r="E266" t="e">
            <v>#VALUE!</v>
          </cell>
          <cell r="F266" t="e">
            <v>#VALUE!</v>
          </cell>
          <cell r="G266" t="e">
            <v>#VALUE!</v>
          </cell>
          <cell r="H266" t="e">
            <v>#VALUE!</v>
          </cell>
          <cell r="I266" t="e">
            <v>#VALUE!</v>
          </cell>
          <cell r="J266" t="e">
            <v>#VALUE!</v>
          </cell>
          <cell r="K266" t="e">
            <v>#VALUE!</v>
          </cell>
          <cell r="L266" t="e">
            <v>#VALUE!</v>
          </cell>
          <cell r="M266" t="e">
            <v>#VALUE!</v>
          </cell>
          <cell r="N266" t="e">
            <v>#VALUE!</v>
          </cell>
          <cell r="O266" t="e">
            <v>#VALUE!</v>
          </cell>
          <cell r="P266" t="e">
            <v>#VALUE!</v>
          </cell>
          <cell r="Q266" t="e">
            <v>#VALUE!</v>
          </cell>
          <cell r="R266" t="e">
            <v>#VALUE!</v>
          </cell>
          <cell r="S266" t="e">
            <v>#VALUE!</v>
          </cell>
          <cell r="T266" t="e">
            <v>#VALUE!</v>
          </cell>
          <cell r="U266" t="e">
            <v>#VALUE!</v>
          </cell>
          <cell r="V266" t="e">
            <v>#VALUE!</v>
          </cell>
          <cell r="W266" t="e">
            <v>#VALUE!</v>
          </cell>
          <cell r="X266" t="e">
            <v>#VALUE!</v>
          </cell>
          <cell r="Y266" t="e">
            <v>#VALUE!</v>
          </cell>
          <cell r="Z266" t="e">
            <v>#VALUE!</v>
          </cell>
          <cell r="AA266" t="str">
            <v/>
          </cell>
          <cell r="AB266" t="str">
            <v/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D267" t="e">
            <v>#VALUE!</v>
          </cell>
          <cell r="E267" t="e">
            <v>#VALUE!</v>
          </cell>
          <cell r="F267" t="e">
            <v>#VALUE!</v>
          </cell>
          <cell r="G267" t="e">
            <v>#VALUE!</v>
          </cell>
          <cell r="H267" t="e">
            <v>#VALUE!</v>
          </cell>
          <cell r="I267" t="e">
            <v>#VALUE!</v>
          </cell>
          <cell r="J267" t="e">
            <v>#VALUE!</v>
          </cell>
          <cell r="K267" t="e">
            <v>#VALUE!</v>
          </cell>
          <cell r="L267" t="e">
            <v>#VALUE!</v>
          </cell>
          <cell r="M267" t="e">
            <v>#VALUE!</v>
          </cell>
          <cell r="N267" t="e">
            <v>#VALUE!</v>
          </cell>
          <cell r="O267" t="e">
            <v>#VALUE!</v>
          </cell>
          <cell r="P267" t="e">
            <v>#VALUE!</v>
          </cell>
          <cell r="Q267" t="e">
            <v>#VALUE!</v>
          </cell>
          <cell r="R267" t="e">
            <v>#VALUE!</v>
          </cell>
          <cell r="S267" t="e">
            <v>#VALUE!</v>
          </cell>
          <cell r="T267" t="e">
            <v>#VALUE!</v>
          </cell>
          <cell r="U267" t="e">
            <v>#VALUE!</v>
          </cell>
          <cell r="V267" t="e">
            <v>#VALUE!</v>
          </cell>
          <cell r="W267" t="e">
            <v>#VALUE!</v>
          </cell>
          <cell r="X267" t="e">
            <v>#VALUE!</v>
          </cell>
          <cell r="Y267" t="e">
            <v>#VALUE!</v>
          </cell>
          <cell r="Z267" t="e">
            <v>#VALUE!</v>
          </cell>
          <cell r="AA267" t="str">
            <v/>
          </cell>
          <cell r="AB267" t="str">
            <v/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D268" t="e">
            <v>#VALUE!</v>
          </cell>
          <cell r="E268" t="e">
            <v>#VALUE!</v>
          </cell>
          <cell r="F268" t="e">
            <v>#VALUE!</v>
          </cell>
          <cell r="G268" t="e">
            <v>#VALUE!</v>
          </cell>
          <cell r="H268" t="e">
            <v>#VALUE!</v>
          </cell>
          <cell r="I268" t="e">
            <v>#VALUE!</v>
          </cell>
          <cell r="J268" t="e">
            <v>#VALUE!</v>
          </cell>
          <cell r="K268" t="e">
            <v>#VALUE!</v>
          </cell>
          <cell r="L268" t="e">
            <v>#VALUE!</v>
          </cell>
          <cell r="M268" t="e">
            <v>#VALUE!</v>
          </cell>
          <cell r="N268" t="e">
            <v>#VALUE!</v>
          </cell>
          <cell r="O268" t="e">
            <v>#VALUE!</v>
          </cell>
          <cell r="P268" t="e">
            <v>#VALUE!</v>
          </cell>
          <cell r="Q268" t="e">
            <v>#VALUE!</v>
          </cell>
          <cell r="R268" t="e">
            <v>#VALUE!</v>
          </cell>
          <cell r="S268" t="e">
            <v>#VALUE!</v>
          </cell>
          <cell r="T268" t="e">
            <v>#VALUE!</v>
          </cell>
          <cell r="U268" t="e">
            <v>#VALUE!</v>
          </cell>
          <cell r="V268" t="e">
            <v>#VALUE!</v>
          </cell>
          <cell r="W268" t="e">
            <v>#VALUE!</v>
          </cell>
          <cell r="X268" t="e">
            <v>#VALUE!</v>
          </cell>
          <cell r="Y268" t="e">
            <v>#VALUE!</v>
          </cell>
          <cell r="Z268" t="e">
            <v>#VALUE!</v>
          </cell>
          <cell r="AA268" t="str">
            <v/>
          </cell>
          <cell r="AB268" t="str">
            <v/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D269" t="e">
            <v>#VALUE!</v>
          </cell>
          <cell r="E269" t="e">
            <v>#VALUE!</v>
          </cell>
          <cell r="F269" t="e">
            <v>#VALUE!</v>
          </cell>
          <cell r="G269" t="e">
            <v>#VALUE!</v>
          </cell>
          <cell r="H269" t="e">
            <v>#VALUE!</v>
          </cell>
          <cell r="I269" t="e">
            <v>#VALUE!</v>
          </cell>
          <cell r="J269" t="e">
            <v>#VALUE!</v>
          </cell>
          <cell r="K269" t="e">
            <v>#VALUE!</v>
          </cell>
          <cell r="L269" t="e">
            <v>#VALUE!</v>
          </cell>
          <cell r="M269" t="e">
            <v>#VALUE!</v>
          </cell>
          <cell r="N269" t="e">
            <v>#VALUE!</v>
          </cell>
          <cell r="O269" t="e">
            <v>#VALUE!</v>
          </cell>
          <cell r="P269" t="e">
            <v>#VALUE!</v>
          </cell>
          <cell r="Q269" t="e">
            <v>#VALUE!</v>
          </cell>
          <cell r="R269" t="e">
            <v>#VALUE!</v>
          </cell>
          <cell r="S269" t="e">
            <v>#VALUE!</v>
          </cell>
          <cell r="T269" t="e">
            <v>#VALUE!</v>
          </cell>
          <cell r="U269" t="e">
            <v>#VALUE!</v>
          </cell>
          <cell r="V269" t="e">
            <v>#VALUE!</v>
          </cell>
          <cell r="W269" t="e">
            <v>#VALUE!</v>
          </cell>
          <cell r="X269" t="e">
            <v>#VALUE!</v>
          </cell>
          <cell r="Y269" t="e">
            <v>#VALUE!</v>
          </cell>
          <cell r="Z269" t="e">
            <v>#VALUE!</v>
          </cell>
          <cell r="AA269" t="str">
            <v/>
          </cell>
          <cell r="AB269" t="str">
            <v/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D270" t="e">
            <v>#VALUE!</v>
          </cell>
          <cell r="E270" t="e">
            <v>#VALUE!</v>
          </cell>
          <cell r="F270" t="e">
            <v>#VALUE!</v>
          </cell>
          <cell r="G270" t="e">
            <v>#VALUE!</v>
          </cell>
          <cell r="H270" t="e">
            <v>#VALUE!</v>
          </cell>
          <cell r="I270" t="e">
            <v>#VALUE!</v>
          </cell>
          <cell r="J270" t="e">
            <v>#VALUE!</v>
          </cell>
          <cell r="K270" t="e">
            <v>#VALUE!</v>
          </cell>
          <cell r="L270" t="e">
            <v>#VALUE!</v>
          </cell>
          <cell r="M270" t="e">
            <v>#VALUE!</v>
          </cell>
          <cell r="N270" t="e">
            <v>#VALUE!</v>
          </cell>
          <cell r="O270" t="e">
            <v>#VALUE!</v>
          </cell>
          <cell r="P270" t="e">
            <v>#VALUE!</v>
          </cell>
          <cell r="Q270" t="e">
            <v>#VALUE!</v>
          </cell>
          <cell r="R270" t="e">
            <v>#VALUE!</v>
          </cell>
          <cell r="S270" t="e">
            <v>#VALUE!</v>
          </cell>
          <cell r="T270" t="e">
            <v>#VALUE!</v>
          </cell>
          <cell r="U270" t="e">
            <v>#VALUE!</v>
          </cell>
          <cell r="V270" t="e">
            <v>#VALUE!</v>
          </cell>
          <cell r="W270" t="e">
            <v>#VALUE!</v>
          </cell>
          <cell r="X270" t="e">
            <v>#VALUE!</v>
          </cell>
          <cell r="Y270" t="e">
            <v>#VALUE!</v>
          </cell>
          <cell r="Z270" t="e">
            <v>#VALUE!</v>
          </cell>
          <cell r="AA270" t="str">
            <v/>
          </cell>
          <cell r="AB270" t="str">
            <v/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D271" t="e">
            <v>#VALUE!</v>
          </cell>
          <cell r="E271" t="e">
            <v>#VALUE!</v>
          </cell>
          <cell r="F271" t="e">
            <v>#VALUE!</v>
          </cell>
          <cell r="G271" t="e">
            <v>#VALUE!</v>
          </cell>
          <cell r="H271" t="e">
            <v>#VALUE!</v>
          </cell>
          <cell r="I271" t="e">
            <v>#VALUE!</v>
          </cell>
          <cell r="J271" t="e">
            <v>#VALUE!</v>
          </cell>
          <cell r="K271" t="e">
            <v>#VALUE!</v>
          </cell>
          <cell r="L271" t="e">
            <v>#VALUE!</v>
          </cell>
          <cell r="M271" t="e">
            <v>#VALUE!</v>
          </cell>
          <cell r="N271" t="e">
            <v>#VALUE!</v>
          </cell>
          <cell r="O271" t="e">
            <v>#VALUE!</v>
          </cell>
          <cell r="P271" t="e">
            <v>#VALUE!</v>
          </cell>
          <cell r="Q271" t="e">
            <v>#VALUE!</v>
          </cell>
          <cell r="R271" t="e">
            <v>#VALUE!</v>
          </cell>
          <cell r="S271" t="e">
            <v>#VALUE!</v>
          </cell>
          <cell r="T271" t="e">
            <v>#VALUE!</v>
          </cell>
          <cell r="U271" t="e">
            <v>#VALUE!</v>
          </cell>
          <cell r="V271" t="e">
            <v>#VALUE!</v>
          </cell>
          <cell r="W271" t="e">
            <v>#VALUE!</v>
          </cell>
          <cell r="X271" t="e">
            <v>#VALUE!</v>
          </cell>
          <cell r="Y271" t="e">
            <v>#VALUE!</v>
          </cell>
          <cell r="Z271" t="e">
            <v>#VALUE!</v>
          </cell>
          <cell r="AA271" t="str">
            <v/>
          </cell>
          <cell r="AB271" t="str">
            <v/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D272" t="e">
            <v>#VALUE!</v>
          </cell>
          <cell r="E272" t="e">
            <v>#VALUE!</v>
          </cell>
          <cell r="F272" t="e">
            <v>#VALUE!</v>
          </cell>
          <cell r="G272" t="e">
            <v>#VALUE!</v>
          </cell>
          <cell r="H272" t="e">
            <v>#VALUE!</v>
          </cell>
          <cell r="I272" t="e">
            <v>#VALUE!</v>
          </cell>
          <cell r="J272" t="e">
            <v>#VALUE!</v>
          </cell>
          <cell r="K272" t="e">
            <v>#VALUE!</v>
          </cell>
          <cell r="L272" t="e">
            <v>#VALUE!</v>
          </cell>
          <cell r="M272" t="e">
            <v>#VALUE!</v>
          </cell>
          <cell r="N272" t="e">
            <v>#VALUE!</v>
          </cell>
          <cell r="O272" t="e">
            <v>#VALUE!</v>
          </cell>
          <cell r="P272" t="e">
            <v>#VALUE!</v>
          </cell>
          <cell r="Q272" t="e">
            <v>#VALUE!</v>
          </cell>
          <cell r="R272" t="e">
            <v>#VALUE!</v>
          </cell>
          <cell r="S272" t="e">
            <v>#VALUE!</v>
          </cell>
          <cell r="T272" t="e">
            <v>#VALUE!</v>
          </cell>
          <cell r="U272" t="e">
            <v>#VALUE!</v>
          </cell>
          <cell r="V272" t="e">
            <v>#VALUE!</v>
          </cell>
          <cell r="W272" t="e">
            <v>#VALUE!</v>
          </cell>
          <cell r="X272" t="e">
            <v>#VALUE!</v>
          </cell>
          <cell r="Y272" t="e">
            <v>#VALUE!</v>
          </cell>
          <cell r="Z272" t="e">
            <v>#VALUE!</v>
          </cell>
          <cell r="AA272" t="str">
            <v/>
          </cell>
          <cell r="AB272" t="str">
            <v/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D273" t="e">
            <v>#VALUE!</v>
          </cell>
          <cell r="E273" t="e">
            <v>#VALUE!</v>
          </cell>
          <cell r="F273" t="e">
            <v>#VALUE!</v>
          </cell>
          <cell r="G273" t="e">
            <v>#VALUE!</v>
          </cell>
          <cell r="H273" t="e">
            <v>#VALUE!</v>
          </cell>
          <cell r="I273" t="e">
            <v>#VALUE!</v>
          </cell>
          <cell r="J273" t="e">
            <v>#VALUE!</v>
          </cell>
          <cell r="K273" t="e">
            <v>#VALUE!</v>
          </cell>
          <cell r="L273" t="e">
            <v>#VALUE!</v>
          </cell>
          <cell r="M273" t="e">
            <v>#VALUE!</v>
          </cell>
          <cell r="N273" t="e">
            <v>#VALUE!</v>
          </cell>
          <cell r="O273" t="e">
            <v>#VALUE!</v>
          </cell>
          <cell r="P273" t="e">
            <v>#VALUE!</v>
          </cell>
          <cell r="Q273" t="e">
            <v>#VALUE!</v>
          </cell>
          <cell r="R273" t="e">
            <v>#VALUE!</v>
          </cell>
          <cell r="S273" t="e">
            <v>#VALUE!</v>
          </cell>
          <cell r="T273" t="e">
            <v>#VALUE!</v>
          </cell>
          <cell r="U273" t="e">
            <v>#VALUE!</v>
          </cell>
          <cell r="V273" t="e">
            <v>#VALUE!</v>
          </cell>
          <cell r="W273" t="e">
            <v>#VALUE!</v>
          </cell>
          <cell r="X273" t="e">
            <v>#VALUE!</v>
          </cell>
          <cell r="Y273" t="e">
            <v>#VALUE!</v>
          </cell>
          <cell r="Z273" t="e">
            <v>#VALUE!</v>
          </cell>
          <cell r="AA273" t="str">
            <v/>
          </cell>
          <cell r="AB273" t="str">
            <v/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D274" t="e">
            <v>#VALUE!</v>
          </cell>
          <cell r="E274" t="e">
            <v>#VALUE!</v>
          </cell>
          <cell r="F274" t="e">
            <v>#VALUE!</v>
          </cell>
          <cell r="G274" t="e">
            <v>#VALUE!</v>
          </cell>
          <cell r="H274" t="e">
            <v>#VALUE!</v>
          </cell>
          <cell r="I274" t="e">
            <v>#VALUE!</v>
          </cell>
          <cell r="J274" t="e">
            <v>#VALUE!</v>
          </cell>
          <cell r="K274" t="e">
            <v>#VALUE!</v>
          </cell>
          <cell r="L274" t="e">
            <v>#VALUE!</v>
          </cell>
          <cell r="M274" t="e">
            <v>#VALUE!</v>
          </cell>
          <cell r="N274" t="e">
            <v>#VALUE!</v>
          </cell>
          <cell r="O274" t="e">
            <v>#VALUE!</v>
          </cell>
          <cell r="P274" t="e">
            <v>#VALUE!</v>
          </cell>
          <cell r="Q274" t="e">
            <v>#VALUE!</v>
          </cell>
          <cell r="R274" t="e">
            <v>#VALUE!</v>
          </cell>
          <cell r="S274" t="e">
            <v>#VALUE!</v>
          </cell>
          <cell r="T274" t="e">
            <v>#VALUE!</v>
          </cell>
          <cell r="U274" t="e">
            <v>#VALUE!</v>
          </cell>
          <cell r="V274" t="e">
            <v>#VALUE!</v>
          </cell>
          <cell r="W274" t="e">
            <v>#VALUE!</v>
          </cell>
          <cell r="X274" t="e">
            <v>#VALUE!</v>
          </cell>
          <cell r="Y274" t="e">
            <v>#VALUE!</v>
          </cell>
          <cell r="Z274" t="e">
            <v>#VALUE!</v>
          </cell>
          <cell r="AA274" t="str">
            <v/>
          </cell>
          <cell r="AB274" t="str">
            <v/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D275" t="e">
            <v>#VALUE!</v>
          </cell>
          <cell r="E275" t="e">
            <v>#VALUE!</v>
          </cell>
          <cell r="F275" t="e">
            <v>#VALUE!</v>
          </cell>
          <cell r="G275" t="e">
            <v>#VALUE!</v>
          </cell>
          <cell r="H275" t="e">
            <v>#VALUE!</v>
          </cell>
          <cell r="I275" t="e">
            <v>#VALUE!</v>
          </cell>
          <cell r="J275" t="e">
            <v>#VALUE!</v>
          </cell>
          <cell r="K275" t="e">
            <v>#VALUE!</v>
          </cell>
          <cell r="L275" t="e">
            <v>#VALUE!</v>
          </cell>
          <cell r="M275" t="e">
            <v>#VALUE!</v>
          </cell>
          <cell r="N275" t="e">
            <v>#VALUE!</v>
          </cell>
          <cell r="O275" t="e">
            <v>#VALUE!</v>
          </cell>
          <cell r="P275" t="e">
            <v>#VALUE!</v>
          </cell>
          <cell r="Q275" t="e">
            <v>#VALUE!</v>
          </cell>
          <cell r="R275" t="e">
            <v>#VALUE!</v>
          </cell>
          <cell r="S275" t="e">
            <v>#VALUE!</v>
          </cell>
          <cell r="T275" t="e">
            <v>#VALUE!</v>
          </cell>
          <cell r="U275" t="e">
            <v>#VALUE!</v>
          </cell>
          <cell r="V275" t="e">
            <v>#VALUE!</v>
          </cell>
          <cell r="W275" t="e">
            <v>#VALUE!</v>
          </cell>
          <cell r="X275" t="e">
            <v>#VALUE!</v>
          </cell>
          <cell r="Y275" t="e">
            <v>#VALUE!</v>
          </cell>
          <cell r="Z275" t="e">
            <v>#VALUE!</v>
          </cell>
          <cell r="AA275" t="str">
            <v/>
          </cell>
          <cell r="AB275" t="str">
            <v/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D276" t="e">
            <v>#VALUE!</v>
          </cell>
          <cell r="E276" t="e">
            <v>#VALUE!</v>
          </cell>
          <cell r="F276" t="e">
            <v>#VALUE!</v>
          </cell>
          <cell r="G276" t="e">
            <v>#VALUE!</v>
          </cell>
          <cell r="H276" t="e">
            <v>#VALUE!</v>
          </cell>
          <cell r="I276" t="e">
            <v>#VALUE!</v>
          </cell>
          <cell r="J276" t="e">
            <v>#VALUE!</v>
          </cell>
          <cell r="K276" t="e">
            <v>#VALUE!</v>
          </cell>
          <cell r="L276" t="e">
            <v>#VALUE!</v>
          </cell>
          <cell r="M276" t="e">
            <v>#VALUE!</v>
          </cell>
          <cell r="N276" t="e">
            <v>#VALUE!</v>
          </cell>
          <cell r="O276" t="e">
            <v>#VALUE!</v>
          </cell>
          <cell r="P276" t="e">
            <v>#VALUE!</v>
          </cell>
          <cell r="Q276" t="e">
            <v>#VALUE!</v>
          </cell>
          <cell r="R276" t="e">
            <v>#VALUE!</v>
          </cell>
          <cell r="S276" t="e">
            <v>#VALUE!</v>
          </cell>
          <cell r="T276" t="e">
            <v>#VALUE!</v>
          </cell>
          <cell r="U276" t="e">
            <v>#VALUE!</v>
          </cell>
          <cell r="V276" t="e">
            <v>#VALUE!</v>
          </cell>
          <cell r="W276" t="e">
            <v>#VALUE!</v>
          </cell>
          <cell r="X276" t="e">
            <v>#VALUE!</v>
          </cell>
          <cell r="Y276" t="e">
            <v>#VALUE!</v>
          </cell>
          <cell r="Z276" t="e">
            <v>#VALUE!</v>
          </cell>
          <cell r="AA276" t="str">
            <v/>
          </cell>
          <cell r="AB276" t="str">
            <v/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D277" t="e">
            <v>#VALUE!</v>
          </cell>
          <cell r="E277" t="e">
            <v>#VALUE!</v>
          </cell>
          <cell r="F277" t="e">
            <v>#VALUE!</v>
          </cell>
          <cell r="G277" t="e">
            <v>#VALUE!</v>
          </cell>
          <cell r="H277" t="e">
            <v>#VALUE!</v>
          </cell>
          <cell r="I277" t="e">
            <v>#VALUE!</v>
          </cell>
          <cell r="J277" t="e">
            <v>#VALUE!</v>
          </cell>
          <cell r="K277" t="e">
            <v>#VALUE!</v>
          </cell>
          <cell r="L277" t="e">
            <v>#VALUE!</v>
          </cell>
          <cell r="M277" t="e">
            <v>#VALUE!</v>
          </cell>
          <cell r="N277" t="e">
            <v>#VALUE!</v>
          </cell>
          <cell r="O277" t="e">
            <v>#VALUE!</v>
          </cell>
          <cell r="P277" t="e">
            <v>#VALUE!</v>
          </cell>
          <cell r="Q277" t="e">
            <v>#VALUE!</v>
          </cell>
          <cell r="R277" t="e">
            <v>#VALUE!</v>
          </cell>
          <cell r="S277" t="e">
            <v>#VALUE!</v>
          </cell>
          <cell r="T277" t="e">
            <v>#VALUE!</v>
          </cell>
          <cell r="U277" t="e">
            <v>#VALUE!</v>
          </cell>
          <cell r="V277" t="e">
            <v>#VALUE!</v>
          </cell>
          <cell r="W277" t="e">
            <v>#VALUE!</v>
          </cell>
          <cell r="X277" t="e">
            <v>#VALUE!</v>
          </cell>
          <cell r="Y277" t="e">
            <v>#VALUE!</v>
          </cell>
          <cell r="Z277" t="e">
            <v>#VALUE!</v>
          </cell>
          <cell r="AA277" t="str">
            <v/>
          </cell>
          <cell r="AB277" t="str">
            <v/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D278" t="e">
            <v>#VALUE!</v>
          </cell>
          <cell r="E278" t="e">
            <v>#VALUE!</v>
          </cell>
          <cell r="F278" t="e">
            <v>#VALUE!</v>
          </cell>
          <cell r="G278" t="e">
            <v>#VALUE!</v>
          </cell>
          <cell r="H278" t="e">
            <v>#VALUE!</v>
          </cell>
          <cell r="I278" t="e">
            <v>#VALUE!</v>
          </cell>
          <cell r="J278" t="e">
            <v>#VALUE!</v>
          </cell>
          <cell r="K278" t="e">
            <v>#VALUE!</v>
          </cell>
          <cell r="L278" t="e">
            <v>#VALUE!</v>
          </cell>
          <cell r="M278" t="e">
            <v>#VALUE!</v>
          </cell>
          <cell r="N278" t="e">
            <v>#VALUE!</v>
          </cell>
          <cell r="O278" t="e">
            <v>#VALUE!</v>
          </cell>
          <cell r="P278" t="e">
            <v>#VALUE!</v>
          </cell>
          <cell r="Q278" t="e">
            <v>#VALUE!</v>
          </cell>
          <cell r="R278" t="e">
            <v>#VALUE!</v>
          </cell>
          <cell r="S278" t="e">
            <v>#VALUE!</v>
          </cell>
          <cell r="T278" t="e">
            <v>#VALUE!</v>
          </cell>
          <cell r="U278" t="e">
            <v>#VALUE!</v>
          </cell>
          <cell r="V278" t="e">
            <v>#VALUE!</v>
          </cell>
          <cell r="W278" t="e">
            <v>#VALUE!</v>
          </cell>
          <cell r="X278" t="e">
            <v>#VALUE!</v>
          </cell>
          <cell r="Y278" t="e">
            <v>#VALUE!</v>
          </cell>
          <cell r="Z278" t="e">
            <v>#VALUE!</v>
          </cell>
          <cell r="AA278" t="str">
            <v/>
          </cell>
          <cell r="AB278" t="str">
            <v/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D279" t="e">
            <v>#VALUE!</v>
          </cell>
          <cell r="E279" t="e">
            <v>#VALUE!</v>
          </cell>
          <cell r="F279" t="e">
            <v>#VALUE!</v>
          </cell>
          <cell r="G279" t="e">
            <v>#VALUE!</v>
          </cell>
          <cell r="H279" t="e">
            <v>#VALUE!</v>
          </cell>
          <cell r="I279" t="e">
            <v>#VALUE!</v>
          </cell>
          <cell r="J279" t="e">
            <v>#VALUE!</v>
          </cell>
          <cell r="K279" t="e">
            <v>#VALUE!</v>
          </cell>
          <cell r="L279" t="e">
            <v>#VALUE!</v>
          </cell>
          <cell r="M279" t="e">
            <v>#VALUE!</v>
          </cell>
          <cell r="N279" t="e">
            <v>#VALUE!</v>
          </cell>
          <cell r="O279" t="e">
            <v>#VALUE!</v>
          </cell>
          <cell r="P279" t="e">
            <v>#VALUE!</v>
          </cell>
          <cell r="Q279" t="e">
            <v>#VALUE!</v>
          </cell>
          <cell r="R279" t="e">
            <v>#VALUE!</v>
          </cell>
          <cell r="S279" t="e">
            <v>#VALUE!</v>
          </cell>
          <cell r="T279" t="e">
            <v>#VALUE!</v>
          </cell>
          <cell r="U279" t="e">
            <v>#VALUE!</v>
          </cell>
          <cell r="V279" t="e">
            <v>#VALUE!</v>
          </cell>
          <cell r="W279" t="e">
            <v>#VALUE!</v>
          </cell>
          <cell r="X279" t="e">
            <v>#VALUE!</v>
          </cell>
          <cell r="Y279" t="e">
            <v>#VALUE!</v>
          </cell>
          <cell r="Z279" t="e">
            <v>#VALUE!</v>
          </cell>
          <cell r="AA279" t="str">
            <v/>
          </cell>
          <cell r="AB279" t="str">
            <v/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D280" t="e">
            <v>#VALUE!</v>
          </cell>
          <cell r="E280" t="e">
            <v>#VALUE!</v>
          </cell>
          <cell r="F280" t="e">
            <v>#VALUE!</v>
          </cell>
          <cell r="G280" t="e">
            <v>#VALUE!</v>
          </cell>
          <cell r="H280" t="e">
            <v>#VALUE!</v>
          </cell>
          <cell r="I280" t="e">
            <v>#VALUE!</v>
          </cell>
          <cell r="J280" t="e">
            <v>#VALUE!</v>
          </cell>
          <cell r="K280" t="e">
            <v>#VALUE!</v>
          </cell>
          <cell r="L280" t="e">
            <v>#VALUE!</v>
          </cell>
          <cell r="M280" t="e">
            <v>#VALUE!</v>
          </cell>
          <cell r="N280" t="e">
            <v>#VALUE!</v>
          </cell>
          <cell r="O280" t="e">
            <v>#VALUE!</v>
          </cell>
          <cell r="P280" t="e">
            <v>#VALUE!</v>
          </cell>
          <cell r="Q280" t="e">
            <v>#VALUE!</v>
          </cell>
          <cell r="R280" t="e">
            <v>#VALUE!</v>
          </cell>
          <cell r="S280" t="e">
            <v>#VALUE!</v>
          </cell>
          <cell r="T280" t="e">
            <v>#VALUE!</v>
          </cell>
          <cell r="U280" t="e">
            <v>#VALUE!</v>
          </cell>
          <cell r="V280" t="e">
            <v>#VALUE!</v>
          </cell>
          <cell r="W280" t="e">
            <v>#VALUE!</v>
          </cell>
          <cell r="X280" t="e">
            <v>#VALUE!</v>
          </cell>
          <cell r="Y280" t="e">
            <v>#VALUE!</v>
          </cell>
          <cell r="Z280" t="e">
            <v>#VALUE!</v>
          </cell>
          <cell r="AA280" t="str">
            <v/>
          </cell>
          <cell r="AB280" t="str">
            <v/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D281" t="e">
            <v>#VALUE!</v>
          </cell>
          <cell r="E281" t="e">
            <v>#VALUE!</v>
          </cell>
          <cell r="F281" t="e">
            <v>#VALUE!</v>
          </cell>
          <cell r="G281" t="e">
            <v>#VALUE!</v>
          </cell>
          <cell r="H281" t="e">
            <v>#VALUE!</v>
          </cell>
          <cell r="I281" t="e">
            <v>#VALUE!</v>
          </cell>
          <cell r="J281" t="e">
            <v>#VALUE!</v>
          </cell>
          <cell r="K281" t="e">
            <v>#VALUE!</v>
          </cell>
          <cell r="L281" t="e">
            <v>#VALUE!</v>
          </cell>
          <cell r="M281" t="e">
            <v>#VALUE!</v>
          </cell>
          <cell r="N281" t="e">
            <v>#VALUE!</v>
          </cell>
          <cell r="O281" t="e">
            <v>#VALUE!</v>
          </cell>
          <cell r="P281" t="e">
            <v>#VALUE!</v>
          </cell>
          <cell r="Q281" t="e">
            <v>#VALUE!</v>
          </cell>
          <cell r="R281" t="e">
            <v>#VALUE!</v>
          </cell>
          <cell r="S281" t="e">
            <v>#VALUE!</v>
          </cell>
          <cell r="T281" t="e">
            <v>#VALUE!</v>
          </cell>
          <cell r="U281" t="e">
            <v>#VALUE!</v>
          </cell>
          <cell r="V281" t="e">
            <v>#VALUE!</v>
          </cell>
          <cell r="W281" t="e">
            <v>#VALUE!</v>
          </cell>
          <cell r="X281" t="e">
            <v>#VALUE!</v>
          </cell>
          <cell r="Y281" t="e">
            <v>#VALUE!</v>
          </cell>
          <cell r="Z281" t="e">
            <v>#VALUE!</v>
          </cell>
          <cell r="AA281" t="str">
            <v/>
          </cell>
          <cell r="AB281" t="str">
            <v/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D282" t="e">
            <v>#VALUE!</v>
          </cell>
          <cell r="E282" t="e">
            <v>#VALUE!</v>
          </cell>
          <cell r="F282" t="e">
            <v>#VALUE!</v>
          </cell>
          <cell r="G282" t="e">
            <v>#VALUE!</v>
          </cell>
          <cell r="H282" t="e">
            <v>#VALUE!</v>
          </cell>
          <cell r="I282" t="e">
            <v>#VALUE!</v>
          </cell>
          <cell r="J282" t="e">
            <v>#VALUE!</v>
          </cell>
          <cell r="K282" t="e">
            <v>#VALUE!</v>
          </cell>
          <cell r="L282" t="e">
            <v>#VALUE!</v>
          </cell>
          <cell r="M282" t="e">
            <v>#VALUE!</v>
          </cell>
          <cell r="N282" t="e">
            <v>#VALUE!</v>
          </cell>
          <cell r="O282" t="e">
            <v>#VALUE!</v>
          </cell>
          <cell r="P282" t="e">
            <v>#VALUE!</v>
          </cell>
          <cell r="Q282" t="e">
            <v>#VALUE!</v>
          </cell>
          <cell r="R282" t="e">
            <v>#VALUE!</v>
          </cell>
          <cell r="S282" t="e">
            <v>#VALUE!</v>
          </cell>
          <cell r="T282" t="e">
            <v>#VALUE!</v>
          </cell>
          <cell r="U282" t="e">
            <v>#VALUE!</v>
          </cell>
          <cell r="V282" t="e">
            <v>#VALUE!</v>
          </cell>
          <cell r="W282" t="e">
            <v>#VALUE!</v>
          </cell>
          <cell r="X282" t="e">
            <v>#VALUE!</v>
          </cell>
          <cell r="Y282" t="e">
            <v>#VALUE!</v>
          </cell>
          <cell r="Z282" t="e">
            <v>#VALUE!</v>
          </cell>
          <cell r="AA282" t="str">
            <v/>
          </cell>
          <cell r="AB282" t="str">
            <v/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D283" t="e">
            <v>#VALUE!</v>
          </cell>
          <cell r="E283" t="e">
            <v>#VALUE!</v>
          </cell>
          <cell r="F283" t="e">
            <v>#VALUE!</v>
          </cell>
          <cell r="G283" t="e">
            <v>#VALUE!</v>
          </cell>
          <cell r="H283" t="e">
            <v>#VALUE!</v>
          </cell>
          <cell r="I283" t="e">
            <v>#VALUE!</v>
          </cell>
          <cell r="J283" t="e">
            <v>#VALUE!</v>
          </cell>
          <cell r="K283" t="e">
            <v>#VALUE!</v>
          </cell>
          <cell r="L283" t="e">
            <v>#VALUE!</v>
          </cell>
          <cell r="M283" t="e">
            <v>#VALUE!</v>
          </cell>
          <cell r="N283" t="e">
            <v>#VALUE!</v>
          </cell>
          <cell r="O283" t="e">
            <v>#VALUE!</v>
          </cell>
          <cell r="P283" t="e">
            <v>#VALUE!</v>
          </cell>
          <cell r="Q283" t="e">
            <v>#VALUE!</v>
          </cell>
          <cell r="R283" t="e">
            <v>#VALUE!</v>
          </cell>
          <cell r="S283" t="e">
            <v>#VALUE!</v>
          </cell>
          <cell r="T283" t="e">
            <v>#VALUE!</v>
          </cell>
          <cell r="U283" t="e">
            <v>#VALUE!</v>
          </cell>
          <cell r="V283" t="e">
            <v>#VALUE!</v>
          </cell>
          <cell r="W283" t="e">
            <v>#VALUE!</v>
          </cell>
          <cell r="X283" t="e">
            <v>#VALUE!</v>
          </cell>
          <cell r="Y283" t="e">
            <v>#VALUE!</v>
          </cell>
          <cell r="Z283" t="e">
            <v>#VALUE!</v>
          </cell>
          <cell r="AA283" t="str">
            <v/>
          </cell>
          <cell r="AB283" t="str">
            <v/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D284" t="e">
            <v>#VALUE!</v>
          </cell>
          <cell r="E284" t="e">
            <v>#VALUE!</v>
          </cell>
          <cell r="F284" t="e">
            <v>#VALUE!</v>
          </cell>
          <cell r="G284" t="e">
            <v>#VALUE!</v>
          </cell>
          <cell r="H284" t="e">
            <v>#VALUE!</v>
          </cell>
          <cell r="I284" t="e">
            <v>#VALUE!</v>
          </cell>
          <cell r="J284" t="e">
            <v>#VALUE!</v>
          </cell>
          <cell r="K284" t="e">
            <v>#VALUE!</v>
          </cell>
          <cell r="L284" t="e">
            <v>#VALUE!</v>
          </cell>
          <cell r="M284" t="e">
            <v>#VALUE!</v>
          </cell>
          <cell r="N284" t="e">
            <v>#VALUE!</v>
          </cell>
          <cell r="O284" t="e">
            <v>#VALUE!</v>
          </cell>
          <cell r="P284" t="e">
            <v>#VALUE!</v>
          </cell>
          <cell r="Q284" t="e">
            <v>#VALUE!</v>
          </cell>
          <cell r="R284" t="e">
            <v>#VALUE!</v>
          </cell>
          <cell r="S284" t="e">
            <v>#VALUE!</v>
          </cell>
          <cell r="T284" t="e">
            <v>#VALUE!</v>
          </cell>
          <cell r="U284" t="e">
            <v>#VALUE!</v>
          </cell>
          <cell r="V284" t="e">
            <v>#VALUE!</v>
          </cell>
          <cell r="W284" t="e">
            <v>#VALUE!</v>
          </cell>
          <cell r="X284" t="e">
            <v>#VALUE!</v>
          </cell>
          <cell r="Y284" t="e">
            <v>#VALUE!</v>
          </cell>
          <cell r="Z284" t="e">
            <v>#VALUE!</v>
          </cell>
          <cell r="AA284" t="str">
            <v/>
          </cell>
          <cell r="AB284" t="str">
            <v/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D285" t="e">
            <v>#VALUE!</v>
          </cell>
          <cell r="E285" t="e">
            <v>#VALUE!</v>
          </cell>
          <cell r="F285" t="e">
            <v>#VALUE!</v>
          </cell>
          <cell r="G285" t="e">
            <v>#VALUE!</v>
          </cell>
          <cell r="H285" t="e">
            <v>#VALUE!</v>
          </cell>
          <cell r="I285" t="e">
            <v>#VALUE!</v>
          </cell>
          <cell r="J285" t="e">
            <v>#VALUE!</v>
          </cell>
          <cell r="K285" t="e">
            <v>#VALUE!</v>
          </cell>
          <cell r="L285" t="e">
            <v>#VALUE!</v>
          </cell>
          <cell r="M285" t="e">
            <v>#VALUE!</v>
          </cell>
          <cell r="N285" t="e">
            <v>#VALUE!</v>
          </cell>
          <cell r="O285" t="e">
            <v>#VALUE!</v>
          </cell>
          <cell r="P285" t="e">
            <v>#VALUE!</v>
          </cell>
          <cell r="Q285" t="e">
            <v>#VALUE!</v>
          </cell>
          <cell r="R285" t="e">
            <v>#VALUE!</v>
          </cell>
          <cell r="S285" t="e">
            <v>#VALUE!</v>
          </cell>
          <cell r="T285" t="e">
            <v>#VALUE!</v>
          </cell>
          <cell r="U285" t="e">
            <v>#VALUE!</v>
          </cell>
          <cell r="V285" t="e">
            <v>#VALUE!</v>
          </cell>
          <cell r="W285" t="e">
            <v>#VALUE!</v>
          </cell>
          <cell r="X285" t="e">
            <v>#VALUE!</v>
          </cell>
          <cell r="Y285" t="e">
            <v>#VALUE!</v>
          </cell>
          <cell r="Z285" t="e">
            <v>#VALUE!</v>
          </cell>
          <cell r="AA285" t="str">
            <v/>
          </cell>
          <cell r="AB285" t="str">
            <v/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D286" t="e">
            <v>#VALUE!</v>
          </cell>
          <cell r="E286" t="e">
            <v>#VALUE!</v>
          </cell>
          <cell r="F286" t="e">
            <v>#VALUE!</v>
          </cell>
          <cell r="G286" t="e">
            <v>#VALUE!</v>
          </cell>
          <cell r="H286" t="e">
            <v>#VALUE!</v>
          </cell>
          <cell r="I286" t="e">
            <v>#VALUE!</v>
          </cell>
          <cell r="J286" t="e">
            <v>#VALUE!</v>
          </cell>
          <cell r="K286" t="e">
            <v>#VALUE!</v>
          </cell>
          <cell r="L286" t="e">
            <v>#VALUE!</v>
          </cell>
          <cell r="M286" t="e">
            <v>#VALUE!</v>
          </cell>
          <cell r="N286" t="e">
            <v>#VALUE!</v>
          </cell>
          <cell r="O286" t="e">
            <v>#VALUE!</v>
          </cell>
          <cell r="P286" t="e">
            <v>#VALUE!</v>
          </cell>
          <cell r="Q286" t="e">
            <v>#VALUE!</v>
          </cell>
          <cell r="R286" t="e">
            <v>#VALUE!</v>
          </cell>
          <cell r="S286" t="e">
            <v>#VALUE!</v>
          </cell>
          <cell r="T286" t="e">
            <v>#VALUE!</v>
          </cell>
          <cell r="U286" t="e">
            <v>#VALUE!</v>
          </cell>
          <cell r="V286" t="e">
            <v>#VALUE!</v>
          </cell>
          <cell r="W286" t="e">
            <v>#VALUE!</v>
          </cell>
          <cell r="X286" t="e">
            <v>#VALUE!</v>
          </cell>
          <cell r="Y286" t="e">
            <v>#VALUE!</v>
          </cell>
          <cell r="Z286" t="e">
            <v>#VALUE!</v>
          </cell>
          <cell r="AA286" t="str">
            <v/>
          </cell>
          <cell r="AB286" t="str">
            <v/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D287" t="e">
            <v>#VALUE!</v>
          </cell>
          <cell r="E287" t="e">
            <v>#VALUE!</v>
          </cell>
          <cell r="F287" t="e">
            <v>#VALUE!</v>
          </cell>
          <cell r="G287" t="e">
            <v>#VALUE!</v>
          </cell>
          <cell r="H287" t="e">
            <v>#VALUE!</v>
          </cell>
          <cell r="I287" t="e">
            <v>#VALUE!</v>
          </cell>
          <cell r="J287" t="e">
            <v>#VALUE!</v>
          </cell>
          <cell r="K287" t="e">
            <v>#VALUE!</v>
          </cell>
          <cell r="L287" t="e">
            <v>#VALUE!</v>
          </cell>
          <cell r="M287" t="e">
            <v>#VALUE!</v>
          </cell>
          <cell r="N287" t="e">
            <v>#VALUE!</v>
          </cell>
          <cell r="O287" t="e">
            <v>#VALUE!</v>
          </cell>
          <cell r="P287" t="e">
            <v>#VALUE!</v>
          </cell>
          <cell r="Q287" t="e">
            <v>#VALUE!</v>
          </cell>
          <cell r="R287" t="e">
            <v>#VALUE!</v>
          </cell>
          <cell r="S287" t="e">
            <v>#VALUE!</v>
          </cell>
          <cell r="T287" t="e">
            <v>#VALUE!</v>
          </cell>
          <cell r="U287" t="e">
            <v>#VALUE!</v>
          </cell>
          <cell r="V287" t="e">
            <v>#VALUE!</v>
          </cell>
          <cell r="W287" t="e">
            <v>#VALUE!</v>
          </cell>
          <cell r="X287" t="e">
            <v>#VALUE!</v>
          </cell>
          <cell r="Y287" t="e">
            <v>#VALUE!</v>
          </cell>
          <cell r="Z287" t="e">
            <v>#VALUE!</v>
          </cell>
          <cell r="AA287" t="str">
            <v/>
          </cell>
          <cell r="AB287" t="str">
            <v/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D288" t="e">
            <v>#VALUE!</v>
          </cell>
          <cell r="E288" t="e">
            <v>#VALUE!</v>
          </cell>
          <cell r="F288" t="e">
            <v>#VALUE!</v>
          </cell>
          <cell r="G288" t="e">
            <v>#VALUE!</v>
          </cell>
          <cell r="H288" t="e">
            <v>#VALUE!</v>
          </cell>
          <cell r="I288" t="e">
            <v>#VALUE!</v>
          </cell>
          <cell r="J288" t="e">
            <v>#VALUE!</v>
          </cell>
          <cell r="K288" t="e">
            <v>#VALUE!</v>
          </cell>
          <cell r="L288" t="e">
            <v>#VALUE!</v>
          </cell>
          <cell r="M288" t="e">
            <v>#VALUE!</v>
          </cell>
          <cell r="N288" t="e">
            <v>#VALUE!</v>
          </cell>
          <cell r="O288" t="e">
            <v>#VALUE!</v>
          </cell>
          <cell r="P288" t="e">
            <v>#VALUE!</v>
          </cell>
          <cell r="Q288" t="e">
            <v>#VALUE!</v>
          </cell>
          <cell r="R288" t="e">
            <v>#VALUE!</v>
          </cell>
          <cell r="S288" t="e">
            <v>#VALUE!</v>
          </cell>
          <cell r="T288" t="e">
            <v>#VALUE!</v>
          </cell>
          <cell r="U288" t="e">
            <v>#VALUE!</v>
          </cell>
          <cell r="V288" t="e">
            <v>#VALUE!</v>
          </cell>
          <cell r="W288" t="e">
            <v>#VALUE!</v>
          </cell>
          <cell r="X288" t="e">
            <v>#VALUE!</v>
          </cell>
          <cell r="Y288" t="e">
            <v>#VALUE!</v>
          </cell>
          <cell r="Z288" t="e">
            <v>#VALUE!</v>
          </cell>
          <cell r="AA288" t="str">
            <v/>
          </cell>
          <cell r="AB288" t="str">
            <v/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D289" t="e">
            <v>#VALUE!</v>
          </cell>
          <cell r="E289" t="e">
            <v>#VALUE!</v>
          </cell>
          <cell r="F289" t="e">
            <v>#VALUE!</v>
          </cell>
          <cell r="G289" t="e">
            <v>#VALUE!</v>
          </cell>
          <cell r="H289" t="e">
            <v>#VALUE!</v>
          </cell>
          <cell r="I289" t="e">
            <v>#VALUE!</v>
          </cell>
          <cell r="J289" t="e">
            <v>#VALUE!</v>
          </cell>
          <cell r="K289" t="e">
            <v>#VALUE!</v>
          </cell>
          <cell r="L289" t="e">
            <v>#VALUE!</v>
          </cell>
          <cell r="M289" t="e">
            <v>#VALUE!</v>
          </cell>
          <cell r="N289" t="e">
            <v>#VALUE!</v>
          </cell>
          <cell r="O289" t="e">
            <v>#VALUE!</v>
          </cell>
          <cell r="P289" t="e">
            <v>#VALUE!</v>
          </cell>
          <cell r="Q289" t="e">
            <v>#VALUE!</v>
          </cell>
          <cell r="R289" t="e">
            <v>#VALUE!</v>
          </cell>
          <cell r="S289" t="e">
            <v>#VALUE!</v>
          </cell>
          <cell r="T289" t="e">
            <v>#VALUE!</v>
          </cell>
          <cell r="U289" t="e">
            <v>#VALUE!</v>
          </cell>
          <cell r="V289" t="e">
            <v>#VALUE!</v>
          </cell>
          <cell r="W289" t="e">
            <v>#VALUE!</v>
          </cell>
          <cell r="X289" t="e">
            <v>#VALUE!</v>
          </cell>
          <cell r="Y289" t="e">
            <v>#VALUE!</v>
          </cell>
          <cell r="Z289" t="e">
            <v>#VALUE!</v>
          </cell>
          <cell r="AA289" t="str">
            <v/>
          </cell>
          <cell r="AB289" t="str">
            <v/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D290" t="e">
            <v>#VALUE!</v>
          </cell>
          <cell r="E290" t="e">
            <v>#VALUE!</v>
          </cell>
          <cell r="F290" t="e">
            <v>#VALUE!</v>
          </cell>
          <cell r="G290" t="e">
            <v>#VALUE!</v>
          </cell>
          <cell r="H290" t="e">
            <v>#VALUE!</v>
          </cell>
          <cell r="I290" t="e">
            <v>#VALUE!</v>
          </cell>
          <cell r="J290" t="e">
            <v>#VALUE!</v>
          </cell>
          <cell r="K290" t="e">
            <v>#VALUE!</v>
          </cell>
          <cell r="L290" t="e">
            <v>#VALUE!</v>
          </cell>
          <cell r="M290" t="e">
            <v>#VALUE!</v>
          </cell>
          <cell r="N290" t="e">
            <v>#VALUE!</v>
          </cell>
          <cell r="O290" t="e">
            <v>#VALUE!</v>
          </cell>
          <cell r="P290" t="e">
            <v>#VALUE!</v>
          </cell>
          <cell r="Q290" t="e">
            <v>#VALUE!</v>
          </cell>
          <cell r="R290" t="e">
            <v>#VALUE!</v>
          </cell>
          <cell r="S290" t="e">
            <v>#VALUE!</v>
          </cell>
          <cell r="T290" t="e">
            <v>#VALUE!</v>
          </cell>
          <cell r="U290" t="e">
            <v>#VALUE!</v>
          </cell>
          <cell r="V290" t="e">
            <v>#VALUE!</v>
          </cell>
          <cell r="W290" t="e">
            <v>#VALUE!</v>
          </cell>
          <cell r="X290" t="e">
            <v>#VALUE!</v>
          </cell>
          <cell r="Y290" t="e">
            <v>#VALUE!</v>
          </cell>
          <cell r="Z290" t="e">
            <v>#VALUE!</v>
          </cell>
          <cell r="AA290" t="str">
            <v/>
          </cell>
          <cell r="AB290" t="str">
            <v/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D291" t="e">
            <v>#VALUE!</v>
          </cell>
          <cell r="E291" t="e">
            <v>#VALUE!</v>
          </cell>
          <cell r="F291" t="e">
            <v>#VALUE!</v>
          </cell>
          <cell r="G291" t="e">
            <v>#VALUE!</v>
          </cell>
          <cell r="H291" t="e">
            <v>#VALUE!</v>
          </cell>
          <cell r="I291" t="e">
            <v>#VALUE!</v>
          </cell>
          <cell r="J291" t="e">
            <v>#VALUE!</v>
          </cell>
          <cell r="K291" t="e">
            <v>#VALUE!</v>
          </cell>
          <cell r="L291" t="e">
            <v>#VALUE!</v>
          </cell>
          <cell r="M291" t="e">
            <v>#VALUE!</v>
          </cell>
          <cell r="N291" t="e">
            <v>#VALUE!</v>
          </cell>
          <cell r="O291" t="e">
            <v>#VALUE!</v>
          </cell>
          <cell r="P291" t="e">
            <v>#VALUE!</v>
          </cell>
          <cell r="Q291" t="e">
            <v>#VALUE!</v>
          </cell>
          <cell r="R291" t="e">
            <v>#VALUE!</v>
          </cell>
          <cell r="S291" t="e">
            <v>#VALUE!</v>
          </cell>
          <cell r="T291" t="e">
            <v>#VALUE!</v>
          </cell>
          <cell r="U291" t="e">
            <v>#VALUE!</v>
          </cell>
          <cell r="V291" t="e">
            <v>#VALUE!</v>
          </cell>
          <cell r="W291" t="e">
            <v>#VALUE!</v>
          </cell>
          <cell r="X291" t="e">
            <v>#VALUE!</v>
          </cell>
          <cell r="Y291" t="e">
            <v>#VALUE!</v>
          </cell>
          <cell r="Z291" t="e">
            <v>#VALUE!</v>
          </cell>
          <cell r="AA291" t="str">
            <v/>
          </cell>
          <cell r="AB291" t="str">
            <v/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D292" t="e">
            <v>#VALUE!</v>
          </cell>
          <cell r="E292" t="e">
            <v>#VALUE!</v>
          </cell>
          <cell r="F292" t="e">
            <v>#VALUE!</v>
          </cell>
          <cell r="G292" t="e">
            <v>#VALUE!</v>
          </cell>
          <cell r="H292" t="e">
            <v>#VALUE!</v>
          </cell>
          <cell r="I292" t="e">
            <v>#VALUE!</v>
          </cell>
          <cell r="J292" t="e">
            <v>#VALUE!</v>
          </cell>
          <cell r="K292" t="e">
            <v>#VALUE!</v>
          </cell>
          <cell r="L292" t="e">
            <v>#VALUE!</v>
          </cell>
          <cell r="M292" t="e">
            <v>#VALUE!</v>
          </cell>
          <cell r="N292" t="e">
            <v>#VALUE!</v>
          </cell>
          <cell r="O292" t="e">
            <v>#VALUE!</v>
          </cell>
          <cell r="P292" t="e">
            <v>#VALUE!</v>
          </cell>
          <cell r="Q292" t="e">
            <v>#VALUE!</v>
          </cell>
          <cell r="R292" t="e">
            <v>#VALUE!</v>
          </cell>
          <cell r="S292" t="e">
            <v>#VALUE!</v>
          </cell>
          <cell r="T292" t="e">
            <v>#VALUE!</v>
          </cell>
          <cell r="U292" t="e">
            <v>#VALUE!</v>
          </cell>
          <cell r="V292" t="e">
            <v>#VALUE!</v>
          </cell>
          <cell r="W292" t="e">
            <v>#VALUE!</v>
          </cell>
          <cell r="X292" t="e">
            <v>#VALUE!</v>
          </cell>
          <cell r="Y292" t="e">
            <v>#VALUE!</v>
          </cell>
          <cell r="Z292" t="e">
            <v>#VALUE!</v>
          </cell>
          <cell r="AA292" t="str">
            <v/>
          </cell>
          <cell r="AB292" t="str">
            <v/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D293" t="e">
            <v>#VALUE!</v>
          </cell>
          <cell r="E293" t="e">
            <v>#VALUE!</v>
          </cell>
          <cell r="F293" t="e">
            <v>#VALUE!</v>
          </cell>
          <cell r="G293" t="e">
            <v>#VALUE!</v>
          </cell>
          <cell r="H293" t="e">
            <v>#VALUE!</v>
          </cell>
          <cell r="I293" t="e">
            <v>#VALUE!</v>
          </cell>
          <cell r="J293" t="e">
            <v>#VALUE!</v>
          </cell>
          <cell r="K293" t="e">
            <v>#VALUE!</v>
          </cell>
          <cell r="L293" t="e">
            <v>#VALUE!</v>
          </cell>
          <cell r="M293" t="e">
            <v>#VALUE!</v>
          </cell>
          <cell r="N293" t="e">
            <v>#VALUE!</v>
          </cell>
          <cell r="O293" t="e">
            <v>#VALUE!</v>
          </cell>
          <cell r="P293" t="e">
            <v>#VALUE!</v>
          </cell>
          <cell r="Q293" t="e">
            <v>#VALUE!</v>
          </cell>
          <cell r="R293" t="e">
            <v>#VALUE!</v>
          </cell>
          <cell r="S293" t="e">
            <v>#VALUE!</v>
          </cell>
          <cell r="T293" t="e">
            <v>#VALUE!</v>
          </cell>
          <cell r="U293" t="e">
            <v>#VALUE!</v>
          </cell>
          <cell r="V293" t="e">
            <v>#VALUE!</v>
          </cell>
          <cell r="W293" t="e">
            <v>#VALUE!</v>
          </cell>
          <cell r="X293" t="e">
            <v>#VALUE!</v>
          </cell>
          <cell r="Y293" t="e">
            <v>#VALUE!</v>
          </cell>
          <cell r="Z293" t="e">
            <v>#VALUE!</v>
          </cell>
          <cell r="AA293" t="str">
            <v/>
          </cell>
          <cell r="AB293" t="str">
            <v/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D294" t="e">
            <v>#VALUE!</v>
          </cell>
          <cell r="E294" t="e">
            <v>#VALUE!</v>
          </cell>
          <cell r="F294" t="e">
            <v>#VALUE!</v>
          </cell>
          <cell r="G294" t="e">
            <v>#VALUE!</v>
          </cell>
          <cell r="H294" t="e">
            <v>#VALUE!</v>
          </cell>
          <cell r="I294" t="e">
            <v>#VALUE!</v>
          </cell>
          <cell r="J294" t="e">
            <v>#VALUE!</v>
          </cell>
          <cell r="K294" t="e">
            <v>#VALUE!</v>
          </cell>
          <cell r="L294" t="e">
            <v>#VALUE!</v>
          </cell>
          <cell r="M294" t="e">
            <v>#VALUE!</v>
          </cell>
          <cell r="N294" t="e">
            <v>#VALUE!</v>
          </cell>
          <cell r="O294" t="e">
            <v>#VALUE!</v>
          </cell>
          <cell r="P294" t="e">
            <v>#VALUE!</v>
          </cell>
          <cell r="Q294" t="e">
            <v>#VALUE!</v>
          </cell>
          <cell r="R294" t="e">
            <v>#VALUE!</v>
          </cell>
          <cell r="S294" t="e">
            <v>#VALUE!</v>
          </cell>
          <cell r="T294" t="e">
            <v>#VALUE!</v>
          </cell>
          <cell r="U294" t="e">
            <v>#VALUE!</v>
          </cell>
          <cell r="V294" t="e">
            <v>#VALUE!</v>
          </cell>
          <cell r="W294" t="e">
            <v>#VALUE!</v>
          </cell>
          <cell r="X294" t="e">
            <v>#VALUE!</v>
          </cell>
          <cell r="Y294" t="e">
            <v>#VALUE!</v>
          </cell>
          <cell r="Z294" t="e">
            <v>#VALUE!</v>
          </cell>
          <cell r="AA294" t="str">
            <v/>
          </cell>
          <cell r="AB294" t="str">
            <v/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D295" t="e">
            <v>#VALUE!</v>
          </cell>
          <cell r="E295" t="e">
            <v>#VALUE!</v>
          </cell>
          <cell r="F295" t="e">
            <v>#VALUE!</v>
          </cell>
          <cell r="G295" t="e">
            <v>#VALUE!</v>
          </cell>
          <cell r="H295" t="e">
            <v>#VALUE!</v>
          </cell>
          <cell r="I295" t="e">
            <v>#VALUE!</v>
          </cell>
          <cell r="J295" t="e">
            <v>#VALUE!</v>
          </cell>
          <cell r="K295" t="e">
            <v>#VALUE!</v>
          </cell>
          <cell r="L295" t="e">
            <v>#VALUE!</v>
          </cell>
          <cell r="M295" t="e">
            <v>#VALUE!</v>
          </cell>
          <cell r="N295" t="e">
            <v>#VALUE!</v>
          </cell>
          <cell r="O295" t="e">
            <v>#VALUE!</v>
          </cell>
          <cell r="P295" t="e">
            <v>#VALUE!</v>
          </cell>
          <cell r="Q295" t="e">
            <v>#VALUE!</v>
          </cell>
          <cell r="R295" t="e">
            <v>#VALUE!</v>
          </cell>
          <cell r="S295" t="e">
            <v>#VALUE!</v>
          </cell>
          <cell r="T295" t="e">
            <v>#VALUE!</v>
          </cell>
          <cell r="U295" t="e">
            <v>#VALUE!</v>
          </cell>
          <cell r="V295" t="e">
            <v>#VALUE!</v>
          </cell>
          <cell r="W295" t="e">
            <v>#VALUE!</v>
          </cell>
          <cell r="X295" t="e">
            <v>#VALUE!</v>
          </cell>
          <cell r="Y295" t="e">
            <v>#VALUE!</v>
          </cell>
          <cell r="Z295" t="e">
            <v>#VALUE!</v>
          </cell>
          <cell r="AA295" t="str">
            <v/>
          </cell>
          <cell r="AB295" t="str">
            <v/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D296" t="e">
            <v>#VALUE!</v>
          </cell>
          <cell r="E296" t="e">
            <v>#VALUE!</v>
          </cell>
          <cell r="F296" t="e">
            <v>#VALUE!</v>
          </cell>
          <cell r="G296" t="e">
            <v>#VALUE!</v>
          </cell>
          <cell r="H296" t="e">
            <v>#VALUE!</v>
          </cell>
          <cell r="I296" t="e">
            <v>#VALUE!</v>
          </cell>
          <cell r="J296" t="e">
            <v>#VALUE!</v>
          </cell>
          <cell r="K296" t="e">
            <v>#VALUE!</v>
          </cell>
          <cell r="L296" t="e">
            <v>#VALUE!</v>
          </cell>
          <cell r="M296" t="e">
            <v>#VALUE!</v>
          </cell>
          <cell r="N296" t="e">
            <v>#VALUE!</v>
          </cell>
          <cell r="O296" t="e">
            <v>#VALUE!</v>
          </cell>
          <cell r="P296" t="e">
            <v>#VALUE!</v>
          </cell>
          <cell r="Q296" t="e">
            <v>#VALUE!</v>
          </cell>
          <cell r="R296" t="e">
            <v>#VALUE!</v>
          </cell>
          <cell r="S296" t="e">
            <v>#VALUE!</v>
          </cell>
          <cell r="T296" t="e">
            <v>#VALUE!</v>
          </cell>
          <cell r="U296" t="e">
            <v>#VALUE!</v>
          </cell>
          <cell r="V296" t="e">
            <v>#VALUE!</v>
          </cell>
          <cell r="W296" t="e">
            <v>#VALUE!</v>
          </cell>
          <cell r="X296" t="e">
            <v>#VALUE!</v>
          </cell>
          <cell r="Y296" t="e">
            <v>#VALUE!</v>
          </cell>
          <cell r="Z296" t="e">
            <v>#VALUE!</v>
          </cell>
          <cell r="AA296" t="str">
            <v/>
          </cell>
          <cell r="AB296" t="str">
            <v/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D297" t="e">
            <v>#VALUE!</v>
          </cell>
          <cell r="E297" t="e">
            <v>#VALUE!</v>
          </cell>
          <cell r="F297" t="e">
            <v>#VALUE!</v>
          </cell>
          <cell r="G297" t="e">
            <v>#VALUE!</v>
          </cell>
          <cell r="H297" t="e">
            <v>#VALUE!</v>
          </cell>
          <cell r="I297" t="e">
            <v>#VALUE!</v>
          </cell>
          <cell r="J297" t="e">
            <v>#VALUE!</v>
          </cell>
          <cell r="K297" t="e">
            <v>#VALUE!</v>
          </cell>
          <cell r="L297" t="e">
            <v>#VALUE!</v>
          </cell>
          <cell r="M297" t="e">
            <v>#VALUE!</v>
          </cell>
          <cell r="N297" t="e">
            <v>#VALUE!</v>
          </cell>
          <cell r="O297" t="e">
            <v>#VALUE!</v>
          </cell>
          <cell r="P297" t="e">
            <v>#VALUE!</v>
          </cell>
          <cell r="Q297" t="e">
            <v>#VALUE!</v>
          </cell>
          <cell r="R297" t="e">
            <v>#VALUE!</v>
          </cell>
          <cell r="S297" t="e">
            <v>#VALUE!</v>
          </cell>
          <cell r="T297" t="e">
            <v>#VALUE!</v>
          </cell>
          <cell r="U297" t="e">
            <v>#VALUE!</v>
          </cell>
          <cell r="V297" t="e">
            <v>#VALUE!</v>
          </cell>
          <cell r="W297" t="e">
            <v>#VALUE!</v>
          </cell>
          <cell r="X297" t="e">
            <v>#VALUE!</v>
          </cell>
          <cell r="Y297" t="e">
            <v>#VALUE!</v>
          </cell>
          <cell r="Z297" t="e">
            <v>#VALUE!</v>
          </cell>
          <cell r="AA297" t="str">
            <v/>
          </cell>
          <cell r="AB297" t="str">
            <v/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D298" t="e">
            <v>#VALUE!</v>
          </cell>
          <cell r="E298" t="e">
            <v>#VALUE!</v>
          </cell>
          <cell r="F298" t="e">
            <v>#VALUE!</v>
          </cell>
          <cell r="G298" t="e">
            <v>#VALUE!</v>
          </cell>
          <cell r="H298" t="e">
            <v>#VALUE!</v>
          </cell>
          <cell r="I298" t="e">
            <v>#VALUE!</v>
          </cell>
          <cell r="J298" t="e">
            <v>#VALUE!</v>
          </cell>
          <cell r="K298" t="e">
            <v>#VALUE!</v>
          </cell>
          <cell r="L298" t="e">
            <v>#VALUE!</v>
          </cell>
          <cell r="M298" t="e">
            <v>#VALUE!</v>
          </cell>
          <cell r="N298" t="e">
            <v>#VALUE!</v>
          </cell>
          <cell r="O298" t="e">
            <v>#VALUE!</v>
          </cell>
          <cell r="P298" t="e">
            <v>#VALUE!</v>
          </cell>
          <cell r="Q298" t="e">
            <v>#VALUE!</v>
          </cell>
          <cell r="R298" t="e">
            <v>#VALUE!</v>
          </cell>
          <cell r="S298" t="e">
            <v>#VALUE!</v>
          </cell>
          <cell r="T298" t="e">
            <v>#VALUE!</v>
          </cell>
          <cell r="U298" t="e">
            <v>#VALUE!</v>
          </cell>
          <cell r="V298" t="e">
            <v>#VALUE!</v>
          </cell>
          <cell r="W298" t="e">
            <v>#VALUE!</v>
          </cell>
          <cell r="X298" t="e">
            <v>#VALUE!</v>
          </cell>
          <cell r="Y298" t="e">
            <v>#VALUE!</v>
          </cell>
          <cell r="Z298" t="e">
            <v>#VALUE!</v>
          </cell>
          <cell r="AA298" t="str">
            <v/>
          </cell>
          <cell r="AB298" t="str">
            <v/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D299" t="e">
            <v>#VALUE!</v>
          </cell>
          <cell r="E299" t="e">
            <v>#VALUE!</v>
          </cell>
          <cell r="F299" t="e">
            <v>#VALUE!</v>
          </cell>
          <cell r="G299" t="e">
            <v>#VALUE!</v>
          </cell>
          <cell r="H299" t="e">
            <v>#VALUE!</v>
          </cell>
          <cell r="I299" t="e">
            <v>#VALUE!</v>
          </cell>
          <cell r="J299" t="e">
            <v>#VALUE!</v>
          </cell>
          <cell r="K299" t="e">
            <v>#VALUE!</v>
          </cell>
          <cell r="L299" t="e">
            <v>#VALUE!</v>
          </cell>
          <cell r="M299" t="e">
            <v>#VALUE!</v>
          </cell>
          <cell r="N299" t="e">
            <v>#VALUE!</v>
          </cell>
          <cell r="O299" t="e">
            <v>#VALUE!</v>
          </cell>
          <cell r="P299" t="e">
            <v>#VALUE!</v>
          </cell>
          <cell r="Q299" t="e">
            <v>#VALUE!</v>
          </cell>
          <cell r="R299" t="e">
            <v>#VALUE!</v>
          </cell>
          <cell r="S299" t="e">
            <v>#VALUE!</v>
          </cell>
          <cell r="T299" t="e">
            <v>#VALUE!</v>
          </cell>
          <cell r="U299" t="e">
            <v>#VALUE!</v>
          </cell>
          <cell r="V299" t="e">
            <v>#VALUE!</v>
          </cell>
          <cell r="W299" t="e">
            <v>#VALUE!</v>
          </cell>
          <cell r="X299" t="e">
            <v>#VALUE!</v>
          </cell>
          <cell r="Y299" t="e">
            <v>#VALUE!</v>
          </cell>
          <cell r="Z299" t="e">
            <v>#VALUE!</v>
          </cell>
          <cell r="AA299" t="str">
            <v/>
          </cell>
          <cell r="AB299" t="str">
            <v/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D300" t="e">
            <v>#VALUE!</v>
          </cell>
          <cell r="E300" t="e">
            <v>#VALUE!</v>
          </cell>
          <cell r="F300" t="e">
            <v>#VALUE!</v>
          </cell>
          <cell r="G300" t="e">
            <v>#VALUE!</v>
          </cell>
          <cell r="H300" t="e">
            <v>#VALUE!</v>
          </cell>
          <cell r="I300" t="e">
            <v>#VALUE!</v>
          </cell>
          <cell r="J300" t="e">
            <v>#VALUE!</v>
          </cell>
          <cell r="K300" t="e">
            <v>#VALUE!</v>
          </cell>
          <cell r="L300" t="e">
            <v>#VALUE!</v>
          </cell>
          <cell r="M300" t="e">
            <v>#VALUE!</v>
          </cell>
          <cell r="N300" t="e">
            <v>#VALUE!</v>
          </cell>
          <cell r="O300" t="e">
            <v>#VALUE!</v>
          </cell>
          <cell r="P300" t="e">
            <v>#VALUE!</v>
          </cell>
          <cell r="Q300" t="e">
            <v>#VALUE!</v>
          </cell>
          <cell r="R300" t="e">
            <v>#VALUE!</v>
          </cell>
          <cell r="S300" t="e">
            <v>#VALUE!</v>
          </cell>
          <cell r="T300" t="e">
            <v>#VALUE!</v>
          </cell>
          <cell r="U300" t="e">
            <v>#VALUE!</v>
          </cell>
          <cell r="V300" t="e">
            <v>#VALUE!</v>
          </cell>
          <cell r="W300" t="e">
            <v>#VALUE!</v>
          </cell>
          <cell r="X300" t="e">
            <v>#VALUE!</v>
          </cell>
          <cell r="Y300" t="e">
            <v>#VALUE!</v>
          </cell>
          <cell r="Z300" t="e">
            <v>#VALUE!</v>
          </cell>
          <cell r="AA300" t="str">
            <v/>
          </cell>
          <cell r="AB300" t="str">
            <v/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D301" t="e">
            <v>#VALUE!</v>
          </cell>
          <cell r="E301" t="e">
            <v>#VALUE!</v>
          </cell>
          <cell r="F301" t="e">
            <v>#VALUE!</v>
          </cell>
          <cell r="G301" t="e">
            <v>#VALUE!</v>
          </cell>
          <cell r="H301" t="e">
            <v>#VALUE!</v>
          </cell>
          <cell r="I301" t="e">
            <v>#VALUE!</v>
          </cell>
          <cell r="J301" t="e">
            <v>#VALUE!</v>
          </cell>
          <cell r="K301" t="e">
            <v>#VALUE!</v>
          </cell>
          <cell r="L301" t="e">
            <v>#VALUE!</v>
          </cell>
          <cell r="M301" t="e">
            <v>#VALUE!</v>
          </cell>
          <cell r="N301" t="e">
            <v>#VALUE!</v>
          </cell>
          <cell r="O301" t="e">
            <v>#VALUE!</v>
          </cell>
          <cell r="P301" t="e">
            <v>#VALUE!</v>
          </cell>
          <cell r="Q301" t="e">
            <v>#VALUE!</v>
          </cell>
          <cell r="R301" t="e">
            <v>#VALUE!</v>
          </cell>
          <cell r="S301" t="e">
            <v>#VALUE!</v>
          </cell>
          <cell r="T301" t="e">
            <v>#VALUE!</v>
          </cell>
          <cell r="U301" t="e">
            <v>#VALUE!</v>
          </cell>
          <cell r="V301" t="e">
            <v>#VALUE!</v>
          </cell>
          <cell r="W301" t="e">
            <v>#VALUE!</v>
          </cell>
          <cell r="X301" t="e">
            <v>#VALUE!</v>
          </cell>
          <cell r="Y301" t="e">
            <v>#VALUE!</v>
          </cell>
          <cell r="Z301" t="e">
            <v>#VALUE!</v>
          </cell>
          <cell r="AA301" t="str">
            <v/>
          </cell>
          <cell r="AB301" t="str">
            <v/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D302" t="e">
            <v>#VALUE!</v>
          </cell>
          <cell r="E302" t="e">
            <v>#VALUE!</v>
          </cell>
          <cell r="F302" t="e">
            <v>#VALUE!</v>
          </cell>
          <cell r="G302" t="e">
            <v>#VALUE!</v>
          </cell>
          <cell r="H302" t="e">
            <v>#VALUE!</v>
          </cell>
          <cell r="I302" t="e">
            <v>#VALUE!</v>
          </cell>
          <cell r="J302" t="e">
            <v>#VALUE!</v>
          </cell>
          <cell r="K302" t="e">
            <v>#VALUE!</v>
          </cell>
          <cell r="L302" t="e">
            <v>#VALUE!</v>
          </cell>
          <cell r="M302" t="e">
            <v>#VALUE!</v>
          </cell>
          <cell r="N302" t="e">
            <v>#VALUE!</v>
          </cell>
          <cell r="O302" t="e">
            <v>#VALUE!</v>
          </cell>
          <cell r="P302" t="e">
            <v>#VALUE!</v>
          </cell>
          <cell r="Q302" t="e">
            <v>#VALUE!</v>
          </cell>
          <cell r="R302" t="e">
            <v>#VALUE!</v>
          </cell>
          <cell r="S302" t="e">
            <v>#VALUE!</v>
          </cell>
          <cell r="T302" t="e">
            <v>#VALUE!</v>
          </cell>
          <cell r="U302" t="e">
            <v>#VALUE!</v>
          </cell>
          <cell r="V302" t="e">
            <v>#VALUE!</v>
          </cell>
          <cell r="W302" t="e">
            <v>#VALUE!</v>
          </cell>
          <cell r="X302" t="e">
            <v>#VALUE!</v>
          </cell>
          <cell r="Y302" t="e">
            <v>#VALUE!</v>
          </cell>
          <cell r="Z302" t="e">
            <v>#VALUE!</v>
          </cell>
          <cell r="AA302" t="str">
            <v/>
          </cell>
          <cell r="AB302" t="str">
            <v/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D303" t="e">
            <v>#VALUE!</v>
          </cell>
          <cell r="E303" t="e">
            <v>#VALUE!</v>
          </cell>
          <cell r="F303" t="e">
            <v>#VALUE!</v>
          </cell>
          <cell r="G303" t="e">
            <v>#VALUE!</v>
          </cell>
          <cell r="H303" t="e">
            <v>#VALUE!</v>
          </cell>
          <cell r="I303" t="e">
            <v>#VALUE!</v>
          </cell>
          <cell r="J303" t="e">
            <v>#VALUE!</v>
          </cell>
          <cell r="K303" t="e">
            <v>#VALUE!</v>
          </cell>
          <cell r="L303" t="e">
            <v>#VALUE!</v>
          </cell>
          <cell r="M303" t="e">
            <v>#VALUE!</v>
          </cell>
          <cell r="N303" t="e">
            <v>#VALUE!</v>
          </cell>
          <cell r="O303" t="e">
            <v>#VALUE!</v>
          </cell>
          <cell r="P303" t="e">
            <v>#VALUE!</v>
          </cell>
          <cell r="Q303" t="e">
            <v>#VALUE!</v>
          </cell>
          <cell r="R303" t="e">
            <v>#VALUE!</v>
          </cell>
          <cell r="S303" t="e">
            <v>#VALUE!</v>
          </cell>
          <cell r="T303" t="e">
            <v>#VALUE!</v>
          </cell>
          <cell r="U303" t="e">
            <v>#VALUE!</v>
          </cell>
          <cell r="V303" t="e">
            <v>#VALUE!</v>
          </cell>
          <cell r="W303" t="e">
            <v>#VALUE!</v>
          </cell>
          <cell r="X303" t="e">
            <v>#VALUE!</v>
          </cell>
          <cell r="Y303" t="e">
            <v>#VALUE!</v>
          </cell>
          <cell r="Z303" t="e">
            <v>#VALUE!</v>
          </cell>
          <cell r="AA303" t="str">
            <v/>
          </cell>
          <cell r="AB303" t="str">
            <v/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D304" t="e">
            <v>#VALUE!</v>
          </cell>
          <cell r="E304" t="e">
            <v>#VALUE!</v>
          </cell>
          <cell r="F304" t="e">
            <v>#VALUE!</v>
          </cell>
          <cell r="G304" t="e">
            <v>#VALUE!</v>
          </cell>
          <cell r="H304" t="e">
            <v>#VALUE!</v>
          </cell>
          <cell r="I304" t="e">
            <v>#VALUE!</v>
          </cell>
          <cell r="J304" t="e">
            <v>#VALUE!</v>
          </cell>
          <cell r="K304" t="e">
            <v>#VALUE!</v>
          </cell>
          <cell r="L304" t="e">
            <v>#VALUE!</v>
          </cell>
          <cell r="M304" t="e">
            <v>#VALUE!</v>
          </cell>
          <cell r="N304" t="e">
            <v>#VALUE!</v>
          </cell>
          <cell r="O304" t="e">
            <v>#VALUE!</v>
          </cell>
          <cell r="P304" t="e">
            <v>#VALUE!</v>
          </cell>
          <cell r="Q304" t="e">
            <v>#VALUE!</v>
          </cell>
          <cell r="R304" t="e">
            <v>#VALUE!</v>
          </cell>
          <cell r="S304" t="e">
            <v>#VALUE!</v>
          </cell>
          <cell r="T304" t="e">
            <v>#VALUE!</v>
          </cell>
          <cell r="U304" t="e">
            <v>#VALUE!</v>
          </cell>
          <cell r="V304" t="e">
            <v>#VALUE!</v>
          </cell>
          <cell r="W304" t="e">
            <v>#VALUE!</v>
          </cell>
          <cell r="X304" t="e">
            <v>#VALUE!</v>
          </cell>
          <cell r="Y304" t="e">
            <v>#VALUE!</v>
          </cell>
          <cell r="Z304" t="e">
            <v>#VALUE!</v>
          </cell>
          <cell r="AA304" t="str">
            <v/>
          </cell>
          <cell r="AB304" t="str">
            <v/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D305" t="e">
            <v>#VALUE!</v>
          </cell>
          <cell r="E305" t="e">
            <v>#VALUE!</v>
          </cell>
          <cell r="F305" t="e">
            <v>#VALUE!</v>
          </cell>
          <cell r="G305" t="e">
            <v>#VALUE!</v>
          </cell>
          <cell r="H305" t="e">
            <v>#VALUE!</v>
          </cell>
          <cell r="I305" t="e">
            <v>#VALUE!</v>
          </cell>
          <cell r="J305" t="e">
            <v>#VALUE!</v>
          </cell>
          <cell r="K305" t="e">
            <v>#VALUE!</v>
          </cell>
          <cell r="L305" t="e">
            <v>#VALUE!</v>
          </cell>
          <cell r="M305" t="e">
            <v>#VALUE!</v>
          </cell>
          <cell r="N305" t="e">
            <v>#VALUE!</v>
          </cell>
          <cell r="O305" t="e">
            <v>#VALUE!</v>
          </cell>
          <cell r="P305" t="e">
            <v>#VALUE!</v>
          </cell>
          <cell r="Q305" t="e">
            <v>#VALUE!</v>
          </cell>
          <cell r="R305" t="e">
            <v>#VALUE!</v>
          </cell>
          <cell r="S305" t="e">
            <v>#VALUE!</v>
          </cell>
          <cell r="T305" t="e">
            <v>#VALUE!</v>
          </cell>
          <cell r="U305" t="e">
            <v>#VALUE!</v>
          </cell>
          <cell r="V305" t="e">
            <v>#VALUE!</v>
          </cell>
          <cell r="W305" t="e">
            <v>#VALUE!</v>
          </cell>
          <cell r="X305" t="e">
            <v>#VALUE!</v>
          </cell>
          <cell r="Y305" t="e">
            <v>#VALUE!</v>
          </cell>
          <cell r="Z305" t="e">
            <v>#VALUE!</v>
          </cell>
          <cell r="AA305" t="str">
            <v/>
          </cell>
          <cell r="AB305" t="str">
            <v/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D306" t="e">
            <v>#VALUE!</v>
          </cell>
          <cell r="E306" t="e">
            <v>#VALUE!</v>
          </cell>
          <cell r="F306" t="e">
            <v>#VALUE!</v>
          </cell>
          <cell r="G306" t="e">
            <v>#VALUE!</v>
          </cell>
          <cell r="H306" t="e">
            <v>#VALUE!</v>
          </cell>
          <cell r="I306" t="e">
            <v>#VALUE!</v>
          </cell>
          <cell r="J306" t="e">
            <v>#VALUE!</v>
          </cell>
          <cell r="K306" t="e">
            <v>#VALUE!</v>
          </cell>
          <cell r="L306" t="e">
            <v>#VALUE!</v>
          </cell>
          <cell r="M306" t="e">
            <v>#VALUE!</v>
          </cell>
          <cell r="N306" t="e">
            <v>#VALUE!</v>
          </cell>
          <cell r="O306" t="e">
            <v>#VALUE!</v>
          </cell>
          <cell r="P306" t="e">
            <v>#VALUE!</v>
          </cell>
          <cell r="Q306" t="e">
            <v>#VALUE!</v>
          </cell>
          <cell r="R306" t="e">
            <v>#VALUE!</v>
          </cell>
          <cell r="S306" t="e">
            <v>#VALUE!</v>
          </cell>
          <cell r="T306" t="e">
            <v>#VALUE!</v>
          </cell>
          <cell r="U306" t="e">
            <v>#VALUE!</v>
          </cell>
          <cell r="V306" t="e">
            <v>#VALUE!</v>
          </cell>
          <cell r="W306" t="e">
            <v>#VALUE!</v>
          </cell>
          <cell r="X306" t="e">
            <v>#VALUE!</v>
          </cell>
          <cell r="Y306" t="e">
            <v>#VALUE!</v>
          </cell>
          <cell r="Z306" t="e">
            <v>#VALUE!</v>
          </cell>
          <cell r="AA306" t="str">
            <v/>
          </cell>
          <cell r="AB306" t="str">
            <v/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D307" t="e">
            <v>#VALUE!</v>
          </cell>
          <cell r="E307" t="e">
            <v>#VALUE!</v>
          </cell>
          <cell r="F307" t="e">
            <v>#VALUE!</v>
          </cell>
          <cell r="G307" t="e">
            <v>#VALUE!</v>
          </cell>
          <cell r="H307" t="e">
            <v>#VALUE!</v>
          </cell>
          <cell r="I307" t="e">
            <v>#VALUE!</v>
          </cell>
          <cell r="J307" t="e">
            <v>#VALUE!</v>
          </cell>
          <cell r="K307" t="e">
            <v>#VALUE!</v>
          </cell>
          <cell r="L307" t="e">
            <v>#VALUE!</v>
          </cell>
          <cell r="M307" t="e">
            <v>#VALUE!</v>
          </cell>
          <cell r="N307" t="e">
            <v>#VALUE!</v>
          </cell>
          <cell r="O307" t="e">
            <v>#VALUE!</v>
          </cell>
          <cell r="P307" t="e">
            <v>#VALUE!</v>
          </cell>
          <cell r="Q307" t="e">
            <v>#VALUE!</v>
          </cell>
          <cell r="R307" t="e">
            <v>#VALUE!</v>
          </cell>
          <cell r="S307" t="e">
            <v>#VALUE!</v>
          </cell>
          <cell r="T307" t="e">
            <v>#VALUE!</v>
          </cell>
          <cell r="U307" t="e">
            <v>#VALUE!</v>
          </cell>
          <cell r="V307" t="e">
            <v>#VALUE!</v>
          </cell>
          <cell r="W307" t="e">
            <v>#VALUE!</v>
          </cell>
          <cell r="X307" t="e">
            <v>#VALUE!</v>
          </cell>
          <cell r="Y307" t="e">
            <v>#VALUE!</v>
          </cell>
          <cell r="Z307" t="e">
            <v>#VALUE!</v>
          </cell>
          <cell r="AA307" t="str">
            <v/>
          </cell>
          <cell r="AB307" t="str">
            <v/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D308" t="e">
            <v>#VALUE!</v>
          </cell>
          <cell r="E308" t="e">
            <v>#VALUE!</v>
          </cell>
          <cell r="F308" t="e">
            <v>#VALUE!</v>
          </cell>
          <cell r="G308" t="e">
            <v>#VALUE!</v>
          </cell>
          <cell r="H308" t="e">
            <v>#VALUE!</v>
          </cell>
          <cell r="I308" t="e">
            <v>#VALUE!</v>
          </cell>
          <cell r="J308" t="e">
            <v>#VALUE!</v>
          </cell>
          <cell r="K308" t="e">
            <v>#VALUE!</v>
          </cell>
          <cell r="L308" t="e">
            <v>#VALUE!</v>
          </cell>
          <cell r="M308" t="e">
            <v>#VALUE!</v>
          </cell>
          <cell r="N308" t="e">
            <v>#VALUE!</v>
          </cell>
          <cell r="O308" t="e">
            <v>#VALUE!</v>
          </cell>
          <cell r="P308" t="e">
            <v>#VALUE!</v>
          </cell>
          <cell r="Q308" t="e">
            <v>#VALUE!</v>
          </cell>
          <cell r="R308" t="e">
            <v>#VALUE!</v>
          </cell>
          <cell r="S308" t="e">
            <v>#VALUE!</v>
          </cell>
          <cell r="T308" t="e">
            <v>#VALUE!</v>
          </cell>
          <cell r="U308" t="e">
            <v>#VALUE!</v>
          </cell>
          <cell r="V308" t="e">
            <v>#VALUE!</v>
          </cell>
          <cell r="W308" t="e">
            <v>#VALUE!</v>
          </cell>
          <cell r="X308" t="e">
            <v>#VALUE!</v>
          </cell>
          <cell r="Y308" t="e">
            <v>#VALUE!</v>
          </cell>
          <cell r="Z308" t="e">
            <v>#VALUE!</v>
          </cell>
          <cell r="AA308" t="str">
            <v/>
          </cell>
          <cell r="AB308" t="str">
            <v/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D309" t="e">
            <v>#VALUE!</v>
          </cell>
          <cell r="E309" t="e">
            <v>#VALUE!</v>
          </cell>
          <cell r="F309" t="e">
            <v>#VALUE!</v>
          </cell>
          <cell r="G309" t="e">
            <v>#VALUE!</v>
          </cell>
          <cell r="H309" t="e">
            <v>#VALUE!</v>
          </cell>
          <cell r="I309" t="e">
            <v>#VALUE!</v>
          </cell>
          <cell r="J309" t="e">
            <v>#VALUE!</v>
          </cell>
          <cell r="K309" t="e">
            <v>#VALUE!</v>
          </cell>
          <cell r="L309" t="e">
            <v>#VALUE!</v>
          </cell>
          <cell r="M309" t="e">
            <v>#VALUE!</v>
          </cell>
          <cell r="N309" t="e">
            <v>#VALUE!</v>
          </cell>
          <cell r="O309" t="e">
            <v>#VALUE!</v>
          </cell>
          <cell r="P309" t="e">
            <v>#VALUE!</v>
          </cell>
          <cell r="Q309" t="e">
            <v>#VALUE!</v>
          </cell>
          <cell r="R309" t="e">
            <v>#VALUE!</v>
          </cell>
          <cell r="S309" t="e">
            <v>#VALUE!</v>
          </cell>
          <cell r="T309" t="e">
            <v>#VALUE!</v>
          </cell>
          <cell r="U309" t="e">
            <v>#VALUE!</v>
          </cell>
          <cell r="V309" t="e">
            <v>#VALUE!</v>
          </cell>
          <cell r="W309" t="e">
            <v>#VALUE!</v>
          </cell>
          <cell r="X309" t="e">
            <v>#VALUE!</v>
          </cell>
          <cell r="Y309" t="e">
            <v>#VALUE!</v>
          </cell>
          <cell r="Z309" t="e">
            <v>#VALUE!</v>
          </cell>
          <cell r="AA309" t="str">
            <v/>
          </cell>
          <cell r="AB309" t="str">
            <v/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D310" t="e">
            <v>#VALUE!</v>
          </cell>
          <cell r="E310" t="e">
            <v>#VALUE!</v>
          </cell>
          <cell r="F310" t="e">
            <v>#VALUE!</v>
          </cell>
          <cell r="G310" t="e">
            <v>#VALUE!</v>
          </cell>
          <cell r="H310" t="e">
            <v>#VALUE!</v>
          </cell>
          <cell r="I310" t="e">
            <v>#VALUE!</v>
          </cell>
          <cell r="J310" t="e">
            <v>#VALUE!</v>
          </cell>
          <cell r="K310" t="e">
            <v>#VALUE!</v>
          </cell>
          <cell r="L310" t="e">
            <v>#VALUE!</v>
          </cell>
          <cell r="M310" t="e">
            <v>#VALUE!</v>
          </cell>
          <cell r="N310" t="e">
            <v>#VALUE!</v>
          </cell>
          <cell r="O310" t="e">
            <v>#VALUE!</v>
          </cell>
          <cell r="P310" t="e">
            <v>#VALUE!</v>
          </cell>
          <cell r="Q310" t="e">
            <v>#VALUE!</v>
          </cell>
          <cell r="R310" t="e">
            <v>#VALUE!</v>
          </cell>
          <cell r="S310" t="e">
            <v>#VALUE!</v>
          </cell>
          <cell r="T310" t="e">
            <v>#VALUE!</v>
          </cell>
          <cell r="U310" t="e">
            <v>#VALUE!</v>
          </cell>
          <cell r="V310" t="e">
            <v>#VALUE!</v>
          </cell>
          <cell r="W310" t="e">
            <v>#VALUE!</v>
          </cell>
          <cell r="X310" t="e">
            <v>#VALUE!</v>
          </cell>
          <cell r="Y310" t="e">
            <v>#VALUE!</v>
          </cell>
          <cell r="Z310" t="e">
            <v>#VALUE!</v>
          </cell>
          <cell r="AA310" t="str">
            <v/>
          </cell>
          <cell r="AB310" t="str">
            <v/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D311" t="e">
            <v>#VALUE!</v>
          </cell>
          <cell r="E311" t="e">
            <v>#VALUE!</v>
          </cell>
          <cell r="F311" t="e">
            <v>#VALUE!</v>
          </cell>
          <cell r="G311" t="e">
            <v>#VALUE!</v>
          </cell>
          <cell r="H311" t="e">
            <v>#VALUE!</v>
          </cell>
          <cell r="I311" t="e">
            <v>#VALUE!</v>
          </cell>
          <cell r="J311" t="e">
            <v>#VALUE!</v>
          </cell>
          <cell r="K311" t="e">
            <v>#VALUE!</v>
          </cell>
          <cell r="L311" t="e">
            <v>#VALUE!</v>
          </cell>
          <cell r="M311" t="e">
            <v>#VALUE!</v>
          </cell>
          <cell r="N311" t="e">
            <v>#VALUE!</v>
          </cell>
          <cell r="O311" t="e">
            <v>#VALUE!</v>
          </cell>
          <cell r="P311" t="e">
            <v>#VALUE!</v>
          </cell>
          <cell r="Q311" t="e">
            <v>#VALUE!</v>
          </cell>
          <cell r="R311" t="e">
            <v>#VALUE!</v>
          </cell>
          <cell r="S311" t="e">
            <v>#VALUE!</v>
          </cell>
          <cell r="T311" t="e">
            <v>#VALUE!</v>
          </cell>
          <cell r="U311" t="e">
            <v>#VALUE!</v>
          </cell>
          <cell r="V311" t="e">
            <v>#VALUE!</v>
          </cell>
          <cell r="W311" t="e">
            <v>#VALUE!</v>
          </cell>
          <cell r="X311" t="e">
            <v>#VALUE!</v>
          </cell>
          <cell r="Y311" t="e">
            <v>#VALUE!</v>
          </cell>
          <cell r="Z311" t="e">
            <v>#VALUE!</v>
          </cell>
          <cell r="AA311" t="str">
            <v/>
          </cell>
          <cell r="AB311" t="str">
            <v/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D312" t="e">
            <v>#VALUE!</v>
          </cell>
          <cell r="E312" t="e">
            <v>#VALUE!</v>
          </cell>
          <cell r="F312" t="e">
            <v>#VALUE!</v>
          </cell>
          <cell r="G312" t="e">
            <v>#VALUE!</v>
          </cell>
          <cell r="H312" t="e">
            <v>#VALUE!</v>
          </cell>
          <cell r="I312" t="e">
            <v>#VALUE!</v>
          </cell>
          <cell r="J312" t="e">
            <v>#VALUE!</v>
          </cell>
          <cell r="K312" t="e">
            <v>#VALUE!</v>
          </cell>
          <cell r="L312" t="e">
            <v>#VALUE!</v>
          </cell>
          <cell r="M312" t="e">
            <v>#VALUE!</v>
          </cell>
          <cell r="N312" t="e">
            <v>#VALUE!</v>
          </cell>
          <cell r="O312" t="e">
            <v>#VALUE!</v>
          </cell>
          <cell r="P312" t="e">
            <v>#VALUE!</v>
          </cell>
          <cell r="Q312" t="e">
            <v>#VALUE!</v>
          </cell>
          <cell r="R312" t="e">
            <v>#VALUE!</v>
          </cell>
          <cell r="S312" t="e">
            <v>#VALUE!</v>
          </cell>
          <cell r="T312" t="e">
            <v>#VALUE!</v>
          </cell>
          <cell r="U312" t="e">
            <v>#VALUE!</v>
          </cell>
          <cell r="V312" t="e">
            <v>#VALUE!</v>
          </cell>
          <cell r="W312" t="e">
            <v>#VALUE!</v>
          </cell>
          <cell r="X312" t="e">
            <v>#VALUE!</v>
          </cell>
          <cell r="Y312" t="e">
            <v>#VALUE!</v>
          </cell>
          <cell r="Z312" t="e">
            <v>#VALUE!</v>
          </cell>
          <cell r="AA312" t="str">
            <v/>
          </cell>
          <cell r="AB312" t="str">
            <v/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D313" t="e">
            <v>#VALUE!</v>
          </cell>
          <cell r="E313" t="e">
            <v>#VALUE!</v>
          </cell>
          <cell r="F313" t="e">
            <v>#VALUE!</v>
          </cell>
          <cell r="G313" t="e">
            <v>#VALUE!</v>
          </cell>
          <cell r="H313" t="e">
            <v>#VALUE!</v>
          </cell>
          <cell r="I313" t="e">
            <v>#VALUE!</v>
          </cell>
          <cell r="J313" t="e">
            <v>#VALUE!</v>
          </cell>
          <cell r="K313" t="e">
            <v>#VALUE!</v>
          </cell>
          <cell r="L313" t="e">
            <v>#VALUE!</v>
          </cell>
          <cell r="M313" t="e">
            <v>#VALUE!</v>
          </cell>
          <cell r="N313" t="e">
            <v>#VALUE!</v>
          </cell>
          <cell r="O313" t="e">
            <v>#VALUE!</v>
          </cell>
          <cell r="P313" t="e">
            <v>#VALUE!</v>
          </cell>
          <cell r="Q313" t="e">
            <v>#VALUE!</v>
          </cell>
          <cell r="R313" t="e">
            <v>#VALUE!</v>
          </cell>
          <cell r="S313" t="e">
            <v>#VALUE!</v>
          </cell>
          <cell r="T313" t="e">
            <v>#VALUE!</v>
          </cell>
          <cell r="U313" t="e">
            <v>#VALUE!</v>
          </cell>
          <cell r="V313" t="e">
            <v>#VALUE!</v>
          </cell>
          <cell r="W313" t="e">
            <v>#VALUE!</v>
          </cell>
          <cell r="X313" t="e">
            <v>#VALUE!</v>
          </cell>
          <cell r="Y313" t="e">
            <v>#VALUE!</v>
          </cell>
          <cell r="Z313" t="e">
            <v>#VALUE!</v>
          </cell>
          <cell r="AA313" t="str">
            <v/>
          </cell>
          <cell r="AB313" t="str">
            <v/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D314" t="e">
            <v>#VALUE!</v>
          </cell>
          <cell r="E314" t="e">
            <v>#VALUE!</v>
          </cell>
          <cell r="F314" t="e">
            <v>#VALUE!</v>
          </cell>
          <cell r="G314" t="e">
            <v>#VALUE!</v>
          </cell>
          <cell r="H314" t="e">
            <v>#VALUE!</v>
          </cell>
          <cell r="I314" t="e">
            <v>#VALUE!</v>
          </cell>
          <cell r="J314" t="e">
            <v>#VALUE!</v>
          </cell>
          <cell r="K314" t="e">
            <v>#VALUE!</v>
          </cell>
          <cell r="L314" t="e">
            <v>#VALUE!</v>
          </cell>
          <cell r="M314" t="e">
            <v>#VALUE!</v>
          </cell>
          <cell r="N314" t="e">
            <v>#VALUE!</v>
          </cell>
          <cell r="O314" t="e">
            <v>#VALUE!</v>
          </cell>
          <cell r="P314" t="e">
            <v>#VALUE!</v>
          </cell>
          <cell r="Q314" t="e">
            <v>#VALUE!</v>
          </cell>
          <cell r="R314" t="e">
            <v>#VALUE!</v>
          </cell>
          <cell r="S314" t="e">
            <v>#VALUE!</v>
          </cell>
          <cell r="T314" t="e">
            <v>#VALUE!</v>
          </cell>
          <cell r="U314" t="e">
            <v>#VALUE!</v>
          </cell>
          <cell r="V314" t="e">
            <v>#VALUE!</v>
          </cell>
          <cell r="W314" t="e">
            <v>#VALUE!</v>
          </cell>
          <cell r="X314" t="e">
            <v>#VALUE!</v>
          </cell>
          <cell r="Y314" t="e">
            <v>#VALUE!</v>
          </cell>
          <cell r="Z314" t="e">
            <v>#VALUE!</v>
          </cell>
          <cell r="AA314" t="str">
            <v/>
          </cell>
          <cell r="AB314" t="str">
            <v/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D315" t="e">
            <v>#VALUE!</v>
          </cell>
          <cell r="E315" t="e">
            <v>#VALUE!</v>
          </cell>
          <cell r="F315" t="e">
            <v>#VALUE!</v>
          </cell>
          <cell r="G315" t="e">
            <v>#VALUE!</v>
          </cell>
          <cell r="H315" t="e">
            <v>#VALUE!</v>
          </cell>
          <cell r="I315" t="e">
            <v>#VALUE!</v>
          </cell>
          <cell r="J315" t="e">
            <v>#VALUE!</v>
          </cell>
          <cell r="K315" t="e">
            <v>#VALUE!</v>
          </cell>
          <cell r="L315" t="e">
            <v>#VALUE!</v>
          </cell>
          <cell r="M315" t="e">
            <v>#VALUE!</v>
          </cell>
          <cell r="N315" t="e">
            <v>#VALUE!</v>
          </cell>
          <cell r="O315" t="e">
            <v>#VALUE!</v>
          </cell>
          <cell r="P315" t="e">
            <v>#VALUE!</v>
          </cell>
          <cell r="Q315" t="e">
            <v>#VALUE!</v>
          </cell>
          <cell r="R315" t="e">
            <v>#VALUE!</v>
          </cell>
          <cell r="S315" t="e">
            <v>#VALUE!</v>
          </cell>
          <cell r="T315" t="e">
            <v>#VALUE!</v>
          </cell>
          <cell r="U315" t="e">
            <v>#VALUE!</v>
          </cell>
          <cell r="V315" t="e">
            <v>#VALUE!</v>
          </cell>
          <cell r="W315" t="e">
            <v>#VALUE!</v>
          </cell>
          <cell r="X315" t="e">
            <v>#VALUE!</v>
          </cell>
          <cell r="Y315" t="e">
            <v>#VALUE!</v>
          </cell>
          <cell r="Z315" t="e">
            <v>#VALUE!</v>
          </cell>
          <cell r="AA315" t="str">
            <v/>
          </cell>
          <cell r="AB315" t="str">
            <v/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D316" t="e">
            <v>#VALUE!</v>
          </cell>
          <cell r="E316" t="e">
            <v>#VALUE!</v>
          </cell>
          <cell r="F316" t="e">
            <v>#VALUE!</v>
          </cell>
          <cell r="G316" t="e">
            <v>#VALUE!</v>
          </cell>
          <cell r="H316" t="e">
            <v>#VALUE!</v>
          </cell>
          <cell r="I316" t="e">
            <v>#VALUE!</v>
          </cell>
          <cell r="J316" t="e">
            <v>#VALUE!</v>
          </cell>
          <cell r="K316" t="e">
            <v>#VALUE!</v>
          </cell>
          <cell r="L316" t="e">
            <v>#VALUE!</v>
          </cell>
          <cell r="M316" t="e">
            <v>#VALUE!</v>
          </cell>
          <cell r="N316" t="e">
            <v>#VALUE!</v>
          </cell>
          <cell r="O316" t="e">
            <v>#VALUE!</v>
          </cell>
          <cell r="P316" t="e">
            <v>#VALUE!</v>
          </cell>
          <cell r="Q316" t="e">
            <v>#VALUE!</v>
          </cell>
          <cell r="R316" t="e">
            <v>#VALUE!</v>
          </cell>
          <cell r="S316" t="e">
            <v>#VALUE!</v>
          </cell>
          <cell r="T316" t="e">
            <v>#VALUE!</v>
          </cell>
          <cell r="U316" t="e">
            <v>#VALUE!</v>
          </cell>
          <cell r="V316" t="e">
            <v>#VALUE!</v>
          </cell>
          <cell r="W316" t="e">
            <v>#VALUE!</v>
          </cell>
          <cell r="X316" t="e">
            <v>#VALUE!</v>
          </cell>
          <cell r="Y316" t="e">
            <v>#VALUE!</v>
          </cell>
          <cell r="Z316" t="e">
            <v>#VALUE!</v>
          </cell>
          <cell r="AA316" t="str">
            <v/>
          </cell>
          <cell r="AB316" t="str">
            <v/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D317" t="e">
            <v>#VALUE!</v>
          </cell>
          <cell r="E317" t="e">
            <v>#VALUE!</v>
          </cell>
          <cell r="F317" t="e">
            <v>#VALUE!</v>
          </cell>
          <cell r="G317" t="e">
            <v>#VALUE!</v>
          </cell>
          <cell r="H317" t="e">
            <v>#VALUE!</v>
          </cell>
          <cell r="I317" t="e">
            <v>#VALUE!</v>
          </cell>
          <cell r="J317" t="e">
            <v>#VALUE!</v>
          </cell>
          <cell r="K317" t="e">
            <v>#VALUE!</v>
          </cell>
          <cell r="L317" t="e">
            <v>#VALUE!</v>
          </cell>
          <cell r="M317" t="e">
            <v>#VALUE!</v>
          </cell>
          <cell r="N317" t="e">
            <v>#VALUE!</v>
          </cell>
          <cell r="O317" t="e">
            <v>#VALUE!</v>
          </cell>
          <cell r="P317" t="e">
            <v>#VALUE!</v>
          </cell>
          <cell r="Q317" t="e">
            <v>#VALUE!</v>
          </cell>
          <cell r="R317" t="e">
            <v>#VALUE!</v>
          </cell>
          <cell r="S317" t="e">
            <v>#VALUE!</v>
          </cell>
          <cell r="T317" t="e">
            <v>#VALUE!</v>
          </cell>
          <cell r="U317" t="e">
            <v>#VALUE!</v>
          </cell>
          <cell r="V317" t="e">
            <v>#VALUE!</v>
          </cell>
          <cell r="W317" t="e">
            <v>#VALUE!</v>
          </cell>
          <cell r="X317" t="e">
            <v>#VALUE!</v>
          </cell>
          <cell r="Y317" t="e">
            <v>#VALUE!</v>
          </cell>
          <cell r="Z317" t="e">
            <v>#VALUE!</v>
          </cell>
          <cell r="AA317" t="str">
            <v/>
          </cell>
          <cell r="AB317" t="str">
            <v/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D318" t="e">
            <v>#VALUE!</v>
          </cell>
          <cell r="E318" t="e">
            <v>#VALUE!</v>
          </cell>
          <cell r="F318" t="e">
            <v>#VALUE!</v>
          </cell>
          <cell r="G318" t="e">
            <v>#VALUE!</v>
          </cell>
          <cell r="H318" t="e">
            <v>#VALUE!</v>
          </cell>
          <cell r="I318" t="e">
            <v>#VALUE!</v>
          </cell>
          <cell r="J318" t="e">
            <v>#VALUE!</v>
          </cell>
          <cell r="K318" t="e">
            <v>#VALUE!</v>
          </cell>
          <cell r="L318" t="e">
            <v>#VALUE!</v>
          </cell>
          <cell r="M318" t="e">
            <v>#VALUE!</v>
          </cell>
          <cell r="N318" t="e">
            <v>#VALUE!</v>
          </cell>
          <cell r="O318" t="e">
            <v>#VALUE!</v>
          </cell>
          <cell r="P318" t="e">
            <v>#VALUE!</v>
          </cell>
          <cell r="Q318" t="e">
            <v>#VALUE!</v>
          </cell>
          <cell r="R318" t="e">
            <v>#VALUE!</v>
          </cell>
          <cell r="S318" t="e">
            <v>#VALUE!</v>
          </cell>
          <cell r="T318" t="e">
            <v>#VALUE!</v>
          </cell>
          <cell r="U318" t="e">
            <v>#VALUE!</v>
          </cell>
          <cell r="V318" t="e">
            <v>#VALUE!</v>
          </cell>
          <cell r="W318" t="e">
            <v>#VALUE!</v>
          </cell>
          <cell r="X318" t="e">
            <v>#VALUE!</v>
          </cell>
          <cell r="Y318" t="e">
            <v>#VALUE!</v>
          </cell>
          <cell r="Z318" t="e">
            <v>#VALUE!</v>
          </cell>
          <cell r="AA318" t="str">
            <v/>
          </cell>
          <cell r="AB318" t="str">
            <v/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D319" t="e">
            <v>#VALUE!</v>
          </cell>
          <cell r="E319" t="e">
            <v>#VALUE!</v>
          </cell>
          <cell r="F319" t="e">
            <v>#VALUE!</v>
          </cell>
          <cell r="G319" t="e">
            <v>#VALUE!</v>
          </cell>
          <cell r="H319" t="e">
            <v>#VALUE!</v>
          </cell>
          <cell r="I319" t="e">
            <v>#VALUE!</v>
          </cell>
          <cell r="J319" t="e">
            <v>#VALUE!</v>
          </cell>
          <cell r="K319" t="e">
            <v>#VALUE!</v>
          </cell>
          <cell r="L319" t="e">
            <v>#VALUE!</v>
          </cell>
          <cell r="M319" t="e">
            <v>#VALUE!</v>
          </cell>
          <cell r="N319" t="e">
            <v>#VALUE!</v>
          </cell>
          <cell r="O319" t="e">
            <v>#VALUE!</v>
          </cell>
          <cell r="P319" t="e">
            <v>#VALUE!</v>
          </cell>
          <cell r="Q319" t="e">
            <v>#VALUE!</v>
          </cell>
          <cell r="R319" t="e">
            <v>#VALUE!</v>
          </cell>
          <cell r="S319" t="e">
            <v>#VALUE!</v>
          </cell>
          <cell r="T319" t="e">
            <v>#VALUE!</v>
          </cell>
          <cell r="U319" t="e">
            <v>#VALUE!</v>
          </cell>
          <cell r="V319" t="e">
            <v>#VALUE!</v>
          </cell>
          <cell r="W319" t="e">
            <v>#VALUE!</v>
          </cell>
          <cell r="X319" t="e">
            <v>#VALUE!</v>
          </cell>
          <cell r="Y319" t="e">
            <v>#VALUE!</v>
          </cell>
          <cell r="Z319" t="e">
            <v>#VALUE!</v>
          </cell>
          <cell r="AA319" t="str">
            <v/>
          </cell>
          <cell r="AB319" t="str">
            <v/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D320" t="e">
            <v>#VALUE!</v>
          </cell>
          <cell r="E320" t="e">
            <v>#VALUE!</v>
          </cell>
          <cell r="F320" t="e">
            <v>#VALUE!</v>
          </cell>
          <cell r="G320" t="e">
            <v>#VALUE!</v>
          </cell>
          <cell r="H320" t="e">
            <v>#VALUE!</v>
          </cell>
          <cell r="I320" t="e">
            <v>#VALUE!</v>
          </cell>
          <cell r="J320" t="e">
            <v>#VALUE!</v>
          </cell>
          <cell r="K320" t="e">
            <v>#VALUE!</v>
          </cell>
          <cell r="L320" t="e">
            <v>#VALUE!</v>
          </cell>
          <cell r="M320" t="e">
            <v>#VALUE!</v>
          </cell>
          <cell r="N320" t="e">
            <v>#VALUE!</v>
          </cell>
          <cell r="O320" t="e">
            <v>#VALUE!</v>
          </cell>
          <cell r="P320" t="e">
            <v>#VALUE!</v>
          </cell>
          <cell r="Q320" t="e">
            <v>#VALUE!</v>
          </cell>
          <cell r="R320" t="e">
            <v>#VALUE!</v>
          </cell>
          <cell r="S320" t="e">
            <v>#VALUE!</v>
          </cell>
          <cell r="T320" t="e">
            <v>#VALUE!</v>
          </cell>
          <cell r="U320" t="e">
            <v>#VALUE!</v>
          </cell>
          <cell r="V320" t="e">
            <v>#VALUE!</v>
          </cell>
          <cell r="W320" t="e">
            <v>#VALUE!</v>
          </cell>
          <cell r="X320" t="e">
            <v>#VALUE!</v>
          </cell>
          <cell r="Y320" t="e">
            <v>#VALUE!</v>
          </cell>
          <cell r="Z320" t="e">
            <v>#VALUE!</v>
          </cell>
          <cell r="AA320" t="str">
            <v/>
          </cell>
          <cell r="AB320" t="str">
            <v/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D321" t="e">
            <v>#VALUE!</v>
          </cell>
          <cell r="E321" t="e">
            <v>#VALUE!</v>
          </cell>
          <cell r="F321" t="e">
            <v>#VALUE!</v>
          </cell>
          <cell r="G321" t="e">
            <v>#VALUE!</v>
          </cell>
          <cell r="H321" t="e">
            <v>#VALUE!</v>
          </cell>
          <cell r="I321" t="e">
            <v>#VALUE!</v>
          </cell>
          <cell r="J321" t="e">
            <v>#VALUE!</v>
          </cell>
          <cell r="K321" t="e">
            <v>#VALUE!</v>
          </cell>
          <cell r="L321" t="e">
            <v>#VALUE!</v>
          </cell>
          <cell r="M321" t="e">
            <v>#VALUE!</v>
          </cell>
          <cell r="N321" t="e">
            <v>#VALUE!</v>
          </cell>
          <cell r="O321" t="e">
            <v>#VALUE!</v>
          </cell>
          <cell r="P321" t="e">
            <v>#VALUE!</v>
          </cell>
          <cell r="Q321" t="e">
            <v>#VALUE!</v>
          </cell>
          <cell r="R321" t="e">
            <v>#VALUE!</v>
          </cell>
          <cell r="S321" t="e">
            <v>#VALUE!</v>
          </cell>
          <cell r="T321" t="e">
            <v>#VALUE!</v>
          </cell>
          <cell r="U321" t="e">
            <v>#VALUE!</v>
          </cell>
          <cell r="V321" t="e">
            <v>#VALUE!</v>
          </cell>
          <cell r="W321" t="e">
            <v>#VALUE!</v>
          </cell>
          <cell r="X321" t="e">
            <v>#VALUE!</v>
          </cell>
          <cell r="Y321" t="e">
            <v>#VALUE!</v>
          </cell>
          <cell r="Z321" t="e">
            <v>#VALUE!</v>
          </cell>
          <cell r="AA321" t="str">
            <v/>
          </cell>
          <cell r="AB321" t="str">
            <v/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D322" t="e">
            <v>#VALUE!</v>
          </cell>
          <cell r="E322" t="e">
            <v>#VALUE!</v>
          </cell>
          <cell r="F322" t="e">
            <v>#VALUE!</v>
          </cell>
          <cell r="G322" t="e">
            <v>#VALUE!</v>
          </cell>
          <cell r="H322" t="e">
            <v>#VALUE!</v>
          </cell>
          <cell r="I322" t="e">
            <v>#VALUE!</v>
          </cell>
          <cell r="J322" t="e">
            <v>#VALUE!</v>
          </cell>
          <cell r="K322" t="e">
            <v>#VALUE!</v>
          </cell>
          <cell r="L322" t="e">
            <v>#VALUE!</v>
          </cell>
          <cell r="M322" t="e">
            <v>#VALUE!</v>
          </cell>
          <cell r="N322" t="e">
            <v>#VALUE!</v>
          </cell>
          <cell r="O322" t="e">
            <v>#VALUE!</v>
          </cell>
          <cell r="P322" t="e">
            <v>#VALUE!</v>
          </cell>
          <cell r="Q322" t="e">
            <v>#VALUE!</v>
          </cell>
          <cell r="R322" t="e">
            <v>#VALUE!</v>
          </cell>
          <cell r="S322" t="e">
            <v>#VALUE!</v>
          </cell>
          <cell r="T322" t="e">
            <v>#VALUE!</v>
          </cell>
          <cell r="U322" t="e">
            <v>#VALUE!</v>
          </cell>
          <cell r="V322" t="e">
            <v>#VALUE!</v>
          </cell>
          <cell r="W322" t="e">
            <v>#VALUE!</v>
          </cell>
          <cell r="X322" t="e">
            <v>#VALUE!</v>
          </cell>
          <cell r="Y322" t="e">
            <v>#VALUE!</v>
          </cell>
          <cell r="Z322" t="e">
            <v>#VALUE!</v>
          </cell>
          <cell r="AA322" t="str">
            <v/>
          </cell>
          <cell r="AB322" t="str">
            <v/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D323" t="e">
            <v>#VALUE!</v>
          </cell>
          <cell r="E323" t="e">
            <v>#VALUE!</v>
          </cell>
          <cell r="F323" t="e">
            <v>#VALUE!</v>
          </cell>
          <cell r="G323" t="e">
            <v>#VALUE!</v>
          </cell>
          <cell r="H323" t="e">
            <v>#VALUE!</v>
          </cell>
          <cell r="I323" t="e">
            <v>#VALUE!</v>
          </cell>
          <cell r="J323" t="e">
            <v>#VALUE!</v>
          </cell>
          <cell r="K323" t="e">
            <v>#VALUE!</v>
          </cell>
          <cell r="L323" t="e">
            <v>#VALUE!</v>
          </cell>
          <cell r="M323" t="e">
            <v>#VALUE!</v>
          </cell>
          <cell r="N323" t="e">
            <v>#VALUE!</v>
          </cell>
          <cell r="O323" t="e">
            <v>#VALUE!</v>
          </cell>
          <cell r="P323" t="e">
            <v>#VALUE!</v>
          </cell>
          <cell r="Q323" t="e">
            <v>#VALUE!</v>
          </cell>
          <cell r="R323" t="e">
            <v>#VALUE!</v>
          </cell>
          <cell r="S323" t="e">
            <v>#VALUE!</v>
          </cell>
          <cell r="T323" t="e">
            <v>#VALUE!</v>
          </cell>
          <cell r="U323" t="e">
            <v>#VALUE!</v>
          </cell>
          <cell r="V323" t="e">
            <v>#VALUE!</v>
          </cell>
          <cell r="W323" t="e">
            <v>#VALUE!</v>
          </cell>
          <cell r="X323" t="e">
            <v>#VALUE!</v>
          </cell>
          <cell r="Y323" t="e">
            <v>#VALUE!</v>
          </cell>
          <cell r="Z323" t="e">
            <v>#VALUE!</v>
          </cell>
          <cell r="AA323" t="str">
            <v/>
          </cell>
          <cell r="AB323" t="str">
            <v/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D324" t="e">
            <v>#VALUE!</v>
          </cell>
          <cell r="E324" t="e">
            <v>#VALUE!</v>
          </cell>
          <cell r="F324" t="e">
            <v>#VALUE!</v>
          </cell>
          <cell r="G324" t="e">
            <v>#VALUE!</v>
          </cell>
          <cell r="H324" t="e">
            <v>#VALUE!</v>
          </cell>
          <cell r="I324" t="e">
            <v>#VALUE!</v>
          </cell>
          <cell r="J324" t="e">
            <v>#VALUE!</v>
          </cell>
          <cell r="K324" t="e">
            <v>#VALUE!</v>
          </cell>
          <cell r="L324" t="e">
            <v>#VALUE!</v>
          </cell>
          <cell r="M324" t="e">
            <v>#VALUE!</v>
          </cell>
          <cell r="N324" t="e">
            <v>#VALUE!</v>
          </cell>
          <cell r="O324" t="e">
            <v>#VALUE!</v>
          </cell>
          <cell r="P324" t="e">
            <v>#VALUE!</v>
          </cell>
          <cell r="Q324" t="e">
            <v>#VALUE!</v>
          </cell>
          <cell r="R324" t="e">
            <v>#VALUE!</v>
          </cell>
          <cell r="S324" t="e">
            <v>#VALUE!</v>
          </cell>
          <cell r="T324" t="e">
            <v>#VALUE!</v>
          </cell>
          <cell r="U324" t="e">
            <v>#VALUE!</v>
          </cell>
          <cell r="V324" t="e">
            <v>#VALUE!</v>
          </cell>
          <cell r="W324" t="e">
            <v>#VALUE!</v>
          </cell>
          <cell r="X324" t="e">
            <v>#VALUE!</v>
          </cell>
          <cell r="Y324" t="e">
            <v>#VALUE!</v>
          </cell>
          <cell r="Z324" t="e">
            <v>#VALUE!</v>
          </cell>
          <cell r="AA324" t="str">
            <v/>
          </cell>
          <cell r="AB324" t="str">
            <v/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D325" t="e">
            <v>#VALUE!</v>
          </cell>
          <cell r="E325" t="e">
            <v>#VALUE!</v>
          </cell>
          <cell r="F325" t="e">
            <v>#VALUE!</v>
          </cell>
          <cell r="G325" t="e">
            <v>#VALUE!</v>
          </cell>
          <cell r="H325" t="e">
            <v>#VALUE!</v>
          </cell>
          <cell r="I325" t="e">
            <v>#VALUE!</v>
          </cell>
          <cell r="J325" t="e">
            <v>#VALUE!</v>
          </cell>
          <cell r="K325" t="e">
            <v>#VALUE!</v>
          </cell>
          <cell r="L325" t="e">
            <v>#VALUE!</v>
          </cell>
          <cell r="M325" t="e">
            <v>#VALUE!</v>
          </cell>
          <cell r="N325" t="e">
            <v>#VALUE!</v>
          </cell>
          <cell r="O325" t="e">
            <v>#VALUE!</v>
          </cell>
          <cell r="P325" t="e">
            <v>#VALUE!</v>
          </cell>
          <cell r="Q325" t="e">
            <v>#VALUE!</v>
          </cell>
          <cell r="R325" t="e">
            <v>#VALUE!</v>
          </cell>
          <cell r="S325" t="e">
            <v>#VALUE!</v>
          </cell>
          <cell r="T325" t="e">
            <v>#VALUE!</v>
          </cell>
          <cell r="U325" t="e">
            <v>#VALUE!</v>
          </cell>
          <cell r="V325" t="e">
            <v>#VALUE!</v>
          </cell>
          <cell r="W325" t="e">
            <v>#VALUE!</v>
          </cell>
          <cell r="X325" t="e">
            <v>#VALUE!</v>
          </cell>
          <cell r="Y325" t="e">
            <v>#VALUE!</v>
          </cell>
          <cell r="Z325" t="e">
            <v>#VALUE!</v>
          </cell>
          <cell r="AA325" t="str">
            <v/>
          </cell>
          <cell r="AB325" t="str">
            <v/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D326" t="e">
            <v>#VALUE!</v>
          </cell>
          <cell r="E326" t="e">
            <v>#VALUE!</v>
          </cell>
          <cell r="F326" t="e">
            <v>#VALUE!</v>
          </cell>
          <cell r="G326" t="e">
            <v>#VALUE!</v>
          </cell>
          <cell r="H326" t="e">
            <v>#VALUE!</v>
          </cell>
          <cell r="I326" t="e">
            <v>#VALUE!</v>
          </cell>
          <cell r="J326" t="e">
            <v>#VALUE!</v>
          </cell>
          <cell r="K326" t="e">
            <v>#VALUE!</v>
          </cell>
          <cell r="L326" t="e">
            <v>#VALUE!</v>
          </cell>
          <cell r="M326" t="e">
            <v>#VALUE!</v>
          </cell>
          <cell r="N326" t="e">
            <v>#VALUE!</v>
          </cell>
          <cell r="O326" t="e">
            <v>#VALUE!</v>
          </cell>
          <cell r="P326" t="e">
            <v>#VALUE!</v>
          </cell>
          <cell r="Q326" t="e">
            <v>#VALUE!</v>
          </cell>
          <cell r="R326" t="e">
            <v>#VALUE!</v>
          </cell>
          <cell r="S326" t="e">
            <v>#VALUE!</v>
          </cell>
          <cell r="T326" t="e">
            <v>#VALUE!</v>
          </cell>
          <cell r="U326" t="e">
            <v>#VALUE!</v>
          </cell>
          <cell r="V326" t="e">
            <v>#VALUE!</v>
          </cell>
          <cell r="W326" t="e">
            <v>#VALUE!</v>
          </cell>
          <cell r="X326" t="e">
            <v>#VALUE!</v>
          </cell>
          <cell r="Y326" t="e">
            <v>#VALUE!</v>
          </cell>
          <cell r="Z326" t="e">
            <v>#VALUE!</v>
          </cell>
          <cell r="AA326" t="str">
            <v/>
          </cell>
          <cell r="AB326" t="str">
            <v/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D327" t="e">
            <v>#VALUE!</v>
          </cell>
          <cell r="E327" t="e">
            <v>#VALUE!</v>
          </cell>
          <cell r="F327" t="e">
            <v>#VALUE!</v>
          </cell>
          <cell r="G327" t="e">
            <v>#VALUE!</v>
          </cell>
          <cell r="H327" t="e">
            <v>#VALUE!</v>
          </cell>
          <cell r="I327" t="e">
            <v>#VALUE!</v>
          </cell>
          <cell r="J327" t="e">
            <v>#VALUE!</v>
          </cell>
          <cell r="K327" t="e">
            <v>#VALUE!</v>
          </cell>
          <cell r="L327" t="e">
            <v>#VALUE!</v>
          </cell>
          <cell r="M327" t="e">
            <v>#VALUE!</v>
          </cell>
          <cell r="N327" t="e">
            <v>#VALUE!</v>
          </cell>
          <cell r="O327" t="e">
            <v>#VALUE!</v>
          </cell>
          <cell r="P327" t="e">
            <v>#VALUE!</v>
          </cell>
          <cell r="Q327" t="e">
            <v>#VALUE!</v>
          </cell>
          <cell r="R327" t="e">
            <v>#VALUE!</v>
          </cell>
          <cell r="S327" t="e">
            <v>#VALUE!</v>
          </cell>
          <cell r="T327" t="e">
            <v>#VALUE!</v>
          </cell>
          <cell r="U327" t="e">
            <v>#VALUE!</v>
          </cell>
          <cell r="V327" t="e">
            <v>#VALUE!</v>
          </cell>
          <cell r="W327" t="e">
            <v>#VALUE!</v>
          </cell>
          <cell r="X327" t="e">
            <v>#VALUE!</v>
          </cell>
          <cell r="Y327" t="e">
            <v>#VALUE!</v>
          </cell>
          <cell r="Z327" t="e">
            <v>#VALUE!</v>
          </cell>
          <cell r="AA327" t="str">
            <v/>
          </cell>
          <cell r="AB327" t="str">
            <v/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D328" t="e">
            <v>#VALUE!</v>
          </cell>
          <cell r="E328" t="e">
            <v>#VALUE!</v>
          </cell>
          <cell r="F328" t="e">
            <v>#VALUE!</v>
          </cell>
          <cell r="G328" t="e">
            <v>#VALUE!</v>
          </cell>
          <cell r="H328" t="e">
            <v>#VALUE!</v>
          </cell>
          <cell r="I328" t="e">
            <v>#VALUE!</v>
          </cell>
          <cell r="J328" t="e">
            <v>#VALUE!</v>
          </cell>
          <cell r="K328" t="e">
            <v>#VALUE!</v>
          </cell>
          <cell r="L328" t="e">
            <v>#VALUE!</v>
          </cell>
          <cell r="M328" t="e">
            <v>#VALUE!</v>
          </cell>
          <cell r="N328" t="e">
            <v>#VALUE!</v>
          </cell>
          <cell r="O328" t="e">
            <v>#VALUE!</v>
          </cell>
          <cell r="P328" t="e">
            <v>#VALUE!</v>
          </cell>
          <cell r="Q328" t="e">
            <v>#VALUE!</v>
          </cell>
          <cell r="R328" t="e">
            <v>#VALUE!</v>
          </cell>
          <cell r="S328" t="e">
            <v>#VALUE!</v>
          </cell>
          <cell r="T328" t="e">
            <v>#VALUE!</v>
          </cell>
          <cell r="U328" t="e">
            <v>#VALUE!</v>
          </cell>
          <cell r="V328" t="e">
            <v>#VALUE!</v>
          </cell>
          <cell r="W328" t="e">
            <v>#VALUE!</v>
          </cell>
          <cell r="X328" t="e">
            <v>#VALUE!</v>
          </cell>
          <cell r="Y328" t="e">
            <v>#VALUE!</v>
          </cell>
          <cell r="Z328" t="e">
            <v>#VALUE!</v>
          </cell>
          <cell r="AA328" t="str">
            <v/>
          </cell>
          <cell r="AB328" t="str">
            <v/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D329" t="e">
            <v>#VALUE!</v>
          </cell>
          <cell r="E329" t="e">
            <v>#VALUE!</v>
          </cell>
          <cell r="F329" t="e">
            <v>#VALUE!</v>
          </cell>
          <cell r="G329" t="e">
            <v>#VALUE!</v>
          </cell>
          <cell r="H329" t="e">
            <v>#VALUE!</v>
          </cell>
          <cell r="I329" t="e">
            <v>#VALUE!</v>
          </cell>
          <cell r="J329" t="e">
            <v>#VALUE!</v>
          </cell>
          <cell r="K329" t="e">
            <v>#VALUE!</v>
          </cell>
          <cell r="L329" t="e">
            <v>#VALUE!</v>
          </cell>
          <cell r="M329" t="e">
            <v>#VALUE!</v>
          </cell>
          <cell r="N329" t="e">
            <v>#VALUE!</v>
          </cell>
          <cell r="O329" t="e">
            <v>#VALUE!</v>
          </cell>
          <cell r="P329" t="e">
            <v>#VALUE!</v>
          </cell>
          <cell r="Q329" t="e">
            <v>#VALUE!</v>
          </cell>
          <cell r="R329" t="e">
            <v>#VALUE!</v>
          </cell>
          <cell r="S329" t="e">
            <v>#VALUE!</v>
          </cell>
          <cell r="T329" t="e">
            <v>#VALUE!</v>
          </cell>
          <cell r="U329" t="e">
            <v>#VALUE!</v>
          </cell>
          <cell r="V329" t="e">
            <v>#VALUE!</v>
          </cell>
          <cell r="W329" t="e">
            <v>#VALUE!</v>
          </cell>
          <cell r="X329" t="e">
            <v>#VALUE!</v>
          </cell>
          <cell r="Y329" t="e">
            <v>#VALUE!</v>
          </cell>
          <cell r="Z329" t="e">
            <v>#VALUE!</v>
          </cell>
          <cell r="AA329" t="str">
            <v/>
          </cell>
          <cell r="AB329" t="str">
            <v/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D330" t="e">
            <v>#VALUE!</v>
          </cell>
          <cell r="E330" t="e">
            <v>#VALUE!</v>
          </cell>
          <cell r="F330" t="e">
            <v>#VALUE!</v>
          </cell>
          <cell r="G330" t="e">
            <v>#VALUE!</v>
          </cell>
          <cell r="H330" t="e">
            <v>#VALUE!</v>
          </cell>
          <cell r="I330" t="e">
            <v>#VALUE!</v>
          </cell>
          <cell r="J330" t="e">
            <v>#VALUE!</v>
          </cell>
          <cell r="K330" t="e">
            <v>#VALUE!</v>
          </cell>
          <cell r="L330" t="e">
            <v>#VALUE!</v>
          </cell>
          <cell r="M330" t="e">
            <v>#VALUE!</v>
          </cell>
          <cell r="N330" t="e">
            <v>#VALUE!</v>
          </cell>
          <cell r="O330" t="e">
            <v>#VALUE!</v>
          </cell>
          <cell r="P330" t="e">
            <v>#VALUE!</v>
          </cell>
          <cell r="Q330" t="e">
            <v>#VALUE!</v>
          </cell>
          <cell r="R330" t="e">
            <v>#VALUE!</v>
          </cell>
          <cell r="S330" t="e">
            <v>#VALUE!</v>
          </cell>
          <cell r="T330" t="e">
            <v>#VALUE!</v>
          </cell>
          <cell r="U330" t="e">
            <v>#VALUE!</v>
          </cell>
          <cell r="V330" t="e">
            <v>#VALUE!</v>
          </cell>
          <cell r="W330" t="e">
            <v>#VALUE!</v>
          </cell>
          <cell r="X330" t="e">
            <v>#VALUE!</v>
          </cell>
          <cell r="Y330" t="e">
            <v>#VALUE!</v>
          </cell>
          <cell r="Z330" t="e">
            <v>#VALUE!</v>
          </cell>
          <cell r="AA330" t="str">
            <v/>
          </cell>
          <cell r="AB330" t="str">
            <v/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D331" t="e">
            <v>#VALUE!</v>
          </cell>
          <cell r="E331" t="e">
            <v>#VALUE!</v>
          </cell>
          <cell r="F331" t="e">
            <v>#VALUE!</v>
          </cell>
          <cell r="G331" t="e">
            <v>#VALUE!</v>
          </cell>
          <cell r="H331" t="e">
            <v>#VALUE!</v>
          </cell>
          <cell r="I331" t="e">
            <v>#VALUE!</v>
          </cell>
          <cell r="J331" t="e">
            <v>#VALUE!</v>
          </cell>
          <cell r="K331" t="e">
            <v>#VALUE!</v>
          </cell>
          <cell r="L331" t="e">
            <v>#VALUE!</v>
          </cell>
          <cell r="M331" t="e">
            <v>#VALUE!</v>
          </cell>
          <cell r="N331" t="e">
            <v>#VALUE!</v>
          </cell>
          <cell r="O331" t="e">
            <v>#VALUE!</v>
          </cell>
          <cell r="P331" t="e">
            <v>#VALUE!</v>
          </cell>
          <cell r="Q331" t="e">
            <v>#VALUE!</v>
          </cell>
          <cell r="R331" t="e">
            <v>#VALUE!</v>
          </cell>
          <cell r="S331" t="e">
            <v>#VALUE!</v>
          </cell>
          <cell r="T331" t="e">
            <v>#VALUE!</v>
          </cell>
          <cell r="U331" t="e">
            <v>#VALUE!</v>
          </cell>
          <cell r="V331" t="e">
            <v>#VALUE!</v>
          </cell>
          <cell r="W331" t="e">
            <v>#VALUE!</v>
          </cell>
          <cell r="X331" t="e">
            <v>#VALUE!</v>
          </cell>
          <cell r="Y331" t="e">
            <v>#VALUE!</v>
          </cell>
          <cell r="Z331" t="e">
            <v>#VALUE!</v>
          </cell>
          <cell r="AA331" t="str">
            <v/>
          </cell>
          <cell r="AB331" t="str">
            <v/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D332" t="e">
            <v>#VALUE!</v>
          </cell>
          <cell r="E332" t="e">
            <v>#VALUE!</v>
          </cell>
          <cell r="F332" t="e">
            <v>#VALUE!</v>
          </cell>
          <cell r="G332" t="e">
            <v>#VALUE!</v>
          </cell>
          <cell r="H332" t="e">
            <v>#VALUE!</v>
          </cell>
          <cell r="I332" t="e">
            <v>#VALUE!</v>
          </cell>
          <cell r="J332" t="e">
            <v>#VALUE!</v>
          </cell>
          <cell r="K332" t="e">
            <v>#VALUE!</v>
          </cell>
          <cell r="L332" t="e">
            <v>#VALUE!</v>
          </cell>
          <cell r="M332" t="e">
            <v>#VALUE!</v>
          </cell>
          <cell r="N332" t="e">
            <v>#VALUE!</v>
          </cell>
          <cell r="O332" t="e">
            <v>#VALUE!</v>
          </cell>
          <cell r="P332" t="e">
            <v>#VALUE!</v>
          </cell>
          <cell r="Q332" t="e">
            <v>#VALUE!</v>
          </cell>
          <cell r="R332" t="e">
            <v>#VALUE!</v>
          </cell>
          <cell r="S332" t="e">
            <v>#VALUE!</v>
          </cell>
          <cell r="T332" t="e">
            <v>#VALUE!</v>
          </cell>
          <cell r="U332" t="e">
            <v>#VALUE!</v>
          </cell>
          <cell r="V332" t="e">
            <v>#VALUE!</v>
          </cell>
          <cell r="W332" t="e">
            <v>#VALUE!</v>
          </cell>
          <cell r="X332" t="e">
            <v>#VALUE!</v>
          </cell>
          <cell r="Y332" t="e">
            <v>#VALUE!</v>
          </cell>
          <cell r="Z332" t="e">
            <v>#VALUE!</v>
          </cell>
          <cell r="AA332" t="str">
            <v/>
          </cell>
          <cell r="AB332" t="str">
            <v/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D333" t="e">
            <v>#VALUE!</v>
          </cell>
          <cell r="E333" t="e">
            <v>#VALUE!</v>
          </cell>
          <cell r="F333" t="e">
            <v>#VALUE!</v>
          </cell>
          <cell r="G333" t="e">
            <v>#VALUE!</v>
          </cell>
          <cell r="H333" t="e">
            <v>#VALUE!</v>
          </cell>
          <cell r="I333" t="e">
            <v>#VALUE!</v>
          </cell>
          <cell r="J333" t="e">
            <v>#VALUE!</v>
          </cell>
          <cell r="K333" t="e">
            <v>#VALUE!</v>
          </cell>
          <cell r="L333" t="e">
            <v>#VALUE!</v>
          </cell>
          <cell r="M333" t="e">
            <v>#VALUE!</v>
          </cell>
          <cell r="N333" t="e">
            <v>#VALUE!</v>
          </cell>
          <cell r="O333" t="e">
            <v>#VALUE!</v>
          </cell>
          <cell r="P333" t="e">
            <v>#VALUE!</v>
          </cell>
          <cell r="Q333" t="e">
            <v>#VALUE!</v>
          </cell>
          <cell r="R333" t="e">
            <v>#VALUE!</v>
          </cell>
          <cell r="S333" t="e">
            <v>#VALUE!</v>
          </cell>
          <cell r="T333" t="e">
            <v>#VALUE!</v>
          </cell>
          <cell r="U333" t="e">
            <v>#VALUE!</v>
          </cell>
          <cell r="V333" t="e">
            <v>#VALUE!</v>
          </cell>
          <cell r="W333" t="e">
            <v>#VALUE!</v>
          </cell>
          <cell r="X333" t="e">
            <v>#VALUE!</v>
          </cell>
          <cell r="Y333" t="e">
            <v>#VALUE!</v>
          </cell>
          <cell r="Z333" t="e">
            <v>#VALUE!</v>
          </cell>
          <cell r="AA333" t="str">
            <v/>
          </cell>
          <cell r="AB333" t="str">
            <v/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D334" t="e">
            <v>#VALUE!</v>
          </cell>
          <cell r="E334" t="e">
            <v>#VALUE!</v>
          </cell>
          <cell r="F334" t="e">
            <v>#VALUE!</v>
          </cell>
          <cell r="G334" t="e">
            <v>#VALUE!</v>
          </cell>
          <cell r="H334" t="e">
            <v>#VALUE!</v>
          </cell>
          <cell r="I334" t="e">
            <v>#VALUE!</v>
          </cell>
          <cell r="J334" t="e">
            <v>#VALUE!</v>
          </cell>
          <cell r="K334" t="e">
            <v>#VALUE!</v>
          </cell>
          <cell r="L334" t="e">
            <v>#VALUE!</v>
          </cell>
          <cell r="M334" t="e">
            <v>#VALUE!</v>
          </cell>
          <cell r="N334" t="e">
            <v>#VALUE!</v>
          </cell>
          <cell r="O334" t="e">
            <v>#VALUE!</v>
          </cell>
          <cell r="P334" t="e">
            <v>#VALUE!</v>
          </cell>
          <cell r="Q334" t="e">
            <v>#VALUE!</v>
          </cell>
          <cell r="R334" t="e">
            <v>#VALUE!</v>
          </cell>
          <cell r="S334" t="e">
            <v>#VALUE!</v>
          </cell>
          <cell r="T334" t="e">
            <v>#VALUE!</v>
          </cell>
          <cell r="U334" t="e">
            <v>#VALUE!</v>
          </cell>
          <cell r="V334" t="e">
            <v>#VALUE!</v>
          </cell>
          <cell r="W334" t="e">
            <v>#VALUE!</v>
          </cell>
          <cell r="X334" t="e">
            <v>#VALUE!</v>
          </cell>
          <cell r="Y334" t="e">
            <v>#VALUE!</v>
          </cell>
          <cell r="Z334" t="e">
            <v>#VALUE!</v>
          </cell>
          <cell r="AA334" t="str">
            <v/>
          </cell>
          <cell r="AB334" t="str">
            <v/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D335" t="e">
            <v>#VALUE!</v>
          </cell>
          <cell r="E335" t="e">
            <v>#VALUE!</v>
          </cell>
          <cell r="F335" t="e">
            <v>#VALUE!</v>
          </cell>
          <cell r="G335" t="e">
            <v>#VALUE!</v>
          </cell>
          <cell r="H335" t="e">
            <v>#VALUE!</v>
          </cell>
          <cell r="I335" t="e">
            <v>#VALUE!</v>
          </cell>
          <cell r="J335" t="e">
            <v>#VALUE!</v>
          </cell>
          <cell r="K335" t="e">
            <v>#VALUE!</v>
          </cell>
          <cell r="L335" t="e">
            <v>#VALUE!</v>
          </cell>
          <cell r="M335" t="e">
            <v>#VALUE!</v>
          </cell>
          <cell r="N335" t="e">
            <v>#VALUE!</v>
          </cell>
          <cell r="O335" t="e">
            <v>#VALUE!</v>
          </cell>
          <cell r="P335" t="e">
            <v>#VALUE!</v>
          </cell>
          <cell r="Q335" t="e">
            <v>#VALUE!</v>
          </cell>
          <cell r="R335" t="e">
            <v>#VALUE!</v>
          </cell>
          <cell r="S335" t="e">
            <v>#VALUE!</v>
          </cell>
          <cell r="T335" t="e">
            <v>#VALUE!</v>
          </cell>
          <cell r="U335" t="e">
            <v>#VALUE!</v>
          </cell>
          <cell r="V335" t="e">
            <v>#VALUE!</v>
          </cell>
          <cell r="W335" t="e">
            <v>#VALUE!</v>
          </cell>
          <cell r="X335" t="e">
            <v>#VALUE!</v>
          </cell>
          <cell r="Y335" t="e">
            <v>#VALUE!</v>
          </cell>
          <cell r="Z335" t="e">
            <v>#VALUE!</v>
          </cell>
          <cell r="AA335" t="str">
            <v/>
          </cell>
          <cell r="AB335" t="str">
            <v/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D336" t="e">
            <v>#VALUE!</v>
          </cell>
          <cell r="E336" t="e">
            <v>#VALUE!</v>
          </cell>
          <cell r="F336" t="e">
            <v>#VALUE!</v>
          </cell>
          <cell r="G336" t="e">
            <v>#VALUE!</v>
          </cell>
          <cell r="H336" t="e">
            <v>#VALUE!</v>
          </cell>
          <cell r="I336" t="e">
            <v>#VALUE!</v>
          </cell>
          <cell r="J336" t="e">
            <v>#VALUE!</v>
          </cell>
          <cell r="K336" t="e">
            <v>#VALUE!</v>
          </cell>
          <cell r="L336" t="e">
            <v>#VALUE!</v>
          </cell>
          <cell r="M336" t="e">
            <v>#VALUE!</v>
          </cell>
          <cell r="N336" t="e">
            <v>#VALUE!</v>
          </cell>
          <cell r="O336" t="e">
            <v>#VALUE!</v>
          </cell>
          <cell r="P336" t="e">
            <v>#VALUE!</v>
          </cell>
          <cell r="Q336" t="e">
            <v>#VALUE!</v>
          </cell>
          <cell r="R336" t="e">
            <v>#VALUE!</v>
          </cell>
          <cell r="S336" t="e">
            <v>#VALUE!</v>
          </cell>
          <cell r="T336" t="e">
            <v>#VALUE!</v>
          </cell>
          <cell r="U336" t="e">
            <v>#VALUE!</v>
          </cell>
          <cell r="V336" t="e">
            <v>#VALUE!</v>
          </cell>
          <cell r="W336" t="e">
            <v>#VALUE!</v>
          </cell>
          <cell r="X336" t="e">
            <v>#VALUE!</v>
          </cell>
          <cell r="Y336" t="e">
            <v>#VALUE!</v>
          </cell>
          <cell r="Z336" t="e">
            <v>#VALUE!</v>
          </cell>
          <cell r="AA336" t="str">
            <v/>
          </cell>
          <cell r="AB336" t="str">
            <v/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D337" t="e">
            <v>#VALUE!</v>
          </cell>
          <cell r="E337" t="e">
            <v>#VALUE!</v>
          </cell>
          <cell r="F337" t="e">
            <v>#VALUE!</v>
          </cell>
          <cell r="G337" t="e">
            <v>#VALUE!</v>
          </cell>
          <cell r="H337" t="e">
            <v>#VALUE!</v>
          </cell>
          <cell r="I337" t="e">
            <v>#VALUE!</v>
          </cell>
          <cell r="J337" t="e">
            <v>#VALUE!</v>
          </cell>
          <cell r="K337" t="e">
            <v>#VALUE!</v>
          </cell>
          <cell r="L337" t="e">
            <v>#VALUE!</v>
          </cell>
          <cell r="M337" t="e">
            <v>#VALUE!</v>
          </cell>
          <cell r="N337" t="e">
            <v>#VALUE!</v>
          </cell>
          <cell r="O337" t="e">
            <v>#VALUE!</v>
          </cell>
          <cell r="P337" t="e">
            <v>#VALUE!</v>
          </cell>
          <cell r="Q337" t="e">
            <v>#VALUE!</v>
          </cell>
          <cell r="R337" t="e">
            <v>#VALUE!</v>
          </cell>
          <cell r="S337" t="e">
            <v>#VALUE!</v>
          </cell>
          <cell r="T337" t="e">
            <v>#VALUE!</v>
          </cell>
          <cell r="U337" t="e">
            <v>#VALUE!</v>
          </cell>
          <cell r="V337" t="e">
            <v>#VALUE!</v>
          </cell>
          <cell r="W337" t="e">
            <v>#VALUE!</v>
          </cell>
          <cell r="X337" t="e">
            <v>#VALUE!</v>
          </cell>
          <cell r="Y337" t="e">
            <v>#VALUE!</v>
          </cell>
          <cell r="Z337" t="e">
            <v>#VALUE!</v>
          </cell>
          <cell r="AA337" t="str">
            <v/>
          </cell>
          <cell r="AB337" t="str">
            <v/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D338" t="e">
            <v>#VALUE!</v>
          </cell>
          <cell r="E338" t="e">
            <v>#VALUE!</v>
          </cell>
          <cell r="F338" t="e">
            <v>#VALUE!</v>
          </cell>
          <cell r="G338" t="e">
            <v>#VALUE!</v>
          </cell>
          <cell r="H338" t="e">
            <v>#VALUE!</v>
          </cell>
          <cell r="I338" t="e">
            <v>#VALUE!</v>
          </cell>
          <cell r="J338" t="e">
            <v>#VALUE!</v>
          </cell>
          <cell r="K338" t="e">
            <v>#VALUE!</v>
          </cell>
          <cell r="L338" t="e">
            <v>#VALUE!</v>
          </cell>
          <cell r="M338" t="e">
            <v>#VALUE!</v>
          </cell>
          <cell r="N338" t="e">
            <v>#VALUE!</v>
          </cell>
          <cell r="O338" t="e">
            <v>#VALUE!</v>
          </cell>
          <cell r="P338" t="e">
            <v>#VALUE!</v>
          </cell>
          <cell r="Q338" t="e">
            <v>#VALUE!</v>
          </cell>
          <cell r="R338" t="e">
            <v>#VALUE!</v>
          </cell>
          <cell r="S338" t="e">
            <v>#VALUE!</v>
          </cell>
          <cell r="T338" t="e">
            <v>#VALUE!</v>
          </cell>
          <cell r="U338" t="e">
            <v>#VALUE!</v>
          </cell>
          <cell r="V338" t="e">
            <v>#VALUE!</v>
          </cell>
          <cell r="W338" t="e">
            <v>#VALUE!</v>
          </cell>
          <cell r="X338" t="e">
            <v>#VALUE!</v>
          </cell>
          <cell r="Y338" t="e">
            <v>#VALUE!</v>
          </cell>
          <cell r="Z338" t="e">
            <v>#VALUE!</v>
          </cell>
          <cell r="AA338" t="str">
            <v/>
          </cell>
          <cell r="AB338" t="str">
            <v/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D339" t="e">
            <v>#VALUE!</v>
          </cell>
          <cell r="E339" t="e">
            <v>#VALUE!</v>
          </cell>
          <cell r="F339" t="e">
            <v>#VALUE!</v>
          </cell>
          <cell r="G339" t="e">
            <v>#VALUE!</v>
          </cell>
          <cell r="H339" t="e">
            <v>#VALUE!</v>
          </cell>
          <cell r="I339" t="e">
            <v>#VALUE!</v>
          </cell>
          <cell r="J339" t="e">
            <v>#VALUE!</v>
          </cell>
          <cell r="K339" t="e">
            <v>#VALUE!</v>
          </cell>
          <cell r="L339" t="e">
            <v>#VALUE!</v>
          </cell>
          <cell r="M339" t="e">
            <v>#VALUE!</v>
          </cell>
          <cell r="N339" t="e">
            <v>#VALUE!</v>
          </cell>
          <cell r="O339" t="e">
            <v>#VALUE!</v>
          </cell>
          <cell r="P339" t="e">
            <v>#VALUE!</v>
          </cell>
          <cell r="Q339" t="e">
            <v>#VALUE!</v>
          </cell>
          <cell r="R339" t="e">
            <v>#VALUE!</v>
          </cell>
          <cell r="S339" t="e">
            <v>#VALUE!</v>
          </cell>
          <cell r="T339" t="e">
            <v>#VALUE!</v>
          </cell>
          <cell r="U339" t="e">
            <v>#VALUE!</v>
          </cell>
          <cell r="V339" t="e">
            <v>#VALUE!</v>
          </cell>
          <cell r="W339" t="e">
            <v>#VALUE!</v>
          </cell>
          <cell r="X339" t="e">
            <v>#VALUE!</v>
          </cell>
          <cell r="Y339" t="e">
            <v>#VALUE!</v>
          </cell>
          <cell r="Z339" t="e">
            <v>#VALUE!</v>
          </cell>
          <cell r="AA339" t="str">
            <v/>
          </cell>
          <cell r="AB339" t="str">
            <v/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D340" t="e">
            <v>#VALUE!</v>
          </cell>
          <cell r="E340" t="e">
            <v>#VALUE!</v>
          </cell>
          <cell r="F340" t="e">
            <v>#VALUE!</v>
          </cell>
          <cell r="G340" t="e">
            <v>#VALUE!</v>
          </cell>
          <cell r="H340" t="e">
            <v>#VALUE!</v>
          </cell>
          <cell r="I340" t="e">
            <v>#VALUE!</v>
          </cell>
          <cell r="J340" t="e">
            <v>#VALUE!</v>
          </cell>
          <cell r="K340" t="e">
            <v>#VALUE!</v>
          </cell>
          <cell r="L340" t="e">
            <v>#VALUE!</v>
          </cell>
          <cell r="M340" t="e">
            <v>#VALUE!</v>
          </cell>
          <cell r="N340" t="e">
            <v>#VALUE!</v>
          </cell>
          <cell r="O340" t="e">
            <v>#VALUE!</v>
          </cell>
          <cell r="P340" t="e">
            <v>#VALUE!</v>
          </cell>
          <cell r="Q340" t="e">
            <v>#VALUE!</v>
          </cell>
          <cell r="R340" t="e">
            <v>#VALUE!</v>
          </cell>
          <cell r="S340" t="e">
            <v>#VALUE!</v>
          </cell>
          <cell r="T340" t="e">
            <v>#VALUE!</v>
          </cell>
          <cell r="U340" t="e">
            <v>#VALUE!</v>
          </cell>
          <cell r="V340" t="e">
            <v>#VALUE!</v>
          </cell>
          <cell r="W340" t="e">
            <v>#VALUE!</v>
          </cell>
          <cell r="X340" t="e">
            <v>#VALUE!</v>
          </cell>
          <cell r="Y340" t="e">
            <v>#VALUE!</v>
          </cell>
          <cell r="Z340" t="e">
            <v>#VALUE!</v>
          </cell>
          <cell r="AA340" t="str">
            <v/>
          </cell>
          <cell r="AB340" t="str">
            <v/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D341" t="e">
            <v>#VALUE!</v>
          </cell>
          <cell r="E341" t="e">
            <v>#VALUE!</v>
          </cell>
          <cell r="F341" t="e">
            <v>#VALUE!</v>
          </cell>
          <cell r="G341" t="e">
            <v>#VALUE!</v>
          </cell>
          <cell r="H341" t="e">
            <v>#VALUE!</v>
          </cell>
          <cell r="I341" t="e">
            <v>#VALUE!</v>
          </cell>
          <cell r="J341" t="e">
            <v>#VALUE!</v>
          </cell>
          <cell r="K341" t="e">
            <v>#VALUE!</v>
          </cell>
          <cell r="L341" t="e">
            <v>#VALUE!</v>
          </cell>
          <cell r="M341" t="e">
            <v>#VALUE!</v>
          </cell>
          <cell r="N341" t="e">
            <v>#VALUE!</v>
          </cell>
          <cell r="O341" t="e">
            <v>#VALUE!</v>
          </cell>
          <cell r="P341" t="e">
            <v>#VALUE!</v>
          </cell>
          <cell r="Q341" t="e">
            <v>#VALUE!</v>
          </cell>
          <cell r="R341" t="e">
            <v>#VALUE!</v>
          </cell>
          <cell r="S341" t="e">
            <v>#VALUE!</v>
          </cell>
          <cell r="T341" t="e">
            <v>#VALUE!</v>
          </cell>
          <cell r="U341" t="e">
            <v>#VALUE!</v>
          </cell>
          <cell r="V341" t="e">
            <v>#VALUE!</v>
          </cell>
          <cell r="W341" t="e">
            <v>#VALUE!</v>
          </cell>
          <cell r="X341" t="e">
            <v>#VALUE!</v>
          </cell>
          <cell r="Y341" t="e">
            <v>#VALUE!</v>
          </cell>
          <cell r="Z341" t="e">
            <v>#VALUE!</v>
          </cell>
          <cell r="AA341" t="str">
            <v/>
          </cell>
          <cell r="AB341" t="str">
            <v/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D342" t="e">
            <v>#VALUE!</v>
          </cell>
          <cell r="E342" t="e">
            <v>#VALUE!</v>
          </cell>
          <cell r="F342" t="e">
            <v>#VALUE!</v>
          </cell>
          <cell r="G342" t="e">
            <v>#VALUE!</v>
          </cell>
          <cell r="H342" t="e">
            <v>#VALUE!</v>
          </cell>
          <cell r="I342" t="e">
            <v>#VALUE!</v>
          </cell>
          <cell r="J342" t="e">
            <v>#VALUE!</v>
          </cell>
          <cell r="K342" t="e">
            <v>#VALUE!</v>
          </cell>
          <cell r="L342" t="e">
            <v>#VALUE!</v>
          </cell>
          <cell r="M342" t="e">
            <v>#VALUE!</v>
          </cell>
          <cell r="N342" t="e">
            <v>#VALUE!</v>
          </cell>
          <cell r="O342" t="e">
            <v>#VALUE!</v>
          </cell>
          <cell r="P342" t="e">
            <v>#VALUE!</v>
          </cell>
          <cell r="Q342" t="e">
            <v>#VALUE!</v>
          </cell>
          <cell r="R342" t="e">
            <v>#VALUE!</v>
          </cell>
          <cell r="S342" t="e">
            <v>#VALUE!</v>
          </cell>
          <cell r="T342" t="e">
            <v>#VALUE!</v>
          </cell>
          <cell r="U342" t="e">
            <v>#VALUE!</v>
          </cell>
          <cell r="V342" t="e">
            <v>#VALUE!</v>
          </cell>
          <cell r="W342" t="e">
            <v>#VALUE!</v>
          </cell>
          <cell r="X342" t="e">
            <v>#VALUE!</v>
          </cell>
          <cell r="Y342" t="e">
            <v>#VALUE!</v>
          </cell>
          <cell r="Z342" t="e">
            <v>#VALUE!</v>
          </cell>
          <cell r="AA342" t="str">
            <v/>
          </cell>
          <cell r="AB342" t="str">
            <v/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D343" t="e">
            <v>#VALUE!</v>
          </cell>
          <cell r="E343" t="e">
            <v>#VALUE!</v>
          </cell>
          <cell r="F343" t="e">
            <v>#VALUE!</v>
          </cell>
          <cell r="G343" t="e">
            <v>#VALUE!</v>
          </cell>
          <cell r="H343" t="e">
            <v>#VALUE!</v>
          </cell>
          <cell r="I343" t="e">
            <v>#VALUE!</v>
          </cell>
          <cell r="J343" t="e">
            <v>#VALUE!</v>
          </cell>
          <cell r="K343" t="e">
            <v>#VALUE!</v>
          </cell>
          <cell r="L343" t="e">
            <v>#VALUE!</v>
          </cell>
          <cell r="M343" t="e">
            <v>#VALUE!</v>
          </cell>
          <cell r="N343" t="e">
            <v>#VALUE!</v>
          </cell>
          <cell r="O343" t="e">
            <v>#VALUE!</v>
          </cell>
          <cell r="P343" t="e">
            <v>#VALUE!</v>
          </cell>
          <cell r="Q343" t="e">
            <v>#VALUE!</v>
          </cell>
          <cell r="R343" t="e">
            <v>#VALUE!</v>
          </cell>
          <cell r="S343" t="e">
            <v>#VALUE!</v>
          </cell>
          <cell r="T343" t="e">
            <v>#VALUE!</v>
          </cell>
          <cell r="U343" t="e">
            <v>#VALUE!</v>
          </cell>
          <cell r="V343" t="e">
            <v>#VALUE!</v>
          </cell>
          <cell r="W343" t="e">
            <v>#VALUE!</v>
          </cell>
          <cell r="X343" t="e">
            <v>#VALUE!</v>
          </cell>
          <cell r="Y343" t="e">
            <v>#VALUE!</v>
          </cell>
          <cell r="Z343" t="e">
            <v>#VALUE!</v>
          </cell>
          <cell r="AA343" t="str">
            <v/>
          </cell>
          <cell r="AB343" t="str">
            <v/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D344" t="e">
            <v>#VALUE!</v>
          </cell>
          <cell r="E344" t="e">
            <v>#VALUE!</v>
          </cell>
          <cell r="F344" t="e">
            <v>#VALUE!</v>
          </cell>
          <cell r="G344" t="e">
            <v>#VALUE!</v>
          </cell>
          <cell r="H344" t="e">
            <v>#VALUE!</v>
          </cell>
          <cell r="I344" t="e">
            <v>#VALUE!</v>
          </cell>
          <cell r="J344" t="e">
            <v>#VALUE!</v>
          </cell>
          <cell r="K344" t="e">
            <v>#VALUE!</v>
          </cell>
          <cell r="L344" t="e">
            <v>#VALUE!</v>
          </cell>
          <cell r="M344" t="e">
            <v>#VALUE!</v>
          </cell>
          <cell r="N344" t="e">
            <v>#VALUE!</v>
          </cell>
          <cell r="O344" t="e">
            <v>#VALUE!</v>
          </cell>
          <cell r="P344" t="e">
            <v>#VALUE!</v>
          </cell>
          <cell r="Q344" t="e">
            <v>#VALUE!</v>
          </cell>
          <cell r="R344" t="e">
            <v>#VALUE!</v>
          </cell>
          <cell r="S344" t="e">
            <v>#VALUE!</v>
          </cell>
          <cell r="T344" t="e">
            <v>#VALUE!</v>
          </cell>
          <cell r="U344" t="e">
            <v>#VALUE!</v>
          </cell>
          <cell r="V344" t="e">
            <v>#VALUE!</v>
          </cell>
          <cell r="W344" t="e">
            <v>#VALUE!</v>
          </cell>
          <cell r="X344" t="e">
            <v>#VALUE!</v>
          </cell>
          <cell r="Y344" t="e">
            <v>#VALUE!</v>
          </cell>
          <cell r="Z344" t="e">
            <v>#VALUE!</v>
          </cell>
          <cell r="AA344" t="str">
            <v/>
          </cell>
          <cell r="AB344" t="str">
            <v/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D345" t="e">
            <v>#VALUE!</v>
          </cell>
          <cell r="E345" t="e">
            <v>#VALUE!</v>
          </cell>
          <cell r="F345" t="e">
            <v>#VALUE!</v>
          </cell>
          <cell r="G345" t="e">
            <v>#VALUE!</v>
          </cell>
          <cell r="H345" t="e">
            <v>#VALUE!</v>
          </cell>
          <cell r="I345" t="e">
            <v>#VALUE!</v>
          </cell>
          <cell r="J345" t="e">
            <v>#VALUE!</v>
          </cell>
          <cell r="K345" t="e">
            <v>#VALUE!</v>
          </cell>
          <cell r="L345" t="e">
            <v>#VALUE!</v>
          </cell>
          <cell r="M345" t="e">
            <v>#VALUE!</v>
          </cell>
          <cell r="N345" t="e">
            <v>#VALUE!</v>
          </cell>
          <cell r="O345" t="e">
            <v>#VALUE!</v>
          </cell>
          <cell r="P345" t="e">
            <v>#VALUE!</v>
          </cell>
          <cell r="Q345" t="e">
            <v>#VALUE!</v>
          </cell>
          <cell r="R345" t="e">
            <v>#VALUE!</v>
          </cell>
          <cell r="S345" t="e">
            <v>#VALUE!</v>
          </cell>
          <cell r="T345" t="e">
            <v>#VALUE!</v>
          </cell>
          <cell r="U345" t="e">
            <v>#VALUE!</v>
          </cell>
          <cell r="V345" t="e">
            <v>#VALUE!</v>
          </cell>
          <cell r="W345" t="e">
            <v>#VALUE!</v>
          </cell>
          <cell r="X345" t="e">
            <v>#VALUE!</v>
          </cell>
          <cell r="Y345" t="e">
            <v>#VALUE!</v>
          </cell>
          <cell r="Z345" t="e">
            <v>#VALUE!</v>
          </cell>
          <cell r="AA345" t="str">
            <v/>
          </cell>
          <cell r="AB345" t="str">
            <v/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D346" t="e">
            <v>#VALUE!</v>
          </cell>
          <cell r="E346" t="e">
            <v>#VALUE!</v>
          </cell>
          <cell r="F346" t="e">
            <v>#VALUE!</v>
          </cell>
          <cell r="G346" t="e">
            <v>#VALUE!</v>
          </cell>
          <cell r="H346" t="e">
            <v>#VALUE!</v>
          </cell>
          <cell r="I346" t="e">
            <v>#VALUE!</v>
          </cell>
          <cell r="J346" t="e">
            <v>#VALUE!</v>
          </cell>
          <cell r="K346" t="e">
            <v>#VALUE!</v>
          </cell>
          <cell r="L346" t="e">
            <v>#VALUE!</v>
          </cell>
          <cell r="M346" t="e">
            <v>#VALUE!</v>
          </cell>
          <cell r="N346" t="e">
            <v>#VALUE!</v>
          </cell>
          <cell r="O346" t="e">
            <v>#VALUE!</v>
          </cell>
          <cell r="P346" t="e">
            <v>#VALUE!</v>
          </cell>
          <cell r="Q346" t="e">
            <v>#VALUE!</v>
          </cell>
          <cell r="R346" t="e">
            <v>#VALUE!</v>
          </cell>
          <cell r="S346" t="e">
            <v>#VALUE!</v>
          </cell>
          <cell r="T346" t="e">
            <v>#VALUE!</v>
          </cell>
          <cell r="U346" t="e">
            <v>#VALUE!</v>
          </cell>
          <cell r="V346" t="e">
            <v>#VALUE!</v>
          </cell>
          <cell r="W346" t="e">
            <v>#VALUE!</v>
          </cell>
          <cell r="X346" t="e">
            <v>#VALUE!</v>
          </cell>
          <cell r="Y346" t="e">
            <v>#VALUE!</v>
          </cell>
          <cell r="Z346" t="e">
            <v>#VALUE!</v>
          </cell>
          <cell r="AA346" t="str">
            <v/>
          </cell>
          <cell r="AB346" t="str">
            <v/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D347" t="e">
            <v>#VALUE!</v>
          </cell>
          <cell r="E347" t="e">
            <v>#VALUE!</v>
          </cell>
          <cell r="F347" t="e">
            <v>#VALUE!</v>
          </cell>
          <cell r="G347" t="e">
            <v>#VALUE!</v>
          </cell>
          <cell r="H347" t="e">
            <v>#VALUE!</v>
          </cell>
          <cell r="I347" t="e">
            <v>#VALUE!</v>
          </cell>
          <cell r="J347" t="e">
            <v>#VALUE!</v>
          </cell>
          <cell r="K347" t="e">
            <v>#VALUE!</v>
          </cell>
          <cell r="L347" t="e">
            <v>#VALUE!</v>
          </cell>
          <cell r="M347" t="e">
            <v>#VALUE!</v>
          </cell>
          <cell r="N347" t="e">
            <v>#VALUE!</v>
          </cell>
          <cell r="O347" t="e">
            <v>#VALUE!</v>
          </cell>
          <cell r="P347" t="e">
            <v>#VALUE!</v>
          </cell>
          <cell r="Q347" t="e">
            <v>#VALUE!</v>
          </cell>
          <cell r="R347" t="e">
            <v>#VALUE!</v>
          </cell>
          <cell r="S347" t="e">
            <v>#VALUE!</v>
          </cell>
          <cell r="T347" t="e">
            <v>#VALUE!</v>
          </cell>
          <cell r="U347" t="e">
            <v>#VALUE!</v>
          </cell>
          <cell r="V347" t="e">
            <v>#VALUE!</v>
          </cell>
          <cell r="W347" t="e">
            <v>#VALUE!</v>
          </cell>
          <cell r="X347" t="e">
            <v>#VALUE!</v>
          </cell>
          <cell r="Y347" t="e">
            <v>#VALUE!</v>
          </cell>
          <cell r="Z347" t="e">
            <v>#VALUE!</v>
          </cell>
          <cell r="AA347" t="str">
            <v/>
          </cell>
          <cell r="AB347" t="str">
            <v/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D348" t="e">
            <v>#VALUE!</v>
          </cell>
          <cell r="E348" t="e">
            <v>#VALUE!</v>
          </cell>
          <cell r="F348" t="e">
            <v>#VALUE!</v>
          </cell>
          <cell r="G348" t="e">
            <v>#VALUE!</v>
          </cell>
          <cell r="H348" t="e">
            <v>#VALUE!</v>
          </cell>
          <cell r="I348" t="e">
            <v>#VALUE!</v>
          </cell>
          <cell r="J348" t="e">
            <v>#VALUE!</v>
          </cell>
          <cell r="K348" t="e">
            <v>#VALUE!</v>
          </cell>
          <cell r="L348" t="e">
            <v>#VALUE!</v>
          </cell>
          <cell r="M348" t="e">
            <v>#VALUE!</v>
          </cell>
          <cell r="N348" t="e">
            <v>#VALUE!</v>
          </cell>
          <cell r="O348" t="e">
            <v>#VALUE!</v>
          </cell>
          <cell r="P348" t="e">
            <v>#VALUE!</v>
          </cell>
          <cell r="Q348" t="e">
            <v>#VALUE!</v>
          </cell>
          <cell r="R348" t="e">
            <v>#VALUE!</v>
          </cell>
          <cell r="S348" t="e">
            <v>#VALUE!</v>
          </cell>
          <cell r="T348" t="e">
            <v>#VALUE!</v>
          </cell>
          <cell r="U348" t="e">
            <v>#VALUE!</v>
          </cell>
          <cell r="V348" t="e">
            <v>#VALUE!</v>
          </cell>
          <cell r="W348" t="e">
            <v>#VALUE!</v>
          </cell>
          <cell r="X348" t="e">
            <v>#VALUE!</v>
          </cell>
          <cell r="Y348" t="e">
            <v>#VALUE!</v>
          </cell>
          <cell r="Z348" t="e">
            <v>#VALUE!</v>
          </cell>
          <cell r="AA348" t="str">
            <v/>
          </cell>
          <cell r="AB348" t="str">
            <v/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D349" t="e">
            <v>#VALUE!</v>
          </cell>
          <cell r="E349" t="e">
            <v>#VALUE!</v>
          </cell>
          <cell r="F349" t="e">
            <v>#VALUE!</v>
          </cell>
          <cell r="G349" t="e">
            <v>#VALUE!</v>
          </cell>
          <cell r="H349" t="e">
            <v>#VALUE!</v>
          </cell>
          <cell r="I349" t="e">
            <v>#VALUE!</v>
          </cell>
          <cell r="J349" t="e">
            <v>#VALUE!</v>
          </cell>
          <cell r="K349" t="e">
            <v>#VALUE!</v>
          </cell>
          <cell r="L349" t="e">
            <v>#VALUE!</v>
          </cell>
          <cell r="M349" t="e">
            <v>#VALUE!</v>
          </cell>
          <cell r="N349" t="e">
            <v>#VALUE!</v>
          </cell>
          <cell r="O349" t="e">
            <v>#VALUE!</v>
          </cell>
          <cell r="P349" t="e">
            <v>#VALUE!</v>
          </cell>
          <cell r="Q349" t="e">
            <v>#VALUE!</v>
          </cell>
          <cell r="R349" t="e">
            <v>#VALUE!</v>
          </cell>
          <cell r="S349" t="e">
            <v>#VALUE!</v>
          </cell>
          <cell r="T349" t="e">
            <v>#VALUE!</v>
          </cell>
          <cell r="U349" t="e">
            <v>#VALUE!</v>
          </cell>
          <cell r="V349" t="e">
            <v>#VALUE!</v>
          </cell>
          <cell r="W349" t="e">
            <v>#VALUE!</v>
          </cell>
          <cell r="X349" t="e">
            <v>#VALUE!</v>
          </cell>
          <cell r="Y349" t="e">
            <v>#VALUE!</v>
          </cell>
          <cell r="Z349" t="e">
            <v>#VALUE!</v>
          </cell>
          <cell r="AA349" t="str">
            <v/>
          </cell>
          <cell r="AB349" t="str">
            <v/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D350" t="e">
            <v>#VALUE!</v>
          </cell>
          <cell r="E350" t="e">
            <v>#VALUE!</v>
          </cell>
          <cell r="F350" t="e">
            <v>#VALUE!</v>
          </cell>
          <cell r="G350" t="e">
            <v>#VALUE!</v>
          </cell>
          <cell r="H350" t="e">
            <v>#VALUE!</v>
          </cell>
          <cell r="I350" t="e">
            <v>#VALUE!</v>
          </cell>
          <cell r="J350" t="e">
            <v>#VALUE!</v>
          </cell>
          <cell r="K350" t="e">
            <v>#VALUE!</v>
          </cell>
          <cell r="L350" t="e">
            <v>#VALUE!</v>
          </cell>
          <cell r="M350" t="e">
            <v>#VALUE!</v>
          </cell>
          <cell r="N350" t="e">
            <v>#VALUE!</v>
          </cell>
          <cell r="O350" t="e">
            <v>#VALUE!</v>
          </cell>
          <cell r="P350" t="e">
            <v>#VALUE!</v>
          </cell>
          <cell r="Q350" t="e">
            <v>#VALUE!</v>
          </cell>
          <cell r="R350" t="e">
            <v>#VALUE!</v>
          </cell>
          <cell r="S350" t="e">
            <v>#VALUE!</v>
          </cell>
          <cell r="T350" t="e">
            <v>#VALUE!</v>
          </cell>
          <cell r="U350" t="e">
            <v>#VALUE!</v>
          </cell>
          <cell r="V350" t="e">
            <v>#VALUE!</v>
          </cell>
          <cell r="W350" t="e">
            <v>#VALUE!</v>
          </cell>
          <cell r="X350" t="e">
            <v>#VALUE!</v>
          </cell>
          <cell r="Y350" t="e">
            <v>#VALUE!</v>
          </cell>
          <cell r="Z350" t="e">
            <v>#VALUE!</v>
          </cell>
          <cell r="AA350" t="str">
            <v/>
          </cell>
          <cell r="AB350" t="str">
            <v/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D351" t="e">
            <v>#VALUE!</v>
          </cell>
          <cell r="E351" t="e">
            <v>#VALUE!</v>
          </cell>
          <cell r="F351" t="e">
            <v>#VALUE!</v>
          </cell>
          <cell r="G351" t="e">
            <v>#VALUE!</v>
          </cell>
          <cell r="H351" t="e">
            <v>#VALUE!</v>
          </cell>
          <cell r="I351" t="e">
            <v>#VALUE!</v>
          </cell>
          <cell r="J351" t="e">
            <v>#VALUE!</v>
          </cell>
          <cell r="K351" t="e">
            <v>#VALUE!</v>
          </cell>
          <cell r="L351" t="e">
            <v>#VALUE!</v>
          </cell>
          <cell r="M351" t="e">
            <v>#VALUE!</v>
          </cell>
          <cell r="N351" t="e">
            <v>#VALUE!</v>
          </cell>
          <cell r="O351" t="e">
            <v>#VALUE!</v>
          </cell>
          <cell r="P351" t="e">
            <v>#VALUE!</v>
          </cell>
          <cell r="Q351" t="e">
            <v>#VALUE!</v>
          </cell>
          <cell r="R351" t="e">
            <v>#VALUE!</v>
          </cell>
          <cell r="S351" t="e">
            <v>#VALUE!</v>
          </cell>
          <cell r="T351" t="e">
            <v>#VALUE!</v>
          </cell>
          <cell r="U351" t="e">
            <v>#VALUE!</v>
          </cell>
          <cell r="V351" t="e">
            <v>#VALUE!</v>
          </cell>
          <cell r="W351" t="e">
            <v>#VALUE!</v>
          </cell>
          <cell r="X351" t="e">
            <v>#VALUE!</v>
          </cell>
          <cell r="Y351" t="e">
            <v>#VALUE!</v>
          </cell>
          <cell r="Z351" t="e">
            <v>#VALUE!</v>
          </cell>
          <cell r="AA351" t="str">
            <v/>
          </cell>
          <cell r="AB351" t="str">
            <v/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D352" t="e">
            <v>#VALUE!</v>
          </cell>
          <cell r="E352" t="e">
            <v>#VALUE!</v>
          </cell>
          <cell r="F352" t="e">
            <v>#VALUE!</v>
          </cell>
          <cell r="G352" t="e">
            <v>#VALUE!</v>
          </cell>
          <cell r="H352" t="e">
            <v>#VALUE!</v>
          </cell>
          <cell r="I352" t="e">
            <v>#VALUE!</v>
          </cell>
          <cell r="J352" t="e">
            <v>#VALUE!</v>
          </cell>
          <cell r="K352" t="e">
            <v>#VALUE!</v>
          </cell>
          <cell r="L352" t="e">
            <v>#VALUE!</v>
          </cell>
          <cell r="M352" t="e">
            <v>#VALUE!</v>
          </cell>
          <cell r="N352" t="e">
            <v>#VALUE!</v>
          </cell>
          <cell r="O352" t="e">
            <v>#VALUE!</v>
          </cell>
          <cell r="P352" t="e">
            <v>#VALUE!</v>
          </cell>
          <cell r="Q352" t="e">
            <v>#VALUE!</v>
          </cell>
          <cell r="R352" t="e">
            <v>#VALUE!</v>
          </cell>
          <cell r="S352" t="e">
            <v>#VALUE!</v>
          </cell>
          <cell r="T352" t="e">
            <v>#VALUE!</v>
          </cell>
          <cell r="U352" t="e">
            <v>#VALUE!</v>
          </cell>
          <cell r="V352" t="e">
            <v>#VALUE!</v>
          </cell>
          <cell r="W352" t="e">
            <v>#VALUE!</v>
          </cell>
          <cell r="X352" t="e">
            <v>#VALUE!</v>
          </cell>
          <cell r="Y352" t="e">
            <v>#VALUE!</v>
          </cell>
          <cell r="Z352" t="e">
            <v>#VALUE!</v>
          </cell>
          <cell r="AA352" t="str">
            <v/>
          </cell>
          <cell r="AB352" t="str">
            <v/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D353" t="e">
            <v>#VALUE!</v>
          </cell>
          <cell r="E353" t="e">
            <v>#VALUE!</v>
          </cell>
          <cell r="F353" t="e">
            <v>#VALUE!</v>
          </cell>
          <cell r="G353" t="e">
            <v>#VALUE!</v>
          </cell>
          <cell r="H353" t="e">
            <v>#VALUE!</v>
          </cell>
          <cell r="I353" t="e">
            <v>#VALUE!</v>
          </cell>
          <cell r="J353" t="e">
            <v>#VALUE!</v>
          </cell>
          <cell r="K353" t="e">
            <v>#VALUE!</v>
          </cell>
          <cell r="L353" t="e">
            <v>#VALUE!</v>
          </cell>
          <cell r="M353" t="e">
            <v>#VALUE!</v>
          </cell>
          <cell r="N353" t="e">
            <v>#VALUE!</v>
          </cell>
          <cell r="O353" t="e">
            <v>#VALUE!</v>
          </cell>
          <cell r="P353" t="e">
            <v>#VALUE!</v>
          </cell>
          <cell r="Q353" t="e">
            <v>#VALUE!</v>
          </cell>
          <cell r="R353" t="e">
            <v>#VALUE!</v>
          </cell>
          <cell r="S353" t="e">
            <v>#VALUE!</v>
          </cell>
          <cell r="T353" t="e">
            <v>#VALUE!</v>
          </cell>
          <cell r="U353" t="e">
            <v>#VALUE!</v>
          </cell>
          <cell r="V353" t="e">
            <v>#VALUE!</v>
          </cell>
          <cell r="W353" t="e">
            <v>#VALUE!</v>
          </cell>
          <cell r="X353" t="e">
            <v>#VALUE!</v>
          </cell>
          <cell r="Y353" t="e">
            <v>#VALUE!</v>
          </cell>
          <cell r="Z353" t="e">
            <v>#VALUE!</v>
          </cell>
          <cell r="AA353" t="str">
            <v/>
          </cell>
          <cell r="AB353" t="str">
            <v/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D354" t="e">
            <v>#VALUE!</v>
          </cell>
          <cell r="E354" t="e">
            <v>#VALUE!</v>
          </cell>
          <cell r="F354" t="e">
            <v>#VALUE!</v>
          </cell>
          <cell r="G354" t="e">
            <v>#VALUE!</v>
          </cell>
          <cell r="H354" t="e">
            <v>#VALUE!</v>
          </cell>
          <cell r="I354" t="e">
            <v>#VALUE!</v>
          </cell>
          <cell r="J354" t="e">
            <v>#VALUE!</v>
          </cell>
          <cell r="K354" t="e">
            <v>#VALUE!</v>
          </cell>
          <cell r="L354" t="e">
            <v>#VALUE!</v>
          </cell>
          <cell r="M354" t="e">
            <v>#VALUE!</v>
          </cell>
          <cell r="N354" t="e">
            <v>#VALUE!</v>
          </cell>
          <cell r="O354" t="e">
            <v>#VALUE!</v>
          </cell>
          <cell r="P354" t="e">
            <v>#VALUE!</v>
          </cell>
          <cell r="Q354" t="e">
            <v>#VALUE!</v>
          </cell>
          <cell r="R354" t="e">
            <v>#VALUE!</v>
          </cell>
          <cell r="S354" t="e">
            <v>#VALUE!</v>
          </cell>
          <cell r="T354" t="e">
            <v>#VALUE!</v>
          </cell>
          <cell r="U354" t="e">
            <v>#VALUE!</v>
          </cell>
          <cell r="V354" t="e">
            <v>#VALUE!</v>
          </cell>
          <cell r="W354" t="e">
            <v>#VALUE!</v>
          </cell>
          <cell r="X354" t="e">
            <v>#VALUE!</v>
          </cell>
          <cell r="Y354" t="e">
            <v>#VALUE!</v>
          </cell>
          <cell r="Z354" t="e">
            <v>#VALUE!</v>
          </cell>
          <cell r="AA354" t="str">
            <v/>
          </cell>
          <cell r="AB354" t="str">
            <v/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D355" t="e">
            <v>#VALUE!</v>
          </cell>
          <cell r="E355" t="e">
            <v>#VALUE!</v>
          </cell>
          <cell r="F355" t="e">
            <v>#VALUE!</v>
          </cell>
          <cell r="G355" t="e">
            <v>#VALUE!</v>
          </cell>
          <cell r="H355" t="e">
            <v>#VALUE!</v>
          </cell>
          <cell r="I355" t="e">
            <v>#VALUE!</v>
          </cell>
          <cell r="J355" t="e">
            <v>#VALUE!</v>
          </cell>
          <cell r="K355" t="e">
            <v>#VALUE!</v>
          </cell>
          <cell r="L355" t="e">
            <v>#VALUE!</v>
          </cell>
          <cell r="M355" t="e">
            <v>#VALUE!</v>
          </cell>
          <cell r="N355" t="e">
            <v>#VALUE!</v>
          </cell>
          <cell r="O355" t="e">
            <v>#VALUE!</v>
          </cell>
          <cell r="P355" t="e">
            <v>#VALUE!</v>
          </cell>
          <cell r="Q355" t="e">
            <v>#VALUE!</v>
          </cell>
          <cell r="R355" t="e">
            <v>#VALUE!</v>
          </cell>
          <cell r="S355" t="e">
            <v>#VALUE!</v>
          </cell>
          <cell r="T355" t="e">
            <v>#VALUE!</v>
          </cell>
          <cell r="U355" t="e">
            <v>#VALUE!</v>
          </cell>
          <cell r="V355" t="e">
            <v>#VALUE!</v>
          </cell>
          <cell r="W355" t="e">
            <v>#VALUE!</v>
          </cell>
          <cell r="X355" t="e">
            <v>#VALUE!</v>
          </cell>
          <cell r="Y355" t="e">
            <v>#VALUE!</v>
          </cell>
          <cell r="Z355" t="e">
            <v>#VALUE!</v>
          </cell>
          <cell r="AA355" t="str">
            <v/>
          </cell>
          <cell r="AB355" t="str">
            <v/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D356" t="e">
            <v>#VALUE!</v>
          </cell>
          <cell r="E356" t="e">
            <v>#VALUE!</v>
          </cell>
          <cell r="F356" t="e">
            <v>#VALUE!</v>
          </cell>
          <cell r="G356" t="e">
            <v>#VALUE!</v>
          </cell>
          <cell r="H356" t="e">
            <v>#VALUE!</v>
          </cell>
          <cell r="I356" t="e">
            <v>#VALUE!</v>
          </cell>
          <cell r="J356" t="e">
            <v>#VALUE!</v>
          </cell>
          <cell r="K356" t="e">
            <v>#VALUE!</v>
          </cell>
          <cell r="L356" t="e">
            <v>#VALUE!</v>
          </cell>
          <cell r="M356" t="e">
            <v>#VALUE!</v>
          </cell>
          <cell r="N356" t="e">
            <v>#VALUE!</v>
          </cell>
          <cell r="O356" t="e">
            <v>#VALUE!</v>
          </cell>
          <cell r="P356" t="e">
            <v>#VALUE!</v>
          </cell>
          <cell r="Q356" t="e">
            <v>#VALUE!</v>
          </cell>
          <cell r="R356" t="e">
            <v>#VALUE!</v>
          </cell>
          <cell r="S356" t="e">
            <v>#VALUE!</v>
          </cell>
          <cell r="T356" t="e">
            <v>#VALUE!</v>
          </cell>
          <cell r="U356" t="e">
            <v>#VALUE!</v>
          </cell>
          <cell r="V356" t="e">
            <v>#VALUE!</v>
          </cell>
          <cell r="W356" t="e">
            <v>#VALUE!</v>
          </cell>
          <cell r="X356" t="e">
            <v>#VALUE!</v>
          </cell>
          <cell r="Y356" t="e">
            <v>#VALUE!</v>
          </cell>
          <cell r="Z356" t="e">
            <v>#VALUE!</v>
          </cell>
          <cell r="AA356" t="str">
            <v/>
          </cell>
          <cell r="AB356" t="str">
            <v/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D357" t="e">
            <v>#VALUE!</v>
          </cell>
          <cell r="E357" t="e">
            <v>#VALUE!</v>
          </cell>
          <cell r="F357" t="e">
            <v>#VALUE!</v>
          </cell>
          <cell r="G357" t="e">
            <v>#VALUE!</v>
          </cell>
          <cell r="H357" t="e">
            <v>#VALUE!</v>
          </cell>
          <cell r="I357" t="e">
            <v>#VALUE!</v>
          </cell>
          <cell r="J357" t="e">
            <v>#VALUE!</v>
          </cell>
          <cell r="K357" t="e">
            <v>#VALUE!</v>
          </cell>
          <cell r="L357" t="e">
            <v>#VALUE!</v>
          </cell>
          <cell r="M357" t="e">
            <v>#VALUE!</v>
          </cell>
          <cell r="N357" t="e">
            <v>#VALUE!</v>
          </cell>
          <cell r="O357" t="e">
            <v>#VALUE!</v>
          </cell>
          <cell r="P357" t="e">
            <v>#VALUE!</v>
          </cell>
          <cell r="Q357" t="e">
            <v>#VALUE!</v>
          </cell>
          <cell r="R357" t="e">
            <v>#VALUE!</v>
          </cell>
          <cell r="S357" t="e">
            <v>#VALUE!</v>
          </cell>
          <cell r="T357" t="e">
            <v>#VALUE!</v>
          </cell>
          <cell r="U357" t="e">
            <v>#VALUE!</v>
          </cell>
          <cell r="V357" t="e">
            <v>#VALUE!</v>
          </cell>
          <cell r="W357" t="e">
            <v>#VALUE!</v>
          </cell>
          <cell r="X357" t="e">
            <v>#VALUE!</v>
          </cell>
          <cell r="Y357" t="e">
            <v>#VALUE!</v>
          </cell>
          <cell r="Z357" t="e">
            <v>#VALUE!</v>
          </cell>
          <cell r="AA357" t="str">
            <v/>
          </cell>
          <cell r="AB357" t="str">
            <v/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D358" t="e">
            <v>#VALUE!</v>
          </cell>
          <cell r="E358" t="e">
            <v>#VALUE!</v>
          </cell>
          <cell r="F358" t="e">
            <v>#VALUE!</v>
          </cell>
          <cell r="G358" t="e">
            <v>#VALUE!</v>
          </cell>
          <cell r="H358" t="e">
            <v>#VALUE!</v>
          </cell>
          <cell r="I358" t="e">
            <v>#VALUE!</v>
          </cell>
          <cell r="J358" t="e">
            <v>#VALUE!</v>
          </cell>
          <cell r="K358" t="e">
            <v>#VALUE!</v>
          </cell>
          <cell r="L358" t="e">
            <v>#VALUE!</v>
          </cell>
          <cell r="M358" t="e">
            <v>#VALUE!</v>
          </cell>
          <cell r="N358" t="e">
            <v>#VALUE!</v>
          </cell>
          <cell r="O358" t="e">
            <v>#VALUE!</v>
          </cell>
          <cell r="P358" t="e">
            <v>#VALUE!</v>
          </cell>
          <cell r="Q358" t="e">
            <v>#VALUE!</v>
          </cell>
          <cell r="R358" t="e">
            <v>#VALUE!</v>
          </cell>
          <cell r="S358" t="e">
            <v>#VALUE!</v>
          </cell>
          <cell r="T358" t="e">
            <v>#VALUE!</v>
          </cell>
          <cell r="U358" t="e">
            <v>#VALUE!</v>
          </cell>
          <cell r="V358" t="e">
            <v>#VALUE!</v>
          </cell>
          <cell r="W358" t="e">
            <v>#VALUE!</v>
          </cell>
          <cell r="X358" t="e">
            <v>#VALUE!</v>
          </cell>
          <cell r="Y358" t="e">
            <v>#VALUE!</v>
          </cell>
          <cell r="Z358" t="e">
            <v>#VALUE!</v>
          </cell>
          <cell r="AA358" t="str">
            <v/>
          </cell>
          <cell r="AB358" t="str">
            <v/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D359" t="e">
            <v>#VALUE!</v>
          </cell>
          <cell r="E359" t="e">
            <v>#VALUE!</v>
          </cell>
          <cell r="F359" t="e">
            <v>#VALUE!</v>
          </cell>
          <cell r="G359" t="e">
            <v>#VALUE!</v>
          </cell>
          <cell r="H359" t="e">
            <v>#VALUE!</v>
          </cell>
          <cell r="I359" t="e">
            <v>#VALUE!</v>
          </cell>
          <cell r="J359" t="e">
            <v>#VALUE!</v>
          </cell>
          <cell r="K359" t="e">
            <v>#VALUE!</v>
          </cell>
          <cell r="L359" t="e">
            <v>#VALUE!</v>
          </cell>
          <cell r="M359" t="e">
            <v>#VALUE!</v>
          </cell>
          <cell r="N359" t="e">
            <v>#VALUE!</v>
          </cell>
          <cell r="O359" t="e">
            <v>#VALUE!</v>
          </cell>
          <cell r="P359" t="e">
            <v>#VALUE!</v>
          </cell>
          <cell r="Q359" t="e">
            <v>#VALUE!</v>
          </cell>
          <cell r="R359" t="e">
            <v>#VALUE!</v>
          </cell>
          <cell r="S359" t="e">
            <v>#VALUE!</v>
          </cell>
          <cell r="T359" t="e">
            <v>#VALUE!</v>
          </cell>
          <cell r="U359" t="e">
            <v>#VALUE!</v>
          </cell>
          <cell r="V359" t="e">
            <v>#VALUE!</v>
          </cell>
          <cell r="W359" t="e">
            <v>#VALUE!</v>
          </cell>
          <cell r="X359" t="e">
            <v>#VALUE!</v>
          </cell>
          <cell r="Y359" t="e">
            <v>#VALUE!</v>
          </cell>
          <cell r="Z359" t="e">
            <v>#VALUE!</v>
          </cell>
          <cell r="AA359" t="str">
            <v/>
          </cell>
          <cell r="AB359" t="str">
            <v/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D360" t="e">
            <v>#VALUE!</v>
          </cell>
          <cell r="E360" t="e">
            <v>#VALUE!</v>
          </cell>
          <cell r="F360" t="e">
            <v>#VALUE!</v>
          </cell>
          <cell r="G360" t="e">
            <v>#VALUE!</v>
          </cell>
          <cell r="H360" t="e">
            <v>#VALUE!</v>
          </cell>
          <cell r="I360" t="e">
            <v>#VALUE!</v>
          </cell>
          <cell r="J360" t="e">
            <v>#VALUE!</v>
          </cell>
          <cell r="K360" t="e">
            <v>#VALUE!</v>
          </cell>
          <cell r="L360" t="e">
            <v>#VALUE!</v>
          </cell>
          <cell r="M360" t="e">
            <v>#VALUE!</v>
          </cell>
          <cell r="N360" t="e">
            <v>#VALUE!</v>
          </cell>
          <cell r="O360" t="e">
            <v>#VALUE!</v>
          </cell>
          <cell r="P360" t="e">
            <v>#VALUE!</v>
          </cell>
          <cell r="Q360" t="e">
            <v>#VALUE!</v>
          </cell>
          <cell r="R360" t="e">
            <v>#VALUE!</v>
          </cell>
          <cell r="S360" t="e">
            <v>#VALUE!</v>
          </cell>
          <cell r="T360" t="e">
            <v>#VALUE!</v>
          </cell>
          <cell r="U360" t="e">
            <v>#VALUE!</v>
          </cell>
          <cell r="V360" t="e">
            <v>#VALUE!</v>
          </cell>
          <cell r="W360" t="e">
            <v>#VALUE!</v>
          </cell>
          <cell r="X360" t="e">
            <v>#VALUE!</v>
          </cell>
          <cell r="Y360" t="e">
            <v>#VALUE!</v>
          </cell>
          <cell r="Z360" t="e">
            <v>#VALUE!</v>
          </cell>
          <cell r="AA360" t="str">
            <v/>
          </cell>
          <cell r="AB360" t="str">
            <v/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D361" t="e">
            <v>#VALUE!</v>
          </cell>
          <cell r="E361" t="e">
            <v>#VALUE!</v>
          </cell>
          <cell r="F361" t="e">
            <v>#VALUE!</v>
          </cell>
          <cell r="G361" t="e">
            <v>#VALUE!</v>
          </cell>
          <cell r="H361" t="e">
            <v>#VALUE!</v>
          </cell>
          <cell r="I361" t="e">
            <v>#VALUE!</v>
          </cell>
          <cell r="J361" t="e">
            <v>#VALUE!</v>
          </cell>
          <cell r="K361" t="e">
            <v>#VALUE!</v>
          </cell>
          <cell r="L361" t="e">
            <v>#VALUE!</v>
          </cell>
          <cell r="M361" t="e">
            <v>#VALUE!</v>
          </cell>
          <cell r="N361" t="e">
            <v>#VALUE!</v>
          </cell>
          <cell r="O361" t="e">
            <v>#VALUE!</v>
          </cell>
          <cell r="P361" t="e">
            <v>#VALUE!</v>
          </cell>
          <cell r="Q361" t="e">
            <v>#VALUE!</v>
          </cell>
          <cell r="R361" t="e">
            <v>#VALUE!</v>
          </cell>
          <cell r="S361" t="e">
            <v>#VALUE!</v>
          </cell>
          <cell r="T361" t="e">
            <v>#VALUE!</v>
          </cell>
          <cell r="U361" t="e">
            <v>#VALUE!</v>
          </cell>
          <cell r="V361" t="e">
            <v>#VALUE!</v>
          </cell>
          <cell r="W361" t="e">
            <v>#VALUE!</v>
          </cell>
          <cell r="X361" t="e">
            <v>#VALUE!</v>
          </cell>
          <cell r="Y361" t="e">
            <v>#VALUE!</v>
          </cell>
          <cell r="Z361" t="e">
            <v>#VALUE!</v>
          </cell>
          <cell r="AA361" t="str">
            <v/>
          </cell>
          <cell r="AB361" t="str">
            <v/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D362" t="e">
            <v>#VALUE!</v>
          </cell>
          <cell r="E362" t="e">
            <v>#VALUE!</v>
          </cell>
          <cell r="F362" t="e">
            <v>#VALUE!</v>
          </cell>
          <cell r="G362" t="e">
            <v>#VALUE!</v>
          </cell>
          <cell r="H362" t="e">
            <v>#VALUE!</v>
          </cell>
          <cell r="I362" t="e">
            <v>#VALUE!</v>
          </cell>
          <cell r="J362" t="e">
            <v>#VALUE!</v>
          </cell>
          <cell r="K362" t="e">
            <v>#VALUE!</v>
          </cell>
          <cell r="L362" t="e">
            <v>#VALUE!</v>
          </cell>
          <cell r="M362" t="e">
            <v>#VALUE!</v>
          </cell>
          <cell r="N362" t="e">
            <v>#VALUE!</v>
          </cell>
          <cell r="O362" t="e">
            <v>#VALUE!</v>
          </cell>
          <cell r="P362" t="e">
            <v>#VALUE!</v>
          </cell>
          <cell r="Q362" t="e">
            <v>#VALUE!</v>
          </cell>
          <cell r="R362" t="e">
            <v>#VALUE!</v>
          </cell>
          <cell r="S362" t="e">
            <v>#VALUE!</v>
          </cell>
          <cell r="T362" t="e">
            <v>#VALUE!</v>
          </cell>
          <cell r="U362" t="e">
            <v>#VALUE!</v>
          </cell>
          <cell r="V362" t="e">
            <v>#VALUE!</v>
          </cell>
          <cell r="W362" t="e">
            <v>#VALUE!</v>
          </cell>
          <cell r="X362" t="e">
            <v>#VALUE!</v>
          </cell>
          <cell r="Y362" t="e">
            <v>#VALUE!</v>
          </cell>
          <cell r="Z362" t="e">
            <v>#VALUE!</v>
          </cell>
          <cell r="AA362" t="str">
            <v/>
          </cell>
          <cell r="AB362" t="str">
            <v/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D363" t="e">
            <v>#VALUE!</v>
          </cell>
          <cell r="E363" t="e">
            <v>#VALUE!</v>
          </cell>
          <cell r="F363" t="e">
            <v>#VALUE!</v>
          </cell>
          <cell r="G363" t="e">
            <v>#VALUE!</v>
          </cell>
          <cell r="H363" t="e">
            <v>#VALUE!</v>
          </cell>
          <cell r="I363" t="e">
            <v>#VALUE!</v>
          </cell>
          <cell r="J363" t="e">
            <v>#VALUE!</v>
          </cell>
          <cell r="K363" t="e">
            <v>#VALUE!</v>
          </cell>
          <cell r="L363" t="e">
            <v>#VALUE!</v>
          </cell>
          <cell r="M363" t="e">
            <v>#VALUE!</v>
          </cell>
          <cell r="N363" t="e">
            <v>#VALUE!</v>
          </cell>
          <cell r="O363" t="e">
            <v>#VALUE!</v>
          </cell>
          <cell r="P363" t="e">
            <v>#VALUE!</v>
          </cell>
          <cell r="Q363" t="e">
            <v>#VALUE!</v>
          </cell>
          <cell r="R363" t="e">
            <v>#VALUE!</v>
          </cell>
          <cell r="S363" t="e">
            <v>#VALUE!</v>
          </cell>
          <cell r="T363" t="e">
            <v>#VALUE!</v>
          </cell>
          <cell r="U363" t="e">
            <v>#VALUE!</v>
          </cell>
          <cell r="V363" t="e">
            <v>#VALUE!</v>
          </cell>
          <cell r="W363" t="e">
            <v>#VALUE!</v>
          </cell>
          <cell r="X363" t="e">
            <v>#VALUE!</v>
          </cell>
          <cell r="Y363" t="e">
            <v>#VALUE!</v>
          </cell>
          <cell r="Z363" t="e">
            <v>#VALUE!</v>
          </cell>
          <cell r="AA363" t="str">
            <v/>
          </cell>
          <cell r="AB363" t="str">
            <v/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D364" t="e">
            <v>#VALUE!</v>
          </cell>
          <cell r="E364" t="e">
            <v>#VALUE!</v>
          </cell>
          <cell r="F364" t="e">
            <v>#VALUE!</v>
          </cell>
          <cell r="G364" t="e">
            <v>#VALUE!</v>
          </cell>
          <cell r="H364" t="e">
            <v>#VALUE!</v>
          </cell>
          <cell r="I364" t="e">
            <v>#VALUE!</v>
          </cell>
          <cell r="J364" t="e">
            <v>#VALUE!</v>
          </cell>
          <cell r="K364" t="e">
            <v>#VALUE!</v>
          </cell>
          <cell r="L364" t="e">
            <v>#VALUE!</v>
          </cell>
          <cell r="M364" t="e">
            <v>#VALUE!</v>
          </cell>
          <cell r="N364" t="e">
            <v>#VALUE!</v>
          </cell>
          <cell r="O364" t="e">
            <v>#VALUE!</v>
          </cell>
          <cell r="P364" t="e">
            <v>#VALUE!</v>
          </cell>
          <cell r="Q364" t="e">
            <v>#VALUE!</v>
          </cell>
          <cell r="R364" t="e">
            <v>#VALUE!</v>
          </cell>
          <cell r="S364" t="e">
            <v>#VALUE!</v>
          </cell>
          <cell r="T364" t="e">
            <v>#VALUE!</v>
          </cell>
          <cell r="U364" t="e">
            <v>#VALUE!</v>
          </cell>
          <cell r="V364" t="e">
            <v>#VALUE!</v>
          </cell>
          <cell r="W364" t="e">
            <v>#VALUE!</v>
          </cell>
          <cell r="X364" t="e">
            <v>#VALUE!</v>
          </cell>
          <cell r="Y364" t="e">
            <v>#VALUE!</v>
          </cell>
          <cell r="Z364" t="e">
            <v>#VALUE!</v>
          </cell>
          <cell r="AA364" t="str">
            <v/>
          </cell>
          <cell r="AB364" t="str">
            <v/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D365" t="e">
            <v>#VALUE!</v>
          </cell>
          <cell r="E365" t="e">
            <v>#VALUE!</v>
          </cell>
          <cell r="F365" t="e">
            <v>#VALUE!</v>
          </cell>
          <cell r="G365" t="e">
            <v>#VALUE!</v>
          </cell>
          <cell r="H365" t="e">
            <v>#VALUE!</v>
          </cell>
          <cell r="I365" t="e">
            <v>#VALUE!</v>
          </cell>
          <cell r="J365" t="e">
            <v>#VALUE!</v>
          </cell>
          <cell r="K365" t="e">
            <v>#VALUE!</v>
          </cell>
          <cell r="L365" t="e">
            <v>#VALUE!</v>
          </cell>
          <cell r="M365" t="e">
            <v>#VALUE!</v>
          </cell>
          <cell r="N365" t="e">
            <v>#VALUE!</v>
          </cell>
          <cell r="O365" t="e">
            <v>#VALUE!</v>
          </cell>
          <cell r="P365" t="e">
            <v>#VALUE!</v>
          </cell>
          <cell r="Q365" t="e">
            <v>#VALUE!</v>
          </cell>
          <cell r="R365" t="e">
            <v>#VALUE!</v>
          </cell>
          <cell r="S365" t="e">
            <v>#VALUE!</v>
          </cell>
          <cell r="T365" t="e">
            <v>#VALUE!</v>
          </cell>
          <cell r="U365" t="e">
            <v>#VALUE!</v>
          </cell>
          <cell r="V365" t="e">
            <v>#VALUE!</v>
          </cell>
          <cell r="W365" t="e">
            <v>#VALUE!</v>
          </cell>
          <cell r="X365" t="e">
            <v>#VALUE!</v>
          </cell>
          <cell r="Y365" t="e">
            <v>#VALUE!</v>
          </cell>
          <cell r="Z365" t="e">
            <v>#VALUE!</v>
          </cell>
          <cell r="AA365" t="str">
            <v/>
          </cell>
          <cell r="AB365" t="str">
            <v/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D366" t="e">
            <v>#VALUE!</v>
          </cell>
          <cell r="E366" t="e">
            <v>#VALUE!</v>
          </cell>
          <cell r="F366" t="e">
            <v>#VALUE!</v>
          </cell>
          <cell r="G366" t="e">
            <v>#VALUE!</v>
          </cell>
          <cell r="H366" t="e">
            <v>#VALUE!</v>
          </cell>
          <cell r="I366" t="e">
            <v>#VALUE!</v>
          </cell>
          <cell r="J366" t="e">
            <v>#VALUE!</v>
          </cell>
          <cell r="K366" t="e">
            <v>#VALUE!</v>
          </cell>
          <cell r="L366" t="e">
            <v>#VALUE!</v>
          </cell>
          <cell r="M366" t="e">
            <v>#VALUE!</v>
          </cell>
          <cell r="N366" t="e">
            <v>#VALUE!</v>
          </cell>
          <cell r="O366" t="e">
            <v>#VALUE!</v>
          </cell>
          <cell r="P366" t="e">
            <v>#VALUE!</v>
          </cell>
          <cell r="Q366" t="e">
            <v>#VALUE!</v>
          </cell>
          <cell r="R366" t="e">
            <v>#VALUE!</v>
          </cell>
          <cell r="S366" t="e">
            <v>#VALUE!</v>
          </cell>
          <cell r="T366" t="e">
            <v>#VALUE!</v>
          </cell>
          <cell r="U366" t="e">
            <v>#VALUE!</v>
          </cell>
          <cell r="V366" t="e">
            <v>#VALUE!</v>
          </cell>
          <cell r="W366" t="e">
            <v>#VALUE!</v>
          </cell>
          <cell r="X366" t="e">
            <v>#VALUE!</v>
          </cell>
          <cell r="Y366" t="e">
            <v>#VALUE!</v>
          </cell>
          <cell r="Z366" t="e">
            <v>#VALUE!</v>
          </cell>
          <cell r="AA366" t="str">
            <v/>
          </cell>
          <cell r="AB366" t="str">
            <v/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D367" t="e">
            <v>#VALUE!</v>
          </cell>
          <cell r="E367" t="e">
            <v>#VALUE!</v>
          </cell>
          <cell r="F367" t="e">
            <v>#VALUE!</v>
          </cell>
          <cell r="G367" t="e">
            <v>#VALUE!</v>
          </cell>
          <cell r="H367" t="e">
            <v>#VALUE!</v>
          </cell>
          <cell r="I367" t="e">
            <v>#VALUE!</v>
          </cell>
          <cell r="J367" t="e">
            <v>#VALUE!</v>
          </cell>
          <cell r="K367" t="e">
            <v>#VALUE!</v>
          </cell>
          <cell r="L367" t="e">
            <v>#VALUE!</v>
          </cell>
          <cell r="M367" t="e">
            <v>#VALUE!</v>
          </cell>
          <cell r="N367" t="e">
            <v>#VALUE!</v>
          </cell>
          <cell r="O367" t="e">
            <v>#VALUE!</v>
          </cell>
          <cell r="P367" t="e">
            <v>#VALUE!</v>
          </cell>
          <cell r="Q367" t="e">
            <v>#VALUE!</v>
          </cell>
          <cell r="R367" t="e">
            <v>#VALUE!</v>
          </cell>
          <cell r="S367" t="e">
            <v>#VALUE!</v>
          </cell>
          <cell r="T367" t="e">
            <v>#VALUE!</v>
          </cell>
          <cell r="U367" t="e">
            <v>#VALUE!</v>
          </cell>
          <cell r="V367" t="e">
            <v>#VALUE!</v>
          </cell>
          <cell r="W367" t="e">
            <v>#VALUE!</v>
          </cell>
          <cell r="X367" t="e">
            <v>#VALUE!</v>
          </cell>
          <cell r="Y367" t="e">
            <v>#VALUE!</v>
          </cell>
          <cell r="Z367" t="e">
            <v>#VALUE!</v>
          </cell>
          <cell r="AA367" t="str">
            <v/>
          </cell>
          <cell r="AB367" t="str">
            <v/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D368" t="e">
            <v>#VALUE!</v>
          </cell>
          <cell r="E368" t="e">
            <v>#VALUE!</v>
          </cell>
          <cell r="F368" t="e">
            <v>#VALUE!</v>
          </cell>
          <cell r="G368" t="e">
            <v>#VALUE!</v>
          </cell>
          <cell r="H368" t="e">
            <v>#VALUE!</v>
          </cell>
          <cell r="I368" t="e">
            <v>#VALUE!</v>
          </cell>
          <cell r="J368" t="e">
            <v>#VALUE!</v>
          </cell>
          <cell r="K368" t="e">
            <v>#VALUE!</v>
          </cell>
          <cell r="L368" t="e">
            <v>#VALUE!</v>
          </cell>
          <cell r="M368" t="e">
            <v>#VALUE!</v>
          </cell>
          <cell r="N368" t="e">
            <v>#VALUE!</v>
          </cell>
          <cell r="O368" t="e">
            <v>#VALUE!</v>
          </cell>
          <cell r="P368" t="e">
            <v>#VALUE!</v>
          </cell>
          <cell r="Q368" t="e">
            <v>#VALUE!</v>
          </cell>
          <cell r="R368" t="e">
            <v>#VALUE!</v>
          </cell>
          <cell r="S368" t="e">
            <v>#VALUE!</v>
          </cell>
          <cell r="T368" t="e">
            <v>#VALUE!</v>
          </cell>
          <cell r="U368" t="e">
            <v>#VALUE!</v>
          </cell>
          <cell r="V368" t="e">
            <v>#VALUE!</v>
          </cell>
          <cell r="W368" t="e">
            <v>#VALUE!</v>
          </cell>
          <cell r="X368" t="e">
            <v>#VALUE!</v>
          </cell>
          <cell r="Y368" t="e">
            <v>#VALUE!</v>
          </cell>
          <cell r="Z368" t="e">
            <v>#VALUE!</v>
          </cell>
          <cell r="AA368" t="str">
            <v/>
          </cell>
          <cell r="AB368" t="str">
            <v/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D369" t="e">
            <v>#VALUE!</v>
          </cell>
          <cell r="E369" t="e">
            <v>#VALUE!</v>
          </cell>
          <cell r="F369" t="e">
            <v>#VALUE!</v>
          </cell>
          <cell r="G369" t="e">
            <v>#VALUE!</v>
          </cell>
          <cell r="H369" t="e">
            <v>#VALUE!</v>
          </cell>
          <cell r="I369" t="e">
            <v>#VALUE!</v>
          </cell>
          <cell r="J369" t="e">
            <v>#VALUE!</v>
          </cell>
          <cell r="K369" t="e">
            <v>#VALUE!</v>
          </cell>
          <cell r="L369" t="e">
            <v>#VALUE!</v>
          </cell>
          <cell r="M369" t="e">
            <v>#VALUE!</v>
          </cell>
          <cell r="N369" t="e">
            <v>#VALUE!</v>
          </cell>
          <cell r="O369" t="e">
            <v>#VALUE!</v>
          </cell>
          <cell r="P369" t="e">
            <v>#VALUE!</v>
          </cell>
          <cell r="Q369" t="e">
            <v>#VALUE!</v>
          </cell>
          <cell r="R369" t="e">
            <v>#VALUE!</v>
          </cell>
          <cell r="S369" t="e">
            <v>#VALUE!</v>
          </cell>
          <cell r="T369" t="e">
            <v>#VALUE!</v>
          </cell>
          <cell r="U369" t="e">
            <v>#VALUE!</v>
          </cell>
          <cell r="V369" t="e">
            <v>#VALUE!</v>
          </cell>
          <cell r="W369" t="e">
            <v>#VALUE!</v>
          </cell>
          <cell r="X369" t="e">
            <v>#VALUE!</v>
          </cell>
          <cell r="Y369" t="e">
            <v>#VALUE!</v>
          </cell>
          <cell r="Z369" t="e">
            <v>#VALUE!</v>
          </cell>
          <cell r="AA369" t="str">
            <v/>
          </cell>
          <cell r="AB369" t="str">
            <v/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D370" t="e">
            <v>#VALUE!</v>
          </cell>
          <cell r="E370" t="e">
            <v>#VALUE!</v>
          </cell>
          <cell r="F370" t="e">
            <v>#VALUE!</v>
          </cell>
          <cell r="G370" t="e">
            <v>#VALUE!</v>
          </cell>
          <cell r="H370" t="e">
            <v>#VALUE!</v>
          </cell>
          <cell r="I370" t="e">
            <v>#VALUE!</v>
          </cell>
          <cell r="J370" t="e">
            <v>#VALUE!</v>
          </cell>
          <cell r="K370" t="e">
            <v>#VALUE!</v>
          </cell>
          <cell r="L370" t="e">
            <v>#VALUE!</v>
          </cell>
          <cell r="M370" t="e">
            <v>#VALUE!</v>
          </cell>
          <cell r="N370" t="e">
            <v>#VALUE!</v>
          </cell>
          <cell r="O370" t="e">
            <v>#VALUE!</v>
          </cell>
          <cell r="P370" t="e">
            <v>#VALUE!</v>
          </cell>
          <cell r="Q370" t="e">
            <v>#VALUE!</v>
          </cell>
          <cell r="R370" t="e">
            <v>#VALUE!</v>
          </cell>
          <cell r="S370" t="e">
            <v>#VALUE!</v>
          </cell>
          <cell r="T370" t="e">
            <v>#VALUE!</v>
          </cell>
          <cell r="U370" t="e">
            <v>#VALUE!</v>
          </cell>
          <cell r="V370" t="e">
            <v>#VALUE!</v>
          </cell>
          <cell r="W370" t="e">
            <v>#VALUE!</v>
          </cell>
          <cell r="X370" t="e">
            <v>#VALUE!</v>
          </cell>
          <cell r="Y370" t="e">
            <v>#VALUE!</v>
          </cell>
          <cell r="Z370" t="e">
            <v>#VALUE!</v>
          </cell>
          <cell r="AA370" t="str">
            <v/>
          </cell>
          <cell r="AB370" t="str">
            <v/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D371" t="e">
            <v>#VALUE!</v>
          </cell>
          <cell r="E371" t="e">
            <v>#VALUE!</v>
          </cell>
          <cell r="F371" t="e">
            <v>#VALUE!</v>
          </cell>
          <cell r="G371" t="e">
            <v>#VALUE!</v>
          </cell>
          <cell r="H371" t="e">
            <v>#VALUE!</v>
          </cell>
          <cell r="I371" t="e">
            <v>#VALUE!</v>
          </cell>
          <cell r="J371" t="e">
            <v>#VALUE!</v>
          </cell>
          <cell r="K371" t="e">
            <v>#VALUE!</v>
          </cell>
          <cell r="L371" t="e">
            <v>#VALUE!</v>
          </cell>
          <cell r="M371" t="e">
            <v>#VALUE!</v>
          </cell>
          <cell r="N371" t="e">
            <v>#VALUE!</v>
          </cell>
          <cell r="O371" t="e">
            <v>#VALUE!</v>
          </cell>
          <cell r="P371" t="e">
            <v>#VALUE!</v>
          </cell>
          <cell r="Q371" t="e">
            <v>#VALUE!</v>
          </cell>
          <cell r="R371" t="e">
            <v>#VALUE!</v>
          </cell>
          <cell r="S371" t="e">
            <v>#VALUE!</v>
          </cell>
          <cell r="T371" t="e">
            <v>#VALUE!</v>
          </cell>
          <cell r="U371" t="e">
            <v>#VALUE!</v>
          </cell>
          <cell r="V371" t="e">
            <v>#VALUE!</v>
          </cell>
          <cell r="W371" t="e">
            <v>#VALUE!</v>
          </cell>
          <cell r="X371" t="e">
            <v>#VALUE!</v>
          </cell>
          <cell r="Y371" t="e">
            <v>#VALUE!</v>
          </cell>
          <cell r="Z371" t="e">
            <v>#VALUE!</v>
          </cell>
          <cell r="AA371" t="str">
            <v/>
          </cell>
          <cell r="AB371" t="str">
            <v/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D372" t="e">
            <v>#VALUE!</v>
          </cell>
          <cell r="E372" t="e">
            <v>#VALUE!</v>
          </cell>
          <cell r="F372" t="e">
            <v>#VALUE!</v>
          </cell>
          <cell r="G372" t="e">
            <v>#VALUE!</v>
          </cell>
          <cell r="H372" t="e">
            <v>#VALUE!</v>
          </cell>
          <cell r="I372" t="e">
            <v>#VALUE!</v>
          </cell>
          <cell r="J372" t="e">
            <v>#VALUE!</v>
          </cell>
          <cell r="K372" t="e">
            <v>#VALUE!</v>
          </cell>
          <cell r="L372" t="e">
            <v>#VALUE!</v>
          </cell>
          <cell r="M372" t="e">
            <v>#VALUE!</v>
          </cell>
          <cell r="N372" t="e">
            <v>#VALUE!</v>
          </cell>
          <cell r="O372" t="e">
            <v>#VALUE!</v>
          </cell>
          <cell r="P372" t="e">
            <v>#VALUE!</v>
          </cell>
          <cell r="Q372" t="e">
            <v>#VALUE!</v>
          </cell>
          <cell r="R372" t="e">
            <v>#VALUE!</v>
          </cell>
          <cell r="S372" t="e">
            <v>#VALUE!</v>
          </cell>
          <cell r="T372" t="e">
            <v>#VALUE!</v>
          </cell>
          <cell r="U372" t="e">
            <v>#VALUE!</v>
          </cell>
          <cell r="V372" t="e">
            <v>#VALUE!</v>
          </cell>
          <cell r="W372" t="e">
            <v>#VALUE!</v>
          </cell>
          <cell r="X372" t="e">
            <v>#VALUE!</v>
          </cell>
          <cell r="Y372" t="e">
            <v>#VALUE!</v>
          </cell>
          <cell r="Z372" t="e">
            <v>#VALUE!</v>
          </cell>
          <cell r="AA372" t="e">
            <v>#VALUE!</v>
          </cell>
          <cell r="AB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D373" t="e">
            <v>#VALUE!</v>
          </cell>
          <cell r="E373" t="e">
            <v>#VALUE!</v>
          </cell>
          <cell r="F373" t="e">
            <v>#VALUE!</v>
          </cell>
          <cell r="G373" t="e">
            <v>#VALUE!</v>
          </cell>
          <cell r="H373" t="e">
            <v>#VALUE!</v>
          </cell>
          <cell r="I373" t="e">
            <v>#VALUE!</v>
          </cell>
          <cell r="J373" t="e">
            <v>#VALUE!</v>
          </cell>
          <cell r="K373" t="e">
            <v>#VALUE!</v>
          </cell>
          <cell r="L373" t="e">
            <v>#VALUE!</v>
          </cell>
          <cell r="M373" t="e">
            <v>#VALUE!</v>
          </cell>
          <cell r="N373" t="e">
            <v>#VALUE!</v>
          </cell>
          <cell r="O373" t="e">
            <v>#VALUE!</v>
          </cell>
          <cell r="P373" t="e">
            <v>#VALUE!</v>
          </cell>
          <cell r="Q373" t="e">
            <v>#VALUE!</v>
          </cell>
          <cell r="R373" t="e">
            <v>#VALUE!</v>
          </cell>
          <cell r="S373" t="e">
            <v>#VALUE!</v>
          </cell>
          <cell r="T373" t="e">
            <v>#VALUE!</v>
          </cell>
          <cell r="U373" t="e">
            <v>#VALUE!</v>
          </cell>
          <cell r="V373" t="e">
            <v>#VALUE!</v>
          </cell>
          <cell r="W373" t="e">
            <v>#VALUE!</v>
          </cell>
          <cell r="X373" t="e">
            <v>#VALUE!</v>
          </cell>
          <cell r="Y373" t="e">
            <v>#VALUE!</v>
          </cell>
          <cell r="Z373" t="e">
            <v>#VALUE!</v>
          </cell>
          <cell r="AA373" t="e">
            <v>#VALUE!</v>
          </cell>
          <cell r="AB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D374" t="e">
            <v>#VALUE!</v>
          </cell>
          <cell r="E374" t="e">
            <v>#VALUE!</v>
          </cell>
          <cell r="F374" t="e">
            <v>#VALUE!</v>
          </cell>
          <cell r="G374" t="e">
            <v>#VALUE!</v>
          </cell>
          <cell r="H374" t="e">
            <v>#VALUE!</v>
          </cell>
          <cell r="I374" t="e">
            <v>#VALUE!</v>
          </cell>
          <cell r="J374" t="e">
            <v>#VALUE!</v>
          </cell>
          <cell r="K374" t="e">
            <v>#VALUE!</v>
          </cell>
          <cell r="L374" t="e">
            <v>#VALUE!</v>
          </cell>
          <cell r="M374" t="e">
            <v>#VALUE!</v>
          </cell>
          <cell r="N374" t="e">
            <v>#VALUE!</v>
          </cell>
          <cell r="O374" t="e">
            <v>#VALUE!</v>
          </cell>
          <cell r="P374" t="e">
            <v>#VALUE!</v>
          </cell>
          <cell r="Q374" t="e">
            <v>#VALUE!</v>
          </cell>
          <cell r="R374" t="e">
            <v>#VALUE!</v>
          </cell>
          <cell r="S374" t="e">
            <v>#VALUE!</v>
          </cell>
          <cell r="T374" t="e">
            <v>#VALUE!</v>
          </cell>
          <cell r="U374" t="e">
            <v>#VALUE!</v>
          </cell>
          <cell r="V374" t="e">
            <v>#VALUE!</v>
          </cell>
          <cell r="W374" t="e">
            <v>#VALUE!</v>
          </cell>
          <cell r="X374" t="e">
            <v>#VALUE!</v>
          </cell>
          <cell r="Y374" t="e">
            <v>#VALUE!</v>
          </cell>
          <cell r="Z374" t="e">
            <v>#VALUE!</v>
          </cell>
          <cell r="AA374" t="e">
            <v>#VALUE!</v>
          </cell>
          <cell r="AB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D375" t="e">
            <v>#VALUE!</v>
          </cell>
          <cell r="E375" t="e">
            <v>#VALUE!</v>
          </cell>
          <cell r="F375" t="e">
            <v>#VALUE!</v>
          </cell>
          <cell r="G375" t="e">
            <v>#VALUE!</v>
          </cell>
          <cell r="H375" t="e">
            <v>#VALUE!</v>
          </cell>
          <cell r="I375" t="e">
            <v>#VALUE!</v>
          </cell>
          <cell r="J375" t="e">
            <v>#VALUE!</v>
          </cell>
          <cell r="K375" t="e">
            <v>#VALUE!</v>
          </cell>
          <cell r="L375" t="e">
            <v>#VALUE!</v>
          </cell>
          <cell r="M375" t="e">
            <v>#VALUE!</v>
          </cell>
          <cell r="N375" t="e">
            <v>#VALUE!</v>
          </cell>
          <cell r="O375" t="e">
            <v>#VALUE!</v>
          </cell>
          <cell r="P375" t="e">
            <v>#VALUE!</v>
          </cell>
          <cell r="Q375" t="e">
            <v>#VALUE!</v>
          </cell>
          <cell r="R375" t="e">
            <v>#VALUE!</v>
          </cell>
          <cell r="S375" t="e">
            <v>#VALUE!</v>
          </cell>
          <cell r="T375" t="e">
            <v>#VALUE!</v>
          </cell>
          <cell r="U375" t="e">
            <v>#VALUE!</v>
          </cell>
          <cell r="V375" t="e">
            <v>#VALUE!</v>
          </cell>
          <cell r="W375" t="e">
            <v>#VALUE!</v>
          </cell>
          <cell r="X375" t="e">
            <v>#VALUE!</v>
          </cell>
          <cell r="Y375" t="e">
            <v>#VALUE!</v>
          </cell>
          <cell r="Z375" t="e">
            <v>#VALUE!</v>
          </cell>
          <cell r="AA375" t="e">
            <v>#VALUE!</v>
          </cell>
          <cell r="AB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D376" t="e">
            <v>#VALUE!</v>
          </cell>
          <cell r="E376" t="e">
            <v>#VALUE!</v>
          </cell>
          <cell r="F376" t="e">
            <v>#VALUE!</v>
          </cell>
          <cell r="G376" t="e">
            <v>#VALUE!</v>
          </cell>
          <cell r="H376" t="e">
            <v>#VALUE!</v>
          </cell>
          <cell r="I376" t="e">
            <v>#VALUE!</v>
          </cell>
          <cell r="J376" t="e">
            <v>#VALUE!</v>
          </cell>
          <cell r="K376" t="e">
            <v>#VALUE!</v>
          </cell>
          <cell r="L376" t="e">
            <v>#VALUE!</v>
          </cell>
          <cell r="M376" t="e">
            <v>#VALUE!</v>
          </cell>
          <cell r="N376" t="e">
            <v>#VALUE!</v>
          </cell>
          <cell r="O376" t="e">
            <v>#VALUE!</v>
          </cell>
          <cell r="P376" t="e">
            <v>#VALUE!</v>
          </cell>
          <cell r="Q376" t="e">
            <v>#VALUE!</v>
          </cell>
          <cell r="R376" t="e">
            <v>#VALUE!</v>
          </cell>
          <cell r="S376" t="e">
            <v>#VALUE!</v>
          </cell>
          <cell r="T376" t="e">
            <v>#VALUE!</v>
          </cell>
          <cell r="U376" t="e">
            <v>#VALUE!</v>
          </cell>
          <cell r="V376" t="e">
            <v>#VALUE!</v>
          </cell>
          <cell r="W376" t="e">
            <v>#VALUE!</v>
          </cell>
          <cell r="X376" t="e">
            <v>#VALUE!</v>
          </cell>
          <cell r="Y376" t="e">
            <v>#VALUE!</v>
          </cell>
          <cell r="Z376" t="e">
            <v>#VALUE!</v>
          </cell>
          <cell r="AA376" t="e">
            <v>#VALUE!</v>
          </cell>
          <cell r="AB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D377" t="e">
            <v>#VALUE!</v>
          </cell>
          <cell r="E377" t="e">
            <v>#VALUE!</v>
          </cell>
          <cell r="F377" t="e">
            <v>#VALUE!</v>
          </cell>
          <cell r="G377" t="e">
            <v>#VALUE!</v>
          </cell>
          <cell r="H377" t="e">
            <v>#VALUE!</v>
          </cell>
          <cell r="I377" t="e">
            <v>#VALUE!</v>
          </cell>
          <cell r="J377" t="e">
            <v>#VALUE!</v>
          </cell>
          <cell r="K377" t="e">
            <v>#VALUE!</v>
          </cell>
          <cell r="L377" t="e">
            <v>#VALUE!</v>
          </cell>
          <cell r="M377" t="e">
            <v>#VALUE!</v>
          </cell>
          <cell r="N377" t="e">
            <v>#VALUE!</v>
          </cell>
          <cell r="O377" t="e">
            <v>#VALUE!</v>
          </cell>
          <cell r="P377" t="e">
            <v>#VALUE!</v>
          </cell>
          <cell r="Q377" t="e">
            <v>#VALUE!</v>
          </cell>
          <cell r="R377" t="e">
            <v>#VALUE!</v>
          </cell>
          <cell r="S377" t="e">
            <v>#VALUE!</v>
          </cell>
          <cell r="T377" t="e">
            <v>#VALUE!</v>
          </cell>
          <cell r="U377" t="e">
            <v>#VALUE!</v>
          </cell>
          <cell r="V377" t="e">
            <v>#VALUE!</v>
          </cell>
          <cell r="W377" t="e">
            <v>#VALUE!</v>
          </cell>
          <cell r="X377" t="e">
            <v>#VALUE!</v>
          </cell>
          <cell r="Y377" t="e">
            <v>#VALUE!</v>
          </cell>
          <cell r="Z377" t="e">
            <v>#VALUE!</v>
          </cell>
          <cell r="AA377" t="e">
            <v>#VALUE!</v>
          </cell>
          <cell r="AB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D378" t="e">
            <v>#VALUE!</v>
          </cell>
          <cell r="E378" t="e">
            <v>#VALUE!</v>
          </cell>
          <cell r="F378" t="e">
            <v>#VALUE!</v>
          </cell>
          <cell r="G378" t="e">
            <v>#VALUE!</v>
          </cell>
          <cell r="H378" t="e">
            <v>#VALUE!</v>
          </cell>
          <cell r="I378" t="e">
            <v>#VALUE!</v>
          </cell>
          <cell r="J378" t="e">
            <v>#VALUE!</v>
          </cell>
          <cell r="K378" t="e">
            <v>#VALUE!</v>
          </cell>
          <cell r="L378" t="e">
            <v>#VALUE!</v>
          </cell>
          <cell r="M378" t="e">
            <v>#VALUE!</v>
          </cell>
          <cell r="N378" t="e">
            <v>#VALUE!</v>
          </cell>
          <cell r="O378" t="e">
            <v>#VALUE!</v>
          </cell>
          <cell r="P378" t="e">
            <v>#VALUE!</v>
          </cell>
          <cell r="Q378" t="e">
            <v>#VALUE!</v>
          </cell>
          <cell r="R378" t="e">
            <v>#VALUE!</v>
          </cell>
          <cell r="S378" t="e">
            <v>#VALUE!</v>
          </cell>
          <cell r="T378" t="e">
            <v>#VALUE!</v>
          </cell>
          <cell r="U378" t="e">
            <v>#VALUE!</v>
          </cell>
          <cell r="V378" t="e">
            <v>#VALUE!</v>
          </cell>
          <cell r="W378" t="e">
            <v>#VALUE!</v>
          </cell>
          <cell r="X378" t="e">
            <v>#VALUE!</v>
          </cell>
          <cell r="Y378" t="e">
            <v>#VALUE!</v>
          </cell>
          <cell r="Z378" t="e">
            <v>#VALUE!</v>
          </cell>
          <cell r="AA378" t="e">
            <v>#VALUE!</v>
          </cell>
          <cell r="AB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D379" t="e">
            <v>#VALUE!</v>
          </cell>
          <cell r="E379" t="e">
            <v>#VALUE!</v>
          </cell>
          <cell r="F379" t="e">
            <v>#VALUE!</v>
          </cell>
          <cell r="G379" t="e">
            <v>#VALUE!</v>
          </cell>
          <cell r="H379" t="e">
            <v>#VALUE!</v>
          </cell>
          <cell r="I379" t="e">
            <v>#VALUE!</v>
          </cell>
          <cell r="J379" t="e">
            <v>#VALUE!</v>
          </cell>
          <cell r="K379" t="e">
            <v>#VALUE!</v>
          </cell>
          <cell r="L379" t="e">
            <v>#VALUE!</v>
          </cell>
          <cell r="M379" t="e">
            <v>#VALUE!</v>
          </cell>
          <cell r="N379" t="e">
            <v>#VALUE!</v>
          </cell>
          <cell r="O379" t="e">
            <v>#VALUE!</v>
          </cell>
          <cell r="P379" t="e">
            <v>#VALUE!</v>
          </cell>
          <cell r="Q379" t="e">
            <v>#VALUE!</v>
          </cell>
          <cell r="R379" t="e">
            <v>#VALUE!</v>
          </cell>
          <cell r="S379" t="e">
            <v>#VALUE!</v>
          </cell>
          <cell r="T379" t="e">
            <v>#VALUE!</v>
          </cell>
          <cell r="U379" t="e">
            <v>#VALUE!</v>
          </cell>
          <cell r="V379" t="e">
            <v>#VALUE!</v>
          </cell>
          <cell r="W379" t="e">
            <v>#VALUE!</v>
          </cell>
          <cell r="X379" t="e">
            <v>#VALUE!</v>
          </cell>
          <cell r="Y379" t="e">
            <v>#VALUE!</v>
          </cell>
          <cell r="Z379" t="e">
            <v>#VALUE!</v>
          </cell>
          <cell r="AA379" t="e">
            <v>#VALUE!</v>
          </cell>
          <cell r="AB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D380" t="e">
            <v>#VALUE!</v>
          </cell>
          <cell r="E380" t="e">
            <v>#VALUE!</v>
          </cell>
          <cell r="F380" t="e">
            <v>#VALUE!</v>
          </cell>
          <cell r="G380" t="e">
            <v>#VALUE!</v>
          </cell>
          <cell r="H380" t="e">
            <v>#VALUE!</v>
          </cell>
          <cell r="I380" t="e">
            <v>#VALUE!</v>
          </cell>
          <cell r="J380" t="e">
            <v>#VALUE!</v>
          </cell>
          <cell r="K380" t="e">
            <v>#VALUE!</v>
          </cell>
          <cell r="L380" t="e">
            <v>#VALUE!</v>
          </cell>
          <cell r="M380" t="e">
            <v>#VALUE!</v>
          </cell>
          <cell r="N380" t="e">
            <v>#VALUE!</v>
          </cell>
          <cell r="O380" t="e">
            <v>#VALUE!</v>
          </cell>
          <cell r="P380" t="e">
            <v>#VALUE!</v>
          </cell>
          <cell r="Q380" t="e">
            <v>#VALUE!</v>
          </cell>
          <cell r="R380" t="e">
            <v>#VALUE!</v>
          </cell>
          <cell r="S380" t="e">
            <v>#VALUE!</v>
          </cell>
          <cell r="T380" t="e">
            <v>#VALUE!</v>
          </cell>
          <cell r="U380" t="e">
            <v>#VALUE!</v>
          </cell>
          <cell r="V380" t="e">
            <v>#VALUE!</v>
          </cell>
          <cell r="W380" t="e">
            <v>#VALUE!</v>
          </cell>
          <cell r="X380" t="e">
            <v>#VALUE!</v>
          </cell>
          <cell r="Y380" t="e">
            <v>#VALUE!</v>
          </cell>
          <cell r="Z380" t="e">
            <v>#VALUE!</v>
          </cell>
          <cell r="AA380" t="e">
            <v>#VALUE!</v>
          </cell>
          <cell r="AB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D381" t="e">
            <v>#VALUE!</v>
          </cell>
          <cell r="E381" t="e">
            <v>#VALUE!</v>
          </cell>
          <cell r="F381" t="e">
            <v>#VALUE!</v>
          </cell>
          <cell r="G381" t="e">
            <v>#VALUE!</v>
          </cell>
          <cell r="H381" t="e">
            <v>#VALUE!</v>
          </cell>
          <cell r="I381" t="e">
            <v>#VALUE!</v>
          </cell>
          <cell r="J381" t="e">
            <v>#VALUE!</v>
          </cell>
          <cell r="K381" t="e">
            <v>#VALUE!</v>
          </cell>
          <cell r="L381" t="e">
            <v>#VALUE!</v>
          </cell>
          <cell r="M381" t="e">
            <v>#VALUE!</v>
          </cell>
          <cell r="N381" t="e">
            <v>#VALUE!</v>
          </cell>
          <cell r="O381" t="e">
            <v>#VALUE!</v>
          </cell>
          <cell r="P381" t="e">
            <v>#VALUE!</v>
          </cell>
          <cell r="Q381" t="e">
            <v>#VALUE!</v>
          </cell>
          <cell r="R381" t="e">
            <v>#VALUE!</v>
          </cell>
          <cell r="S381" t="e">
            <v>#VALUE!</v>
          </cell>
          <cell r="T381" t="e">
            <v>#VALUE!</v>
          </cell>
          <cell r="U381" t="e">
            <v>#VALUE!</v>
          </cell>
          <cell r="V381" t="e">
            <v>#VALUE!</v>
          </cell>
          <cell r="W381" t="e">
            <v>#VALUE!</v>
          </cell>
          <cell r="X381" t="e">
            <v>#VALUE!</v>
          </cell>
          <cell r="Y381" t="e">
            <v>#VALUE!</v>
          </cell>
          <cell r="Z381" t="e">
            <v>#VALUE!</v>
          </cell>
          <cell r="AA381" t="e">
            <v>#VALUE!</v>
          </cell>
          <cell r="AB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D382" t="e">
            <v>#VALUE!</v>
          </cell>
          <cell r="E382" t="e">
            <v>#VALUE!</v>
          </cell>
          <cell r="F382" t="e">
            <v>#VALUE!</v>
          </cell>
          <cell r="G382" t="e">
            <v>#VALUE!</v>
          </cell>
          <cell r="H382" t="e">
            <v>#VALUE!</v>
          </cell>
          <cell r="I382" t="e">
            <v>#VALUE!</v>
          </cell>
          <cell r="J382" t="e">
            <v>#VALUE!</v>
          </cell>
          <cell r="K382" t="e">
            <v>#VALUE!</v>
          </cell>
          <cell r="L382" t="e">
            <v>#VALUE!</v>
          </cell>
          <cell r="M382" t="e">
            <v>#VALUE!</v>
          </cell>
          <cell r="N382" t="e">
            <v>#VALUE!</v>
          </cell>
          <cell r="O382" t="e">
            <v>#VALUE!</v>
          </cell>
          <cell r="P382" t="e">
            <v>#VALUE!</v>
          </cell>
          <cell r="Q382" t="e">
            <v>#VALUE!</v>
          </cell>
          <cell r="R382" t="e">
            <v>#VALUE!</v>
          </cell>
          <cell r="S382" t="e">
            <v>#VALUE!</v>
          </cell>
          <cell r="T382" t="e">
            <v>#VALUE!</v>
          </cell>
          <cell r="U382" t="e">
            <v>#VALUE!</v>
          </cell>
          <cell r="V382" t="e">
            <v>#VALUE!</v>
          </cell>
          <cell r="W382" t="e">
            <v>#VALUE!</v>
          </cell>
          <cell r="X382" t="e">
            <v>#VALUE!</v>
          </cell>
          <cell r="Y382" t="e">
            <v>#VALUE!</v>
          </cell>
          <cell r="Z382" t="e">
            <v>#VALUE!</v>
          </cell>
          <cell r="AA382" t="e">
            <v>#VALUE!</v>
          </cell>
          <cell r="AB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D383" t="e">
            <v>#VALUE!</v>
          </cell>
          <cell r="E383" t="e">
            <v>#VALUE!</v>
          </cell>
          <cell r="F383" t="e">
            <v>#VALUE!</v>
          </cell>
          <cell r="G383" t="e">
            <v>#VALUE!</v>
          </cell>
          <cell r="H383" t="e">
            <v>#VALUE!</v>
          </cell>
          <cell r="I383" t="e">
            <v>#VALUE!</v>
          </cell>
          <cell r="J383" t="e">
            <v>#VALUE!</v>
          </cell>
          <cell r="K383" t="e">
            <v>#VALUE!</v>
          </cell>
          <cell r="L383" t="e">
            <v>#VALUE!</v>
          </cell>
          <cell r="M383" t="e">
            <v>#VALUE!</v>
          </cell>
          <cell r="N383" t="e">
            <v>#VALUE!</v>
          </cell>
          <cell r="O383" t="e">
            <v>#VALUE!</v>
          </cell>
          <cell r="P383" t="e">
            <v>#VALUE!</v>
          </cell>
          <cell r="Q383" t="e">
            <v>#VALUE!</v>
          </cell>
          <cell r="R383" t="e">
            <v>#VALUE!</v>
          </cell>
          <cell r="S383" t="e">
            <v>#VALUE!</v>
          </cell>
          <cell r="T383" t="e">
            <v>#VALUE!</v>
          </cell>
          <cell r="U383" t="e">
            <v>#VALUE!</v>
          </cell>
          <cell r="V383" t="e">
            <v>#VALUE!</v>
          </cell>
          <cell r="W383" t="e">
            <v>#VALUE!</v>
          </cell>
          <cell r="X383" t="e">
            <v>#VALUE!</v>
          </cell>
          <cell r="Y383" t="e">
            <v>#VALUE!</v>
          </cell>
          <cell r="Z383" t="e">
            <v>#VALUE!</v>
          </cell>
          <cell r="AA383" t="e">
            <v>#VALUE!</v>
          </cell>
          <cell r="AB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D384" t="e">
            <v>#VALUE!</v>
          </cell>
          <cell r="E384" t="e">
            <v>#VALUE!</v>
          </cell>
          <cell r="F384" t="e">
            <v>#VALUE!</v>
          </cell>
          <cell r="G384" t="e">
            <v>#VALUE!</v>
          </cell>
          <cell r="H384" t="e">
            <v>#VALUE!</v>
          </cell>
          <cell r="I384" t="e">
            <v>#VALUE!</v>
          </cell>
          <cell r="J384" t="e">
            <v>#VALUE!</v>
          </cell>
          <cell r="K384" t="e">
            <v>#VALUE!</v>
          </cell>
          <cell r="L384" t="e">
            <v>#VALUE!</v>
          </cell>
          <cell r="M384" t="e">
            <v>#VALUE!</v>
          </cell>
          <cell r="N384" t="e">
            <v>#VALUE!</v>
          </cell>
          <cell r="O384" t="e">
            <v>#VALUE!</v>
          </cell>
          <cell r="P384" t="e">
            <v>#VALUE!</v>
          </cell>
          <cell r="Q384" t="e">
            <v>#VALUE!</v>
          </cell>
          <cell r="R384" t="e">
            <v>#VALUE!</v>
          </cell>
          <cell r="S384" t="e">
            <v>#VALUE!</v>
          </cell>
          <cell r="T384" t="e">
            <v>#VALUE!</v>
          </cell>
          <cell r="U384" t="e">
            <v>#VALUE!</v>
          </cell>
          <cell r="V384" t="e">
            <v>#VALUE!</v>
          </cell>
          <cell r="W384" t="e">
            <v>#VALUE!</v>
          </cell>
          <cell r="X384" t="e">
            <v>#VALUE!</v>
          </cell>
          <cell r="Y384" t="e">
            <v>#VALUE!</v>
          </cell>
          <cell r="Z384" t="e">
            <v>#VALUE!</v>
          </cell>
          <cell r="AA384" t="e">
            <v>#VALUE!</v>
          </cell>
          <cell r="AB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D385" t="e">
            <v>#VALUE!</v>
          </cell>
          <cell r="E385" t="e">
            <v>#VALUE!</v>
          </cell>
          <cell r="F385" t="e">
            <v>#VALUE!</v>
          </cell>
          <cell r="G385" t="e">
            <v>#VALUE!</v>
          </cell>
          <cell r="H385" t="e">
            <v>#VALUE!</v>
          </cell>
          <cell r="I385" t="e">
            <v>#VALUE!</v>
          </cell>
          <cell r="J385" t="e">
            <v>#VALUE!</v>
          </cell>
          <cell r="K385" t="e">
            <v>#VALUE!</v>
          </cell>
          <cell r="L385" t="e">
            <v>#VALUE!</v>
          </cell>
          <cell r="M385" t="e">
            <v>#VALUE!</v>
          </cell>
          <cell r="N385" t="e">
            <v>#VALUE!</v>
          </cell>
          <cell r="O385" t="e">
            <v>#VALUE!</v>
          </cell>
          <cell r="P385" t="e">
            <v>#VALUE!</v>
          </cell>
          <cell r="Q385" t="e">
            <v>#VALUE!</v>
          </cell>
          <cell r="R385" t="e">
            <v>#VALUE!</v>
          </cell>
          <cell r="S385" t="e">
            <v>#VALUE!</v>
          </cell>
          <cell r="T385" t="e">
            <v>#VALUE!</v>
          </cell>
          <cell r="U385" t="e">
            <v>#VALUE!</v>
          </cell>
          <cell r="V385" t="e">
            <v>#VALUE!</v>
          </cell>
          <cell r="W385" t="e">
            <v>#VALUE!</v>
          </cell>
          <cell r="X385" t="e">
            <v>#VALUE!</v>
          </cell>
          <cell r="Y385" t="e">
            <v>#VALUE!</v>
          </cell>
          <cell r="Z385" t="e">
            <v>#VALUE!</v>
          </cell>
          <cell r="AA385" t="e">
            <v>#VALUE!</v>
          </cell>
          <cell r="AB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D386" t="e">
            <v>#VALUE!</v>
          </cell>
          <cell r="E386" t="e">
            <v>#VALUE!</v>
          </cell>
          <cell r="F386" t="e">
            <v>#VALUE!</v>
          </cell>
          <cell r="G386" t="e">
            <v>#VALUE!</v>
          </cell>
          <cell r="H386" t="e">
            <v>#VALUE!</v>
          </cell>
          <cell r="I386" t="e">
            <v>#VALUE!</v>
          </cell>
          <cell r="J386" t="e">
            <v>#VALUE!</v>
          </cell>
          <cell r="K386" t="e">
            <v>#VALUE!</v>
          </cell>
          <cell r="L386" t="e">
            <v>#VALUE!</v>
          </cell>
          <cell r="M386" t="e">
            <v>#VALUE!</v>
          </cell>
          <cell r="N386" t="e">
            <v>#VALUE!</v>
          </cell>
          <cell r="O386" t="e">
            <v>#VALUE!</v>
          </cell>
          <cell r="P386" t="e">
            <v>#VALUE!</v>
          </cell>
          <cell r="Q386" t="e">
            <v>#VALUE!</v>
          </cell>
          <cell r="R386" t="e">
            <v>#VALUE!</v>
          </cell>
          <cell r="S386" t="e">
            <v>#VALUE!</v>
          </cell>
          <cell r="T386" t="e">
            <v>#VALUE!</v>
          </cell>
          <cell r="U386" t="e">
            <v>#VALUE!</v>
          </cell>
          <cell r="V386" t="e">
            <v>#VALUE!</v>
          </cell>
          <cell r="W386" t="e">
            <v>#VALUE!</v>
          </cell>
          <cell r="X386" t="e">
            <v>#VALUE!</v>
          </cell>
          <cell r="Y386" t="e">
            <v>#VALUE!</v>
          </cell>
          <cell r="Z386" t="e">
            <v>#VALUE!</v>
          </cell>
          <cell r="AA386" t="e">
            <v>#VALUE!</v>
          </cell>
          <cell r="AB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D387" t="e">
            <v>#VALUE!</v>
          </cell>
          <cell r="E387" t="e">
            <v>#VALUE!</v>
          </cell>
          <cell r="F387" t="e">
            <v>#VALUE!</v>
          </cell>
          <cell r="G387" t="e">
            <v>#VALUE!</v>
          </cell>
          <cell r="H387" t="e">
            <v>#VALUE!</v>
          </cell>
          <cell r="I387" t="e">
            <v>#VALUE!</v>
          </cell>
          <cell r="J387" t="e">
            <v>#VALUE!</v>
          </cell>
          <cell r="K387" t="e">
            <v>#VALUE!</v>
          </cell>
          <cell r="L387" t="e">
            <v>#VALUE!</v>
          </cell>
          <cell r="M387" t="e">
            <v>#VALUE!</v>
          </cell>
          <cell r="N387" t="e">
            <v>#VALUE!</v>
          </cell>
          <cell r="O387" t="e">
            <v>#VALUE!</v>
          </cell>
          <cell r="P387" t="e">
            <v>#VALUE!</v>
          </cell>
          <cell r="Q387" t="e">
            <v>#VALUE!</v>
          </cell>
          <cell r="R387" t="e">
            <v>#VALUE!</v>
          </cell>
          <cell r="S387" t="e">
            <v>#VALUE!</v>
          </cell>
          <cell r="T387" t="e">
            <v>#VALUE!</v>
          </cell>
          <cell r="U387" t="e">
            <v>#VALUE!</v>
          </cell>
          <cell r="V387" t="e">
            <v>#VALUE!</v>
          </cell>
          <cell r="W387" t="e">
            <v>#VALUE!</v>
          </cell>
          <cell r="X387" t="e">
            <v>#VALUE!</v>
          </cell>
          <cell r="Y387" t="e">
            <v>#VALUE!</v>
          </cell>
          <cell r="Z387" t="e">
            <v>#VALUE!</v>
          </cell>
          <cell r="AA387" t="e">
            <v>#VALUE!</v>
          </cell>
          <cell r="AB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D388" t="e">
            <v>#VALUE!</v>
          </cell>
          <cell r="E388" t="e">
            <v>#VALUE!</v>
          </cell>
          <cell r="F388" t="e">
            <v>#VALUE!</v>
          </cell>
          <cell r="G388" t="e">
            <v>#VALUE!</v>
          </cell>
          <cell r="H388" t="e">
            <v>#VALUE!</v>
          </cell>
          <cell r="I388" t="e">
            <v>#VALUE!</v>
          </cell>
          <cell r="J388" t="e">
            <v>#VALUE!</v>
          </cell>
          <cell r="K388" t="e">
            <v>#VALUE!</v>
          </cell>
          <cell r="L388" t="e">
            <v>#VALUE!</v>
          </cell>
          <cell r="M388" t="e">
            <v>#VALUE!</v>
          </cell>
          <cell r="N388" t="e">
            <v>#VALUE!</v>
          </cell>
          <cell r="O388" t="e">
            <v>#VALUE!</v>
          </cell>
          <cell r="P388" t="e">
            <v>#VALUE!</v>
          </cell>
          <cell r="Q388" t="e">
            <v>#VALUE!</v>
          </cell>
          <cell r="R388" t="e">
            <v>#VALUE!</v>
          </cell>
          <cell r="S388" t="e">
            <v>#VALUE!</v>
          </cell>
          <cell r="T388" t="e">
            <v>#VALUE!</v>
          </cell>
          <cell r="U388" t="e">
            <v>#VALUE!</v>
          </cell>
          <cell r="V388" t="e">
            <v>#VALUE!</v>
          </cell>
          <cell r="W388" t="e">
            <v>#VALUE!</v>
          </cell>
          <cell r="X388" t="e">
            <v>#VALUE!</v>
          </cell>
          <cell r="Y388" t="e">
            <v>#VALUE!</v>
          </cell>
          <cell r="Z388" t="e">
            <v>#VALUE!</v>
          </cell>
          <cell r="AA388" t="e">
            <v>#VALUE!</v>
          </cell>
          <cell r="AB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D389" t="e">
            <v>#VALUE!</v>
          </cell>
          <cell r="E389" t="e">
            <v>#VALUE!</v>
          </cell>
          <cell r="F389" t="e">
            <v>#VALUE!</v>
          </cell>
          <cell r="G389" t="e">
            <v>#VALUE!</v>
          </cell>
          <cell r="H389" t="e">
            <v>#VALUE!</v>
          </cell>
          <cell r="I389" t="e">
            <v>#VALUE!</v>
          </cell>
          <cell r="J389" t="e">
            <v>#VALUE!</v>
          </cell>
          <cell r="K389" t="e">
            <v>#VALUE!</v>
          </cell>
          <cell r="L389" t="e">
            <v>#VALUE!</v>
          </cell>
          <cell r="M389" t="e">
            <v>#VALUE!</v>
          </cell>
          <cell r="N389" t="e">
            <v>#VALUE!</v>
          </cell>
          <cell r="O389" t="e">
            <v>#VALUE!</v>
          </cell>
          <cell r="P389" t="e">
            <v>#VALUE!</v>
          </cell>
          <cell r="Q389" t="e">
            <v>#VALUE!</v>
          </cell>
          <cell r="R389" t="e">
            <v>#VALUE!</v>
          </cell>
          <cell r="S389" t="e">
            <v>#VALUE!</v>
          </cell>
          <cell r="T389" t="e">
            <v>#VALUE!</v>
          </cell>
          <cell r="U389" t="e">
            <v>#VALUE!</v>
          </cell>
          <cell r="V389" t="e">
            <v>#VALUE!</v>
          </cell>
          <cell r="W389" t="e">
            <v>#VALUE!</v>
          </cell>
          <cell r="X389" t="e">
            <v>#VALUE!</v>
          </cell>
          <cell r="Y389" t="e">
            <v>#VALUE!</v>
          </cell>
          <cell r="Z389" t="e">
            <v>#VALUE!</v>
          </cell>
          <cell r="AA389" t="e">
            <v>#VALUE!</v>
          </cell>
          <cell r="AB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D390" t="e">
            <v>#VALUE!</v>
          </cell>
          <cell r="E390" t="e">
            <v>#VALUE!</v>
          </cell>
          <cell r="F390" t="e">
            <v>#VALUE!</v>
          </cell>
          <cell r="G390" t="e">
            <v>#VALUE!</v>
          </cell>
          <cell r="H390" t="e">
            <v>#VALUE!</v>
          </cell>
          <cell r="I390" t="e">
            <v>#VALUE!</v>
          </cell>
          <cell r="J390" t="e">
            <v>#VALUE!</v>
          </cell>
          <cell r="K390" t="e">
            <v>#VALUE!</v>
          </cell>
          <cell r="L390" t="e">
            <v>#VALUE!</v>
          </cell>
          <cell r="M390" t="e">
            <v>#VALUE!</v>
          </cell>
          <cell r="N390" t="e">
            <v>#VALUE!</v>
          </cell>
          <cell r="O390" t="e">
            <v>#VALUE!</v>
          </cell>
          <cell r="P390" t="e">
            <v>#VALUE!</v>
          </cell>
          <cell r="Q390" t="e">
            <v>#VALUE!</v>
          </cell>
          <cell r="R390" t="e">
            <v>#VALUE!</v>
          </cell>
          <cell r="S390" t="e">
            <v>#VALUE!</v>
          </cell>
          <cell r="T390" t="e">
            <v>#VALUE!</v>
          </cell>
          <cell r="U390" t="e">
            <v>#VALUE!</v>
          </cell>
          <cell r="V390" t="e">
            <v>#VALUE!</v>
          </cell>
          <cell r="W390" t="e">
            <v>#VALUE!</v>
          </cell>
          <cell r="X390" t="e">
            <v>#VALUE!</v>
          </cell>
          <cell r="Y390" t="e">
            <v>#VALUE!</v>
          </cell>
          <cell r="Z390" t="e">
            <v>#VALUE!</v>
          </cell>
          <cell r="AA390" t="e">
            <v>#VALUE!</v>
          </cell>
          <cell r="AB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D391" t="e">
            <v>#VALUE!</v>
          </cell>
          <cell r="E391" t="e">
            <v>#VALUE!</v>
          </cell>
          <cell r="F391" t="e">
            <v>#VALUE!</v>
          </cell>
          <cell r="G391" t="e">
            <v>#VALUE!</v>
          </cell>
          <cell r="H391" t="e">
            <v>#VALUE!</v>
          </cell>
          <cell r="I391" t="e">
            <v>#VALUE!</v>
          </cell>
          <cell r="J391" t="e">
            <v>#VALUE!</v>
          </cell>
          <cell r="K391" t="e">
            <v>#VALUE!</v>
          </cell>
          <cell r="L391" t="e">
            <v>#VALUE!</v>
          </cell>
          <cell r="M391" t="e">
            <v>#VALUE!</v>
          </cell>
          <cell r="N391" t="e">
            <v>#VALUE!</v>
          </cell>
          <cell r="O391" t="e">
            <v>#VALUE!</v>
          </cell>
          <cell r="P391" t="e">
            <v>#VALUE!</v>
          </cell>
          <cell r="Q391" t="e">
            <v>#VALUE!</v>
          </cell>
          <cell r="R391" t="e">
            <v>#VALUE!</v>
          </cell>
          <cell r="S391" t="e">
            <v>#VALUE!</v>
          </cell>
          <cell r="T391" t="e">
            <v>#VALUE!</v>
          </cell>
          <cell r="U391" t="e">
            <v>#VALUE!</v>
          </cell>
          <cell r="V391" t="e">
            <v>#VALUE!</v>
          </cell>
          <cell r="W391" t="e">
            <v>#VALUE!</v>
          </cell>
          <cell r="X391" t="e">
            <v>#VALUE!</v>
          </cell>
          <cell r="Y391" t="e">
            <v>#VALUE!</v>
          </cell>
          <cell r="Z391" t="e">
            <v>#VALUE!</v>
          </cell>
          <cell r="AA391" t="e">
            <v>#VALUE!</v>
          </cell>
          <cell r="AB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D392" t="e">
            <v>#VALUE!</v>
          </cell>
          <cell r="E392" t="e">
            <v>#VALUE!</v>
          </cell>
          <cell r="F392" t="e">
            <v>#VALUE!</v>
          </cell>
          <cell r="G392" t="e">
            <v>#VALUE!</v>
          </cell>
          <cell r="H392" t="e">
            <v>#VALUE!</v>
          </cell>
          <cell r="I392" t="e">
            <v>#VALUE!</v>
          </cell>
          <cell r="J392" t="e">
            <v>#VALUE!</v>
          </cell>
          <cell r="K392" t="e">
            <v>#VALUE!</v>
          </cell>
          <cell r="L392" t="e">
            <v>#VALUE!</v>
          </cell>
          <cell r="M392" t="e">
            <v>#VALUE!</v>
          </cell>
          <cell r="N392" t="e">
            <v>#VALUE!</v>
          </cell>
          <cell r="O392" t="e">
            <v>#VALUE!</v>
          </cell>
          <cell r="P392" t="e">
            <v>#VALUE!</v>
          </cell>
          <cell r="Q392" t="e">
            <v>#VALUE!</v>
          </cell>
          <cell r="R392" t="e">
            <v>#VALUE!</v>
          </cell>
          <cell r="S392" t="e">
            <v>#VALUE!</v>
          </cell>
          <cell r="T392" t="e">
            <v>#VALUE!</v>
          </cell>
          <cell r="U392" t="e">
            <v>#VALUE!</v>
          </cell>
          <cell r="V392" t="e">
            <v>#VALUE!</v>
          </cell>
          <cell r="W392" t="e">
            <v>#VALUE!</v>
          </cell>
          <cell r="X392" t="e">
            <v>#VALUE!</v>
          </cell>
          <cell r="Y392" t="e">
            <v>#VALUE!</v>
          </cell>
          <cell r="Z392" t="e">
            <v>#VALUE!</v>
          </cell>
          <cell r="AA392" t="e">
            <v>#VALUE!</v>
          </cell>
          <cell r="AB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D393" t="e">
            <v>#VALUE!</v>
          </cell>
          <cell r="E393" t="e">
            <v>#VALUE!</v>
          </cell>
          <cell r="F393" t="e">
            <v>#VALUE!</v>
          </cell>
          <cell r="G393" t="e">
            <v>#VALUE!</v>
          </cell>
          <cell r="H393" t="e">
            <v>#VALUE!</v>
          </cell>
          <cell r="I393" t="e">
            <v>#VALUE!</v>
          </cell>
          <cell r="J393" t="e">
            <v>#VALUE!</v>
          </cell>
          <cell r="K393" t="e">
            <v>#VALUE!</v>
          </cell>
          <cell r="L393" t="e">
            <v>#VALUE!</v>
          </cell>
          <cell r="M393" t="e">
            <v>#VALUE!</v>
          </cell>
          <cell r="N393" t="e">
            <v>#VALUE!</v>
          </cell>
          <cell r="O393" t="e">
            <v>#VALUE!</v>
          </cell>
          <cell r="P393" t="e">
            <v>#VALUE!</v>
          </cell>
          <cell r="Q393" t="e">
            <v>#VALUE!</v>
          </cell>
          <cell r="R393" t="e">
            <v>#VALUE!</v>
          </cell>
          <cell r="S393" t="e">
            <v>#VALUE!</v>
          </cell>
          <cell r="T393" t="e">
            <v>#VALUE!</v>
          </cell>
          <cell r="U393" t="e">
            <v>#VALUE!</v>
          </cell>
          <cell r="V393" t="e">
            <v>#VALUE!</v>
          </cell>
          <cell r="W393" t="e">
            <v>#VALUE!</v>
          </cell>
          <cell r="X393" t="e">
            <v>#VALUE!</v>
          </cell>
          <cell r="Y393" t="e">
            <v>#VALUE!</v>
          </cell>
          <cell r="Z393" t="e">
            <v>#VALUE!</v>
          </cell>
          <cell r="AA393" t="e">
            <v>#VALUE!</v>
          </cell>
          <cell r="AB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D394" t="e">
            <v>#VALUE!</v>
          </cell>
          <cell r="E394" t="e">
            <v>#VALUE!</v>
          </cell>
          <cell r="F394" t="e">
            <v>#VALUE!</v>
          </cell>
          <cell r="G394" t="e">
            <v>#VALUE!</v>
          </cell>
          <cell r="H394" t="e">
            <v>#VALUE!</v>
          </cell>
          <cell r="I394" t="e">
            <v>#VALUE!</v>
          </cell>
          <cell r="J394" t="e">
            <v>#VALUE!</v>
          </cell>
          <cell r="K394" t="e">
            <v>#VALUE!</v>
          </cell>
          <cell r="L394" t="e">
            <v>#VALUE!</v>
          </cell>
          <cell r="M394" t="e">
            <v>#VALUE!</v>
          </cell>
          <cell r="N394" t="e">
            <v>#VALUE!</v>
          </cell>
          <cell r="O394" t="e">
            <v>#VALUE!</v>
          </cell>
          <cell r="P394" t="e">
            <v>#VALUE!</v>
          </cell>
          <cell r="Q394" t="e">
            <v>#VALUE!</v>
          </cell>
          <cell r="R394" t="e">
            <v>#VALUE!</v>
          </cell>
          <cell r="S394" t="e">
            <v>#VALUE!</v>
          </cell>
          <cell r="T394" t="e">
            <v>#VALUE!</v>
          </cell>
          <cell r="U394" t="e">
            <v>#VALUE!</v>
          </cell>
          <cell r="V394" t="e">
            <v>#VALUE!</v>
          </cell>
          <cell r="W394" t="e">
            <v>#VALUE!</v>
          </cell>
          <cell r="X394" t="e">
            <v>#VALUE!</v>
          </cell>
          <cell r="Y394" t="e">
            <v>#VALUE!</v>
          </cell>
          <cell r="Z394" t="e">
            <v>#VALUE!</v>
          </cell>
          <cell r="AA394" t="e">
            <v>#VALUE!</v>
          </cell>
          <cell r="AB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D395" t="e">
            <v>#VALUE!</v>
          </cell>
          <cell r="E395" t="e">
            <v>#VALUE!</v>
          </cell>
          <cell r="F395" t="e">
            <v>#VALUE!</v>
          </cell>
          <cell r="G395" t="e">
            <v>#VALUE!</v>
          </cell>
          <cell r="H395" t="e">
            <v>#VALUE!</v>
          </cell>
          <cell r="I395" t="e">
            <v>#VALUE!</v>
          </cell>
          <cell r="J395" t="e">
            <v>#VALUE!</v>
          </cell>
          <cell r="K395" t="e">
            <v>#VALUE!</v>
          </cell>
          <cell r="L395" t="e">
            <v>#VALUE!</v>
          </cell>
          <cell r="M395" t="e">
            <v>#VALUE!</v>
          </cell>
          <cell r="N395" t="e">
            <v>#VALUE!</v>
          </cell>
          <cell r="O395" t="e">
            <v>#VALUE!</v>
          </cell>
          <cell r="P395" t="e">
            <v>#VALUE!</v>
          </cell>
          <cell r="Q395" t="e">
            <v>#VALUE!</v>
          </cell>
          <cell r="R395" t="e">
            <v>#VALUE!</v>
          </cell>
          <cell r="S395" t="e">
            <v>#VALUE!</v>
          </cell>
          <cell r="T395" t="e">
            <v>#VALUE!</v>
          </cell>
          <cell r="U395" t="e">
            <v>#VALUE!</v>
          </cell>
          <cell r="V395" t="e">
            <v>#VALUE!</v>
          </cell>
          <cell r="W395" t="e">
            <v>#VALUE!</v>
          </cell>
          <cell r="X395" t="e">
            <v>#VALUE!</v>
          </cell>
          <cell r="Y395" t="e">
            <v>#VALUE!</v>
          </cell>
          <cell r="Z395" t="e">
            <v>#VALUE!</v>
          </cell>
          <cell r="AA395" t="e">
            <v>#VALUE!</v>
          </cell>
          <cell r="AB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D396" t="e">
            <v>#VALUE!</v>
          </cell>
          <cell r="E396" t="e">
            <v>#VALUE!</v>
          </cell>
          <cell r="F396" t="e">
            <v>#VALUE!</v>
          </cell>
          <cell r="G396" t="e">
            <v>#VALUE!</v>
          </cell>
          <cell r="H396" t="e">
            <v>#VALUE!</v>
          </cell>
          <cell r="I396" t="e">
            <v>#VALUE!</v>
          </cell>
          <cell r="J396" t="e">
            <v>#VALUE!</v>
          </cell>
          <cell r="K396" t="e">
            <v>#VALUE!</v>
          </cell>
          <cell r="L396" t="e">
            <v>#VALUE!</v>
          </cell>
          <cell r="M396" t="e">
            <v>#VALUE!</v>
          </cell>
          <cell r="N396" t="e">
            <v>#VALUE!</v>
          </cell>
          <cell r="O396" t="e">
            <v>#VALUE!</v>
          </cell>
          <cell r="P396" t="e">
            <v>#VALUE!</v>
          </cell>
          <cell r="Q396" t="e">
            <v>#VALUE!</v>
          </cell>
          <cell r="R396" t="e">
            <v>#VALUE!</v>
          </cell>
          <cell r="S396" t="e">
            <v>#VALUE!</v>
          </cell>
          <cell r="T396" t="e">
            <v>#VALUE!</v>
          </cell>
          <cell r="U396" t="e">
            <v>#VALUE!</v>
          </cell>
          <cell r="V396" t="e">
            <v>#VALUE!</v>
          </cell>
          <cell r="W396" t="e">
            <v>#VALUE!</v>
          </cell>
          <cell r="X396" t="e">
            <v>#VALUE!</v>
          </cell>
          <cell r="Y396" t="e">
            <v>#VALUE!</v>
          </cell>
          <cell r="Z396" t="e">
            <v>#VALUE!</v>
          </cell>
          <cell r="AA396" t="e">
            <v>#VALUE!</v>
          </cell>
          <cell r="AB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D397" t="e">
            <v>#VALUE!</v>
          </cell>
          <cell r="E397" t="e">
            <v>#VALUE!</v>
          </cell>
          <cell r="F397" t="e">
            <v>#VALUE!</v>
          </cell>
          <cell r="G397" t="e">
            <v>#VALUE!</v>
          </cell>
          <cell r="H397" t="e">
            <v>#VALUE!</v>
          </cell>
          <cell r="I397" t="e">
            <v>#VALUE!</v>
          </cell>
          <cell r="J397" t="e">
            <v>#VALUE!</v>
          </cell>
          <cell r="K397" t="e">
            <v>#VALUE!</v>
          </cell>
          <cell r="L397" t="e">
            <v>#VALUE!</v>
          </cell>
          <cell r="M397" t="e">
            <v>#VALUE!</v>
          </cell>
          <cell r="N397" t="e">
            <v>#VALUE!</v>
          </cell>
          <cell r="O397" t="e">
            <v>#VALUE!</v>
          </cell>
          <cell r="P397" t="e">
            <v>#VALUE!</v>
          </cell>
          <cell r="Q397" t="e">
            <v>#VALUE!</v>
          </cell>
          <cell r="R397" t="e">
            <v>#VALUE!</v>
          </cell>
          <cell r="S397" t="e">
            <v>#VALUE!</v>
          </cell>
          <cell r="T397" t="e">
            <v>#VALUE!</v>
          </cell>
          <cell r="U397" t="e">
            <v>#VALUE!</v>
          </cell>
          <cell r="V397" t="e">
            <v>#VALUE!</v>
          </cell>
          <cell r="W397" t="e">
            <v>#VALUE!</v>
          </cell>
          <cell r="X397" t="e">
            <v>#VALUE!</v>
          </cell>
          <cell r="Y397" t="e">
            <v>#VALUE!</v>
          </cell>
          <cell r="Z397" t="e">
            <v>#VALUE!</v>
          </cell>
          <cell r="AA397" t="e">
            <v>#VALUE!</v>
          </cell>
          <cell r="AB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D398" t="e">
            <v>#VALUE!</v>
          </cell>
          <cell r="E398" t="e">
            <v>#VALUE!</v>
          </cell>
          <cell r="F398" t="e">
            <v>#VALUE!</v>
          </cell>
          <cell r="G398" t="e">
            <v>#VALUE!</v>
          </cell>
          <cell r="H398" t="e">
            <v>#VALUE!</v>
          </cell>
          <cell r="I398" t="e">
            <v>#VALUE!</v>
          </cell>
          <cell r="J398" t="e">
            <v>#VALUE!</v>
          </cell>
          <cell r="K398" t="e">
            <v>#VALUE!</v>
          </cell>
          <cell r="L398" t="e">
            <v>#VALUE!</v>
          </cell>
          <cell r="M398" t="e">
            <v>#VALUE!</v>
          </cell>
          <cell r="N398" t="e">
            <v>#VALUE!</v>
          </cell>
          <cell r="O398" t="e">
            <v>#VALUE!</v>
          </cell>
          <cell r="P398" t="e">
            <v>#VALUE!</v>
          </cell>
          <cell r="Q398" t="e">
            <v>#VALUE!</v>
          </cell>
          <cell r="R398" t="e">
            <v>#VALUE!</v>
          </cell>
          <cell r="S398" t="e">
            <v>#VALUE!</v>
          </cell>
          <cell r="T398" t="e">
            <v>#VALUE!</v>
          </cell>
          <cell r="U398" t="e">
            <v>#VALUE!</v>
          </cell>
          <cell r="V398" t="e">
            <v>#VALUE!</v>
          </cell>
          <cell r="W398" t="e">
            <v>#VALUE!</v>
          </cell>
          <cell r="X398" t="e">
            <v>#VALUE!</v>
          </cell>
          <cell r="Y398" t="e">
            <v>#VALUE!</v>
          </cell>
          <cell r="Z398" t="e">
            <v>#VALUE!</v>
          </cell>
          <cell r="AA398" t="e">
            <v>#VALUE!</v>
          </cell>
          <cell r="AB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D399" t="e">
            <v>#VALUE!</v>
          </cell>
          <cell r="E399" t="e">
            <v>#VALUE!</v>
          </cell>
          <cell r="F399" t="e">
            <v>#VALUE!</v>
          </cell>
          <cell r="G399" t="e">
            <v>#VALUE!</v>
          </cell>
          <cell r="H399" t="e">
            <v>#VALUE!</v>
          </cell>
          <cell r="I399" t="e">
            <v>#VALUE!</v>
          </cell>
          <cell r="J399" t="e">
            <v>#VALUE!</v>
          </cell>
          <cell r="K399" t="e">
            <v>#VALUE!</v>
          </cell>
          <cell r="L399" t="e">
            <v>#VALUE!</v>
          </cell>
          <cell r="M399" t="e">
            <v>#VALUE!</v>
          </cell>
          <cell r="N399" t="e">
            <v>#VALUE!</v>
          </cell>
          <cell r="O399" t="e">
            <v>#VALUE!</v>
          </cell>
          <cell r="P399" t="e">
            <v>#VALUE!</v>
          </cell>
          <cell r="Q399" t="e">
            <v>#VALUE!</v>
          </cell>
          <cell r="R399" t="e">
            <v>#VALUE!</v>
          </cell>
          <cell r="S399" t="e">
            <v>#VALUE!</v>
          </cell>
          <cell r="T399" t="e">
            <v>#VALUE!</v>
          </cell>
          <cell r="U399" t="e">
            <v>#VALUE!</v>
          </cell>
          <cell r="V399" t="e">
            <v>#VALUE!</v>
          </cell>
          <cell r="W399" t="e">
            <v>#VALUE!</v>
          </cell>
          <cell r="X399" t="e">
            <v>#VALUE!</v>
          </cell>
          <cell r="Y399" t="e">
            <v>#VALUE!</v>
          </cell>
          <cell r="Z399" t="e">
            <v>#VALUE!</v>
          </cell>
          <cell r="AA399" t="e">
            <v>#VALUE!</v>
          </cell>
          <cell r="AB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D400" t="e">
            <v>#VALUE!</v>
          </cell>
          <cell r="E400" t="e">
            <v>#VALUE!</v>
          </cell>
          <cell r="F400" t="e">
            <v>#VALUE!</v>
          </cell>
          <cell r="G400" t="e">
            <v>#VALUE!</v>
          </cell>
          <cell r="H400" t="e">
            <v>#VALUE!</v>
          </cell>
          <cell r="I400" t="e">
            <v>#VALUE!</v>
          </cell>
          <cell r="J400" t="e">
            <v>#VALUE!</v>
          </cell>
          <cell r="K400" t="e">
            <v>#VALUE!</v>
          </cell>
          <cell r="L400" t="e">
            <v>#VALUE!</v>
          </cell>
          <cell r="M400" t="e">
            <v>#VALUE!</v>
          </cell>
          <cell r="N400" t="e">
            <v>#VALUE!</v>
          </cell>
          <cell r="O400" t="e">
            <v>#VALUE!</v>
          </cell>
          <cell r="P400" t="e">
            <v>#VALUE!</v>
          </cell>
          <cell r="Q400" t="e">
            <v>#VALUE!</v>
          </cell>
          <cell r="R400" t="e">
            <v>#VALUE!</v>
          </cell>
          <cell r="S400" t="e">
            <v>#VALUE!</v>
          </cell>
          <cell r="T400" t="e">
            <v>#VALUE!</v>
          </cell>
          <cell r="U400" t="e">
            <v>#VALUE!</v>
          </cell>
          <cell r="V400" t="e">
            <v>#VALUE!</v>
          </cell>
          <cell r="W400" t="e">
            <v>#VALUE!</v>
          </cell>
          <cell r="X400" t="e">
            <v>#VALUE!</v>
          </cell>
          <cell r="Y400" t="e">
            <v>#VALUE!</v>
          </cell>
          <cell r="Z400" t="e">
            <v>#VALUE!</v>
          </cell>
          <cell r="AA400" t="e">
            <v>#VALUE!</v>
          </cell>
          <cell r="AB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D401" t="e">
            <v>#VALUE!</v>
          </cell>
          <cell r="E401" t="e">
            <v>#VALUE!</v>
          </cell>
          <cell r="F401" t="e">
            <v>#VALUE!</v>
          </cell>
          <cell r="G401" t="e">
            <v>#VALUE!</v>
          </cell>
          <cell r="H401" t="e">
            <v>#VALUE!</v>
          </cell>
          <cell r="I401" t="e">
            <v>#VALUE!</v>
          </cell>
          <cell r="J401" t="e">
            <v>#VALUE!</v>
          </cell>
          <cell r="K401" t="e">
            <v>#VALUE!</v>
          </cell>
          <cell r="L401" t="e">
            <v>#VALUE!</v>
          </cell>
          <cell r="M401" t="e">
            <v>#VALUE!</v>
          </cell>
          <cell r="N401" t="e">
            <v>#VALUE!</v>
          </cell>
          <cell r="O401" t="e">
            <v>#VALUE!</v>
          </cell>
          <cell r="P401" t="e">
            <v>#VALUE!</v>
          </cell>
          <cell r="Q401" t="e">
            <v>#VALUE!</v>
          </cell>
          <cell r="R401" t="e">
            <v>#VALUE!</v>
          </cell>
          <cell r="S401" t="e">
            <v>#VALUE!</v>
          </cell>
          <cell r="T401" t="e">
            <v>#VALUE!</v>
          </cell>
          <cell r="U401" t="e">
            <v>#VALUE!</v>
          </cell>
          <cell r="V401" t="e">
            <v>#VALUE!</v>
          </cell>
          <cell r="W401" t="e">
            <v>#VALUE!</v>
          </cell>
          <cell r="X401" t="e">
            <v>#VALUE!</v>
          </cell>
          <cell r="Y401" t="e">
            <v>#VALUE!</v>
          </cell>
          <cell r="Z401" t="e">
            <v>#VALUE!</v>
          </cell>
          <cell r="AA401" t="e">
            <v>#VALUE!</v>
          </cell>
          <cell r="AB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D402" t="e">
            <v>#VALUE!</v>
          </cell>
          <cell r="E402" t="e">
            <v>#VALUE!</v>
          </cell>
          <cell r="F402" t="e">
            <v>#VALUE!</v>
          </cell>
          <cell r="G402" t="e">
            <v>#VALUE!</v>
          </cell>
          <cell r="H402" t="e">
            <v>#VALUE!</v>
          </cell>
          <cell r="I402" t="e">
            <v>#VALUE!</v>
          </cell>
          <cell r="J402" t="e">
            <v>#VALUE!</v>
          </cell>
          <cell r="K402" t="e">
            <v>#VALUE!</v>
          </cell>
          <cell r="L402" t="e">
            <v>#VALUE!</v>
          </cell>
          <cell r="M402" t="e">
            <v>#VALUE!</v>
          </cell>
          <cell r="N402" t="e">
            <v>#VALUE!</v>
          </cell>
          <cell r="O402" t="e">
            <v>#VALUE!</v>
          </cell>
          <cell r="P402" t="e">
            <v>#VALUE!</v>
          </cell>
          <cell r="Q402" t="e">
            <v>#VALUE!</v>
          </cell>
          <cell r="R402" t="e">
            <v>#VALUE!</v>
          </cell>
          <cell r="S402" t="e">
            <v>#VALUE!</v>
          </cell>
          <cell r="T402" t="e">
            <v>#VALUE!</v>
          </cell>
          <cell r="U402" t="e">
            <v>#VALUE!</v>
          </cell>
          <cell r="V402" t="e">
            <v>#VALUE!</v>
          </cell>
          <cell r="W402" t="e">
            <v>#VALUE!</v>
          </cell>
          <cell r="X402" t="e">
            <v>#VALUE!</v>
          </cell>
          <cell r="Y402" t="e">
            <v>#VALUE!</v>
          </cell>
          <cell r="Z402" t="e">
            <v>#VALUE!</v>
          </cell>
          <cell r="AA402" t="e">
            <v>#VALUE!</v>
          </cell>
          <cell r="AB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D403" t="e">
            <v>#VALUE!</v>
          </cell>
          <cell r="E403" t="e">
            <v>#VALUE!</v>
          </cell>
          <cell r="F403" t="e">
            <v>#VALUE!</v>
          </cell>
          <cell r="G403" t="e">
            <v>#VALUE!</v>
          </cell>
          <cell r="H403" t="e">
            <v>#VALUE!</v>
          </cell>
          <cell r="I403" t="e">
            <v>#VALUE!</v>
          </cell>
          <cell r="J403" t="e">
            <v>#VALUE!</v>
          </cell>
          <cell r="K403" t="e">
            <v>#VALUE!</v>
          </cell>
          <cell r="L403" t="e">
            <v>#VALUE!</v>
          </cell>
          <cell r="M403" t="e">
            <v>#VALUE!</v>
          </cell>
          <cell r="N403" t="e">
            <v>#VALUE!</v>
          </cell>
          <cell r="O403" t="e">
            <v>#VALUE!</v>
          </cell>
          <cell r="P403" t="e">
            <v>#VALUE!</v>
          </cell>
          <cell r="Q403" t="e">
            <v>#VALUE!</v>
          </cell>
          <cell r="R403" t="e">
            <v>#VALUE!</v>
          </cell>
          <cell r="S403" t="e">
            <v>#VALUE!</v>
          </cell>
          <cell r="T403" t="e">
            <v>#VALUE!</v>
          </cell>
          <cell r="U403" t="e">
            <v>#VALUE!</v>
          </cell>
          <cell r="V403" t="e">
            <v>#VALUE!</v>
          </cell>
          <cell r="W403" t="e">
            <v>#VALUE!</v>
          </cell>
          <cell r="X403" t="e">
            <v>#VALUE!</v>
          </cell>
          <cell r="Y403" t="e">
            <v>#VALUE!</v>
          </cell>
          <cell r="Z403" t="e">
            <v>#VALUE!</v>
          </cell>
          <cell r="AA403" t="e">
            <v>#VALUE!</v>
          </cell>
          <cell r="AB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D404" t="e">
            <v>#VALUE!</v>
          </cell>
          <cell r="E404" t="e">
            <v>#VALUE!</v>
          </cell>
          <cell r="F404" t="e">
            <v>#VALUE!</v>
          </cell>
          <cell r="G404" t="e">
            <v>#VALUE!</v>
          </cell>
          <cell r="H404" t="e">
            <v>#VALUE!</v>
          </cell>
          <cell r="I404" t="e">
            <v>#VALUE!</v>
          </cell>
          <cell r="J404" t="e">
            <v>#VALUE!</v>
          </cell>
          <cell r="K404" t="e">
            <v>#VALUE!</v>
          </cell>
          <cell r="L404" t="e">
            <v>#VALUE!</v>
          </cell>
          <cell r="M404" t="e">
            <v>#VALUE!</v>
          </cell>
          <cell r="N404" t="e">
            <v>#VALUE!</v>
          </cell>
          <cell r="O404" t="e">
            <v>#VALUE!</v>
          </cell>
          <cell r="P404" t="e">
            <v>#VALUE!</v>
          </cell>
          <cell r="Q404" t="e">
            <v>#VALUE!</v>
          </cell>
          <cell r="R404" t="e">
            <v>#VALUE!</v>
          </cell>
          <cell r="S404" t="e">
            <v>#VALUE!</v>
          </cell>
          <cell r="T404" t="e">
            <v>#VALUE!</v>
          </cell>
          <cell r="U404" t="e">
            <v>#VALUE!</v>
          </cell>
          <cell r="V404" t="e">
            <v>#VALUE!</v>
          </cell>
          <cell r="W404" t="e">
            <v>#VALUE!</v>
          </cell>
          <cell r="X404" t="e">
            <v>#VALUE!</v>
          </cell>
          <cell r="Y404" t="e">
            <v>#VALUE!</v>
          </cell>
          <cell r="Z404" t="e">
            <v>#VALUE!</v>
          </cell>
          <cell r="AA404" t="e">
            <v>#VALUE!</v>
          </cell>
          <cell r="AB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D405" t="e">
            <v>#VALUE!</v>
          </cell>
          <cell r="E405" t="e">
            <v>#VALUE!</v>
          </cell>
          <cell r="F405" t="e">
            <v>#VALUE!</v>
          </cell>
          <cell r="G405" t="e">
            <v>#VALUE!</v>
          </cell>
          <cell r="H405" t="e">
            <v>#VALUE!</v>
          </cell>
          <cell r="I405" t="e">
            <v>#VALUE!</v>
          </cell>
          <cell r="J405" t="e">
            <v>#VALUE!</v>
          </cell>
          <cell r="K405" t="e">
            <v>#VALUE!</v>
          </cell>
          <cell r="L405" t="e">
            <v>#VALUE!</v>
          </cell>
          <cell r="M405" t="e">
            <v>#VALUE!</v>
          </cell>
          <cell r="N405" t="e">
            <v>#VALUE!</v>
          </cell>
          <cell r="O405" t="e">
            <v>#VALUE!</v>
          </cell>
          <cell r="P405" t="e">
            <v>#VALUE!</v>
          </cell>
          <cell r="Q405" t="e">
            <v>#VALUE!</v>
          </cell>
          <cell r="R405" t="e">
            <v>#VALUE!</v>
          </cell>
          <cell r="S405" t="e">
            <v>#VALUE!</v>
          </cell>
          <cell r="T405" t="e">
            <v>#VALUE!</v>
          </cell>
          <cell r="U405" t="e">
            <v>#VALUE!</v>
          </cell>
          <cell r="V405" t="e">
            <v>#VALUE!</v>
          </cell>
          <cell r="W405" t="e">
            <v>#VALUE!</v>
          </cell>
          <cell r="X405" t="e">
            <v>#VALUE!</v>
          </cell>
          <cell r="Y405" t="e">
            <v>#VALUE!</v>
          </cell>
          <cell r="Z405" t="e">
            <v>#VALUE!</v>
          </cell>
          <cell r="AA405" t="e">
            <v>#VALUE!</v>
          </cell>
          <cell r="AB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D406" t="e">
            <v>#VALUE!</v>
          </cell>
          <cell r="E406" t="e">
            <v>#VALUE!</v>
          </cell>
          <cell r="F406" t="e">
            <v>#VALUE!</v>
          </cell>
          <cell r="G406" t="e">
            <v>#VALUE!</v>
          </cell>
          <cell r="H406" t="e">
            <v>#VALUE!</v>
          </cell>
          <cell r="I406" t="e">
            <v>#VALUE!</v>
          </cell>
          <cell r="J406" t="e">
            <v>#VALUE!</v>
          </cell>
          <cell r="K406" t="e">
            <v>#VALUE!</v>
          </cell>
          <cell r="L406" t="e">
            <v>#VALUE!</v>
          </cell>
          <cell r="M406" t="e">
            <v>#VALUE!</v>
          </cell>
          <cell r="N406" t="e">
            <v>#VALUE!</v>
          </cell>
          <cell r="O406" t="e">
            <v>#VALUE!</v>
          </cell>
          <cell r="P406" t="e">
            <v>#VALUE!</v>
          </cell>
          <cell r="Q406" t="e">
            <v>#VALUE!</v>
          </cell>
          <cell r="R406" t="e">
            <v>#VALUE!</v>
          </cell>
          <cell r="S406" t="e">
            <v>#VALUE!</v>
          </cell>
          <cell r="T406" t="e">
            <v>#VALUE!</v>
          </cell>
          <cell r="U406" t="e">
            <v>#VALUE!</v>
          </cell>
          <cell r="V406" t="e">
            <v>#VALUE!</v>
          </cell>
          <cell r="W406" t="e">
            <v>#VALUE!</v>
          </cell>
          <cell r="X406" t="e">
            <v>#VALUE!</v>
          </cell>
          <cell r="Y406" t="e">
            <v>#VALUE!</v>
          </cell>
          <cell r="Z406" t="e">
            <v>#VALUE!</v>
          </cell>
          <cell r="AA406" t="e">
            <v>#VALUE!</v>
          </cell>
          <cell r="AB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D407" t="e">
            <v>#VALUE!</v>
          </cell>
          <cell r="E407" t="e">
            <v>#VALUE!</v>
          </cell>
          <cell r="F407" t="e">
            <v>#VALUE!</v>
          </cell>
          <cell r="G407" t="e">
            <v>#VALUE!</v>
          </cell>
          <cell r="H407" t="e">
            <v>#VALUE!</v>
          </cell>
          <cell r="I407" t="e">
            <v>#VALUE!</v>
          </cell>
          <cell r="J407" t="e">
            <v>#VALUE!</v>
          </cell>
          <cell r="K407" t="e">
            <v>#VALUE!</v>
          </cell>
          <cell r="L407" t="e">
            <v>#VALUE!</v>
          </cell>
          <cell r="M407" t="e">
            <v>#VALUE!</v>
          </cell>
          <cell r="N407" t="e">
            <v>#VALUE!</v>
          </cell>
          <cell r="O407" t="e">
            <v>#VALUE!</v>
          </cell>
          <cell r="P407" t="e">
            <v>#VALUE!</v>
          </cell>
          <cell r="Q407" t="e">
            <v>#VALUE!</v>
          </cell>
          <cell r="R407" t="e">
            <v>#VALUE!</v>
          </cell>
          <cell r="S407" t="e">
            <v>#VALUE!</v>
          </cell>
          <cell r="T407" t="e">
            <v>#VALUE!</v>
          </cell>
          <cell r="U407" t="e">
            <v>#VALUE!</v>
          </cell>
          <cell r="V407" t="e">
            <v>#VALUE!</v>
          </cell>
          <cell r="W407" t="e">
            <v>#VALUE!</v>
          </cell>
          <cell r="X407" t="e">
            <v>#VALUE!</v>
          </cell>
          <cell r="Y407" t="e">
            <v>#VALUE!</v>
          </cell>
          <cell r="Z407" t="e">
            <v>#VALUE!</v>
          </cell>
          <cell r="AA407" t="e">
            <v>#VALUE!</v>
          </cell>
          <cell r="AB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D408" t="e">
            <v>#VALUE!</v>
          </cell>
          <cell r="E408" t="e">
            <v>#VALUE!</v>
          </cell>
          <cell r="F408" t="e">
            <v>#VALUE!</v>
          </cell>
          <cell r="G408" t="e">
            <v>#VALUE!</v>
          </cell>
          <cell r="H408" t="e">
            <v>#VALUE!</v>
          </cell>
          <cell r="I408" t="e">
            <v>#VALUE!</v>
          </cell>
          <cell r="J408" t="e">
            <v>#VALUE!</v>
          </cell>
          <cell r="K408" t="e">
            <v>#VALUE!</v>
          </cell>
          <cell r="L408" t="e">
            <v>#VALUE!</v>
          </cell>
          <cell r="M408" t="e">
            <v>#VALUE!</v>
          </cell>
          <cell r="N408" t="e">
            <v>#VALUE!</v>
          </cell>
          <cell r="O408" t="e">
            <v>#VALUE!</v>
          </cell>
          <cell r="P408" t="e">
            <v>#VALUE!</v>
          </cell>
          <cell r="Q408" t="e">
            <v>#VALUE!</v>
          </cell>
          <cell r="R408" t="e">
            <v>#VALUE!</v>
          </cell>
          <cell r="S408" t="e">
            <v>#VALUE!</v>
          </cell>
          <cell r="T408" t="e">
            <v>#VALUE!</v>
          </cell>
          <cell r="U408" t="e">
            <v>#VALUE!</v>
          </cell>
          <cell r="V408" t="e">
            <v>#VALUE!</v>
          </cell>
          <cell r="W408" t="e">
            <v>#VALUE!</v>
          </cell>
          <cell r="X408" t="e">
            <v>#VALUE!</v>
          </cell>
          <cell r="Y408" t="e">
            <v>#VALUE!</v>
          </cell>
          <cell r="Z408" t="e">
            <v>#VALUE!</v>
          </cell>
          <cell r="AA408" t="e">
            <v>#VALUE!</v>
          </cell>
          <cell r="AB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D409" t="e">
            <v>#VALUE!</v>
          </cell>
          <cell r="E409" t="e">
            <v>#VALUE!</v>
          </cell>
          <cell r="F409" t="e">
            <v>#VALUE!</v>
          </cell>
          <cell r="G409" t="e">
            <v>#VALUE!</v>
          </cell>
          <cell r="H409" t="e">
            <v>#VALUE!</v>
          </cell>
          <cell r="I409" t="e">
            <v>#VALUE!</v>
          </cell>
          <cell r="J409" t="e">
            <v>#VALUE!</v>
          </cell>
          <cell r="K409" t="e">
            <v>#VALUE!</v>
          </cell>
          <cell r="L409" t="e">
            <v>#VALUE!</v>
          </cell>
          <cell r="M409" t="e">
            <v>#VALUE!</v>
          </cell>
          <cell r="N409" t="e">
            <v>#VALUE!</v>
          </cell>
          <cell r="O409" t="e">
            <v>#VALUE!</v>
          </cell>
          <cell r="P409" t="e">
            <v>#VALUE!</v>
          </cell>
          <cell r="Q409" t="e">
            <v>#VALUE!</v>
          </cell>
          <cell r="R409" t="e">
            <v>#VALUE!</v>
          </cell>
          <cell r="S409" t="e">
            <v>#VALUE!</v>
          </cell>
          <cell r="T409" t="e">
            <v>#VALUE!</v>
          </cell>
          <cell r="U409" t="e">
            <v>#VALUE!</v>
          </cell>
          <cell r="V409" t="e">
            <v>#VALUE!</v>
          </cell>
          <cell r="W409" t="e">
            <v>#VALUE!</v>
          </cell>
          <cell r="X409" t="e">
            <v>#VALUE!</v>
          </cell>
          <cell r="Y409" t="e">
            <v>#VALUE!</v>
          </cell>
          <cell r="Z409" t="e">
            <v>#VALUE!</v>
          </cell>
          <cell r="AA409" t="e">
            <v>#VALUE!</v>
          </cell>
          <cell r="AB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D410" t="e">
            <v>#VALUE!</v>
          </cell>
          <cell r="E410" t="e">
            <v>#VALUE!</v>
          </cell>
          <cell r="F410" t="e">
            <v>#VALUE!</v>
          </cell>
          <cell r="G410" t="e">
            <v>#VALUE!</v>
          </cell>
          <cell r="H410" t="e">
            <v>#VALUE!</v>
          </cell>
          <cell r="I410" t="e">
            <v>#VALUE!</v>
          </cell>
          <cell r="J410" t="e">
            <v>#VALUE!</v>
          </cell>
          <cell r="K410" t="e">
            <v>#VALUE!</v>
          </cell>
          <cell r="L410" t="e">
            <v>#VALUE!</v>
          </cell>
          <cell r="M410" t="e">
            <v>#VALUE!</v>
          </cell>
          <cell r="N410" t="e">
            <v>#VALUE!</v>
          </cell>
          <cell r="O410" t="e">
            <v>#VALUE!</v>
          </cell>
          <cell r="P410" t="e">
            <v>#VALUE!</v>
          </cell>
          <cell r="Q410" t="e">
            <v>#VALUE!</v>
          </cell>
          <cell r="R410" t="e">
            <v>#VALUE!</v>
          </cell>
          <cell r="S410" t="e">
            <v>#VALUE!</v>
          </cell>
          <cell r="T410" t="e">
            <v>#VALUE!</v>
          </cell>
          <cell r="U410" t="e">
            <v>#VALUE!</v>
          </cell>
          <cell r="V410" t="e">
            <v>#VALUE!</v>
          </cell>
          <cell r="W410" t="e">
            <v>#VALUE!</v>
          </cell>
          <cell r="X410" t="e">
            <v>#VALUE!</v>
          </cell>
          <cell r="Y410" t="e">
            <v>#VALUE!</v>
          </cell>
          <cell r="Z410" t="e">
            <v>#VALUE!</v>
          </cell>
          <cell r="AA410" t="e">
            <v>#VALUE!</v>
          </cell>
          <cell r="AB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D411" t="e">
            <v>#VALUE!</v>
          </cell>
          <cell r="E411" t="e">
            <v>#VALUE!</v>
          </cell>
          <cell r="F411" t="e">
            <v>#VALUE!</v>
          </cell>
          <cell r="G411" t="e">
            <v>#VALUE!</v>
          </cell>
          <cell r="H411" t="e">
            <v>#VALUE!</v>
          </cell>
          <cell r="I411" t="e">
            <v>#VALUE!</v>
          </cell>
          <cell r="J411" t="e">
            <v>#VALUE!</v>
          </cell>
          <cell r="K411" t="e">
            <v>#VALUE!</v>
          </cell>
          <cell r="L411" t="e">
            <v>#VALUE!</v>
          </cell>
          <cell r="M411" t="e">
            <v>#VALUE!</v>
          </cell>
          <cell r="N411" t="e">
            <v>#VALUE!</v>
          </cell>
          <cell r="O411" t="e">
            <v>#VALUE!</v>
          </cell>
          <cell r="P411" t="e">
            <v>#VALUE!</v>
          </cell>
          <cell r="Q411" t="e">
            <v>#VALUE!</v>
          </cell>
          <cell r="R411" t="e">
            <v>#VALUE!</v>
          </cell>
          <cell r="S411" t="e">
            <v>#VALUE!</v>
          </cell>
          <cell r="T411" t="e">
            <v>#VALUE!</v>
          </cell>
          <cell r="U411" t="e">
            <v>#VALUE!</v>
          </cell>
          <cell r="V411" t="e">
            <v>#VALUE!</v>
          </cell>
          <cell r="W411" t="e">
            <v>#VALUE!</v>
          </cell>
          <cell r="X411" t="e">
            <v>#VALUE!</v>
          </cell>
          <cell r="Y411" t="e">
            <v>#VALUE!</v>
          </cell>
          <cell r="Z411" t="e">
            <v>#VALUE!</v>
          </cell>
          <cell r="AA411" t="e">
            <v>#VALUE!</v>
          </cell>
          <cell r="AB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D412" t="e">
            <v>#VALUE!</v>
          </cell>
          <cell r="E412" t="e">
            <v>#VALUE!</v>
          </cell>
          <cell r="F412" t="e">
            <v>#VALUE!</v>
          </cell>
          <cell r="G412" t="e">
            <v>#VALUE!</v>
          </cell>
          <cell r="H412" t="e">
            <v>#VALUE!</v>
          </cell>
          <cell r="I412" t="e">
            <v>#VALUE!</v>
          </cell>
          <cell r="J412" t="e">
            <v>#VALUE!</v>
          </cell>
          <cell r="K412" t="e">
            <v>#VALUE!</v>
          </cell>
          <cell r="L412" t="e">
            <v>#VALUE!</v>
          </cell>
          <cell r="M412" t="e">
            <v>#VALUE!</v>
          </cell>
          <cell r="N412" t="e">
            <v>#VALUE!</v>
          </cell>
          <cell r="O412" t="e">
            <v>#VALUE!</v>
          </cell>
          <cell r="P412" t="e">
            <v>#VALUE!</v>
          </cell>
          <cell r="Q412" t="e">
            <v>#VALUE!</v>
          </cell>
          <cell r="R412" t="e">
            <v>#VALUE!</v>
          </cell>
          <cell r="S412" t="e">
            <v>#VALUE!</v>
          </cell>
          <cell r="T412" t="e">
            <v>#VALUE!</v>
          </cell>
          <cell r="U412" t="e">
            <v>#VALUE!</v>
          </cell>
          <cell r="V412" t="e">
            <v>#VALUE!</v>
          </cell>
          <cell r="W412" t="e">
            <v>#VALUE!</v>
          </cell>
          <cell r="X412" t="e">
            <v>#VALUE!</v>
          </cell>
          <cell r="Y412" t="e">
            <v>#VALUE!</v>
          </cell>
          <cell r="Z412" t="e">
            <v>#VALUE!</v>
          </cell>
          <cell r="AA412" t="e">
            <v>#VALUE!</v>
          </cell>
          <cell r="AB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D413" t="e">
            <v>#VALUE!</v>
          </cell>
          <cell r="E413" t="e">
            <v>#VALUE!</v>
          </cell>
          <cell r="F413" t="e">
            <v>#VALUE!</v>
          </cell>
          <cell r="G413" t="e">
            <v>#VALUE!</v>
          </cell>
          <cell r="H413" t="e">
            <v>#VALUE!</v>
          </cell>
          <cell r="I413" t="e">
            <v>#VALUE!</v>
          </cell>
          <cell r="J413" t="e">
            <v>#VALUE!</v>
          </cell>
          <cell r="K413" t="e">
            <v>#VALUE!</v>
          </cell>
          <cell r="L413" t="e">
            <v>#VALUE!</v>
          </cell>
          <cell r="M413" t="e">
            <v>#VALUE!</v>
          </cell>
          <cell r="N413" t="e">
            <v>#VALUE!</v>
          </cell>
          <cell r="O413" t="e">
            <v>#VALUE!</v>
          </cell>
          <cell r="P413" t="e">
            <v>#VALUE!</v>
          </cell>
          <cell r="Q413" t="e">
            <v>#VALUE!</v>
          </cell>
          <cell r="R413" t="e">
            <v>#VALUE!</v>
          </cell>
          <cell r="S413" t="e">
            <v>#VALUE!</v>
          </cell>
          <cell r="T413" t="e">
            <v>#VALUE!</v>
          </cell>
          <cell r="U413" t="e">
            <v>#VALUE!</v>
          </cell>
          <cell r="V413" t="e">
            <v>#VALUE!</v>
          </cell>
          <cell r="W413" t="e">
            <v>#VALUE!</v>
          </cell>
          <cell r="X413" t="e">
            <v>#VALUE!</v>
          </cell>
          <cell r="Y413" t="e">
            <v>#VALUE!</v>
          </cell>
          <cell r="Z413" t="e">
            <v>#VALUE!</v>
          </cell>
          <cell r="AA413" t="e">
            <v>#VALUE!</v>
          </cell>
          <cell r="AB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D414" t="e">
            <v>#VALUE!</v>
          </cell>
          <cell r="E414" t="e">
            <v>#VALUE!</v>
          </cell>
          <cell r="F414" t="e">
            <v>#VALUE!</v>
          </cell>
          <cell r="G414" t="e">
            <v>#VALUE!</v>
          </cell>
          <cell r="H414" t="e">
            <v>#VALUE!</v>
          </cell>
          <cell r="I414" t="e">
            <v>#VALUE!</v>
          </cell>
          <cell r="J414" t="e">
            <v>#VALUE!</v>
          </cell>
          <cell r="K414" t="e">
            <v>#VALUE!</v>
          </cell>
          <cell r="L414" t="e">
            <v>#VALUE!</v>
          </cell>
          <cell r="M414" t="e">
            <v>#VALUE!</v>
          </cell>
          <cell r="N414" t="e">
            <v>#VALUE!</v>
          </cell>
          <cell r="O414" t="e">
            <v>#VALUE!</v>
          </cell>
          <cell r="P414" t="e">
            <v>#VALUE!</v>
          </cell>
          <cell r="Q414" t="e">
            <v>#VALUE!</v>
          </cell>
          <cell r="R414" t="e">
            <v>#VALUE!</v>
          </cell>
          <cell r="S414" t="e">
            <v>#VALUE!</v>
          </cell>
          <cell r="T414" t="e">
            <v>#VALUE!</v>
          </cell>
          <cell r="U414" t="e">
            <v>#VALUE!</v>
          </cell>
          <cell r="V414" t="e">
            <v>#VALUE!</v>
          </cell>
          <cell r="W414" t="e">
            <v>#VALUE!</v>
          </cell>
          <cell r="X414" t="e">
            <v>#VALUE!</v>
          </cell>
          <cell r="Y414" t="e">
            <v>#VALUE!</v>
          </cell>
          <cell r="Z414" t="e">
            <v>#VALUE!</v>
          </cell>
          <cell r="AA414" t="e">
            <v>#VALUE!</v>
          </cell>
          <cell r="AB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D415" t="e">
            <v>#VALUE!</v>
          </cell>
          <cell r="E415" t="e">
            <v>#VALUE!</v>
          </cell>
          <cell r="F415" t="e">
            <v>#VALUE!</v>
          </cell>
          <cell r="G415" t="e">
            <v>#VALUE!</v>
          </cell>
          <cell r="H415" t="e">
            <v>#VALUE!</v>
          </cell>
          <cell r="I415" t="e">
            <v>#VALUE!</v>
          </cell>
          <cell r="J415" t="e">
            <v>#VALUE!</v>
          </cell>
          <cell r="K415" t="e">
            <v>#VALUE!</v>
          </cell>
          <cell r="L415" t="e">
            <v>#VALUE!</v>
          </cell>
          <cell r="M415" t="e">
            <v>#VALUE!</v>
          </cell>
          <cell r="N415" t="e">
            <v>#VALUE!</v>
          </cell>
          <cell r="O415" t="e">
            <v>#VALUE!</v>
          </cell>
          <cell r="P415" t="e">
            <v>#VALUE!</v>
          </cell>
          <cell r="Q415" t="e">
            <v>#VALUE!</v>
          </cell>
          <cell r="R415" t="e">
            <v>#VALUE!</v>
          </cell>
          <cell r="S415" t="e">
            <v>#VALUE!</v>
          </cell>
          <cell r="T415" t="e">
            <v>#VALUE!</v>
          </cell>
          <cell r="U415" t="e">
            <v>#VALUE!</v>
          </cell>
          <cell r="V415" t="e">
            <v>#VALUE!</v>
          </cell>
          <cell r="W415" t="e">
            <v>#VALUE!</v>
          </cell>
          <cell r="X415" t="e">
            <v>#VALUE!</v>
          </cell>
          <cell r="Y415" t="e">
            <v>#VALUE!</v>
          </cell>
          <cell r="Z415" t="e">
            <v>#VALUE!</v>
          </cell>
          <cell r="AA415" t="e">
            <v>#VALUE!</v>
          </cell>
          <cell r="AB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D416" t="e">
            <v>#VALUE!</v>
          </cell>
          <cell r="E416" t="e">
            <v>#VALUE!</v>
          </cell>
          <cell r="F416" t="e">
            <v>#VALUE!</v>
          </cell>
          <cell r="G416" t="e">
            <v>#VALUE!</v>
          </cell>
          <cell r="H416" t="e">
            <v>#VALUE!</v>
          </cell>
          <cell r="I416" t="e">
            <v>#VALUE!</v>
          </cell>
          <cell r="J416" t="e">
            <v>#VALUE!</v>
          </cell>
          <cell r="K416" t="e">
            <v>#VALUE!</v>
          </cell>
          <cell r="L416" t="e">
            <v>#VALUE!</v>
          </cell>
          <cell r="M416" t="e">
            <v>#VALUE!</v>
          </cell>
          <cell r="N416" t="e">
            <v>#VALUE!</v>
          </cell>
          <cell r="O416" t="e">
            <v>#VALUE!</v>
          </cell>
          <cell r="P416" t="e">
            <v>#VALUE!</v>
          </cell>
          <cell r="Q416" t="e">
            <v>#VALUE!</v>
          </cell>
          <cell r="R416" t="e">
            <v>#VALUE!</v>
          </cell>
          <cell r="S416" t="e">
            <v>#VALUE!</v>
          </cell>
          <cell r="T416" t="e">
            <v>#VALUE!</v>
          </cell>
          <cell r="U416" t="e">
            <v>#VALUE!</v>
          </cell>
          <cell r="V416" t="e">
            <v>#VALUE!</v>
          </cell>
          <cell r="W416" t="e">
            <v>#VALUE!</v>
          </cell>
          <cell r="X416" t="e">
            <v>#VALUE!</v>
          </cell>
          <cell r="Y416" t="e">
            <v>#VALUE!</v>
          </cell>
          <cell r="Z416" t="e">
            <v>#VALUE!</v>
          </cell>
          <cell r="AA416" t="e">
            <v>#VALUE!</v>
          </cell>
          <cell r="AB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D417" t="e">
            <v>#VALUE!</v>
          </cell>
          <cell r="E417" t="e">
            <v>#VALUE!</v>
          </cell>
          <cell r="F417" t="e">
            <v>#VALUE!</v>
          </cell>
          <cell r="G417" t="e">
            <v>#VALUE!</v>
          </cell>
          <cell r="H417" t="e">
            <v>#VALUE!</v>
          </cell>
          <cell r="I417" t="e">
            <v>#VALUE!</v>
          </cell>
          <cell r="J417" t="e">
            <v>#VALUE!</v>
          </cell>
          <cell r="K417" t="e">
            <v>#VALUE!</v>
          </cell>
          <cell r="L417" t="e">
            <v>#VALUE!</v>
          </cell>
          <cell r="M417" t="e">
            <v>#VALUE!</v>
          </cell>
          <cell r="N417" t="e">
            <v>#VALUE!</v>
          </cell>
          <cell r="O417" t="e">
            <v>#VALUE!</v>
          </cell>
          <cell r="P417" t="e">
            <v>#VALUE!</v>
          </cell>
          <cell r="Q417" t="e">
            <v>#VALUE!</v>
          </cell>
          <cell r="R417" t="e">
            <v>#VALUE!</v>
          </cell>
          <cell r="S417" t="e">
            <v>#VALUE!</v>
          </cell>
          <cell r="T417" t="e">
            <v>#VALUE!</v>
          </cell>
          <cell r="U417" t="e">
            <v>#VALUE!</v>
          </cell>
          <cell r="V417" t="e">
            <v>#VALUE!</v>
          </cell>
          <cell r="W417" t="e">
            <v>#VALUE!</v>
          </cell>
          <cell r="X417" t="e">
            <v>#VALUE!</v>
          </cell>
          <cell r="Y417" t="e">
            <v>#VALUE!</v>
          </cell>
          <cell r="Z417" t="e">
            <v>#VALUE!</v>
          </cell>
          <cell r="AA417" t="e">
            <v>#VALUE!</v>
          </cell>
          <cell r="AB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D418" t="e">
            <v>#VALUE!</v>
          </cell>
          <cell r="E418" t="e">
            <v>#VALUE!</v>
          </cell>
          <cell r="F418" t="e">
            <v>#VALUE!</v>
          </cell>
          <cell r="G418" t="e">
            <v>#VALUE!</v>
          </cell>
          <cell r="H418" t="e">
            <v>#VALUE!</v>
          </cell>
          <cell r="I418" t="e">
            <v>#VALUE!</v>
          </cell>
          <cell r="J418" t="e">
            <v>#VALUE!</v>
          </cell>
          <cell r="K418" t="e">
            <v>#VALUE!</v>
          </cell>
          <cell r="L418" t="e">
            <v>#VALUE!</v>
          </cell>
          <cell r="M418" t="e">
            <v>#VALUE!</v>
          </cell>
          <cell r="N418" t="e">
            <v>#VALUE!</v>
          </cell>
          <cell r="O418" t="e">
            <v>#VALUE!</v>
          </cell>
          <cell r="P418" t="e">
            <v>#VALUE!</v>
          </cell>
          <cell r="Q418" t="e">
            <v>#VALUE!</v>
          </cell>
          <cell r="R418" t="e">
            <v>#VALUE!</v>
          </cell>
          <cell r="S418" t="e">
            <v>#VALUE!</v>
          </cell>
          <cell r="T418" t="e">
            <v>#VALUE!</v>
          </cell>
          <cell r="U418" t="e">
            <v>#VALUE!</v>
          </cell>
          <cell r="V418" t="e">
            <v>#VALUE!</v>
          </cell>
          <cell r="W418" t="e">
            <v>#VALUE!</v>
          </cell>
          <cell r="X418" t="e">
            <v>#VALUE!</v>
          </cell>
          <cell r="Y418" t="e">
            <v>#VALUE!</v>
          </cell>
          <cell r="Z418" t="e">
            <v>#VALUE!</v>
          </cell>
          <cell r="AA418" t="e">
            <v>#VALUE!</v>
          </cell>
          <cell r="AB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D419" t="e">
            <v>#VALUE!</v>
          </cell>
          <cell r="E419" t="e">
            <v>#VALUE!</v>
          </cell>
          <cell r="F419" t="e">
            <v>#VALUE!</v>
          </cell>
          <cell r="G419" t="e">
            <v>#VALUE!</v>
          </cell>
          <cell r="H419" t="e">
            <v>#VALUE!</v>
          </cell>
          <cell r="I419" t="e">
            <v>#VALUE!</v>
          </cell>
          <cell r="J419" t="e">
            <v>#VALUE!</v>
          </cell>
          <cell r="K419" t="e">
            <v>#VALUE!</v>
          </cell>
          <cell r="L419" t="e">
            <v>#VALUE!</v>
          </cell>
          <cell r="M419" t="e">
            <v>#VALUE!</v>
          </cell>
          <cell r="N419" t="e">
            <v>#VALUE!</v>
          </cell>
          <cell r="O419" t="e">
            <v>#VALUE!</v>
          </cell>
          <cell r="P419" t="e">
            <v>#VALUE!</v>
          </cell>
          <cell r="Q419" t="e">
            <v>#VALUE!</v>
          </cell>
          <cell r="R419" t="e">
            <v>#VALUE!</v>
          </cell>
          <cell r="S419" t="e">
            <v>#VALUE!</v>
          </cell>
          <cell r="T419" t="e">
            <v>#VALUE!</v>
          </cell>
          <cell r="U419" t="e">
            <v>#VALUE!</v>
          </cell>
          <cell r="V419" t="e">
            <v>#VALUE!</v>
          </cell>
          <cell r="W419" t="e">
            <v>#VALUE!</v>
          </cell>
          <cell r="X419" t="e">
            <v>#VALUE!</v>
          </cell>
          <cell r="Y419" t="e">
            <v>#VALUE!</v>
          </cell>
          <cell r="Z419" t="e">
            <v>#VALUE!</v>
          </cell>
          <cell r="AA419" t="e">
            <v>#VALUE!</v>
          </cell>
          <cell r="AB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D420" t="e">
            <v>#VALUE!</v>
          </cell>
          <cell r="E420" t="e">
            <v>#VALUE!</v>
          </cell>
          <cell r="F420" t="e">
            <v>#VALUE!</v>
          </cell>
          <cell r="G420" t="e">
            <v>#VALUE!</v>
          </cell>
          <cell r="H420" t="e">
            <v>#VALUE!</v>
          </cell>
          <cell r="I420" t="e">
            <v>#VALUE!</v>
          </cell>
          <cell r="J420" t="e">
            <v>#VALUE!</v>
          </cell>
          <cell r="K420" t="e">
            <v>#VALUE!</v>
          </cell>
          <cell r="L420" t="e">
            <v>#VALUE!</v>
          </cell>
          <cell r="M420" t="e">
            <v>#VALUE!</v>
          </cell>
          <cell r="N420" t="e">
            <v>#VALUE!</v>
          </cell>
          <cell r="O420" t="e">
            <v>#VALUE!</v>
          </cell>
          <cell r="P420" t="e">
            <v>#VALUE!</v>
          </cell>
          <cell r="Q420" t="e">
            <v>#VALUE!</v>
          </cell>
          <cell r="R420" t="e">
            <v>#VALUE!</v>
          </cell>
          <cell r="S420" t="e">
            <v>#VALUE!</v>
          </cell>
          <cell r="T420" t="e">
            <v>#VALUE!</v>
          </cell>
          <cell r="U420" t="e">
            <v>#VALUE!</v>
          </cell>
          <cell r="V420" t="e">
            <v>#VALUE!</v>
          </cell>
          <cell r="W420" t="e">
            <v>#VALUE!</v>
          </cell>
          <cell r="X420" t="e">
            <v>#VALUE!</v>
          </cell>
          <cell r="Y420" t="e">
            <v>#VALUE!</v>
          </cell>
          <cell r="Z420" t="e">
            <v>#VALUE!</v>
          </cell>
          <cell r="AA420" t="e">
            <v>#VALUE!</v>
          </cell>
          <cell r="AB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D421" t="e">
            <v>#VALUE!</v>
          </cell>
          <cell r="E421" t="e">
            <v>#VALUE!</v>
          </cell>
          <cell r="F421" t="e">
            <v>#VALUE!</v>
          </cell>
          <cell r="G421" t="e">
            <v>#VALUE!</v>
          </cell>
          <cell r="H421" t="e">
            <v>#VALUE!</v>
          </cell>
          <cell r="I421" t="e">
            <v>#VALUE!</v>
          </cell>
          <cell r="J421" t="e">
            <v>#VALUE!</v>
          </cell>
          <cell r="K421" t="e">
            <v>#VALUE!</v>
          </cell>
          <cell r="L421" t="e">
            <v>#VALUE!</v>
          </cell>
          <cell r="M421" t="e">
            <v>#VALUE!</v>
          </cell>
          <cell r="N421" t="e">
            <v>#VALUE!</v>
          </cell>
          <cell r="O421" t="e">
            <v>#VALUE!</v>
          </cell>
          <cell r="P421" t="e">
            <v>#VALUE!</v>
          </cell>
          <cell r="Q421" t="e">
            <v>#VALUE!</v>
          </cell>
          <cell r="R421" t="e">
            <v>#VALUE!</v>
          </cell>
          <cell r="S421" t="e">
            <v>#VALUE!</v>
          </cell>
          <cell r="T421" t="e">
            <v>#VALUE!</v>
          </cell>
          <cell r="U421" t="e">
            <v>#VALUE!</v>
          </cell>
          <cell r="V421" t="e">
            <v>#VALUE!</v>
          </cell>
          <cell r="W421" t="e">
            <v>#VALUE!</v>
          </cell>
          <cell r="X421" t="e">
            <v>#VALUE!</v>
          </cell>
          <cell r="Y421" t="e">
            <v>#VALUE!</v>
          </cell>
          <cell r="Z421" t="e">
            <v>#VALUE!</v>
          </cell>
          <cell r="AA421" t="e">
            <v>#VALUE!</v>
          </cell>
          <cell r="AB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D422" t="e">
            <v>#VALUE!</v>
          </cell>
          <cell r="E422" t="e">
            <v>#VALUE!</v>
          </cell>
          <cell r="F422" t="e">
            <v>#VALUE!</v>
          </cell>
          <cell r="G422" t="e">
            <v>#VALUE!</v>
          </cell>
          <cell r="H422" t="e">
            <v>#VALUE!</v>
          </cell>
          <cell r="I422" t="e">
            <v>#VALUE!</v>
          </cell>
          <cell r="J422" t="e">
            <v>#VALUE!</v>
          </cell>
          <cell r="K422" t="e">
            <v>#VALUE!</v>
          </cell>
          <cell r="L422" t="e">
            <v>#VALUE!</v>
          </cell>
          <cell r="M422" t="e">
            <v>#VALUE!</v>
          </cell>
          <cell r="N422" t="e">
            <v>#VALUE!</v>
          </cell>
          <cell r="O422" t="e">
            <v>#VALUE!</v>
          </cell>
          <cell r="P422" t="e">
            <v>#VALUE!</v>
          </cell>
          <cell r="Q422" t="e">
            <v>#VALUE!</v>
          </cell>
          <cell r="R422" t="e">
            <v>#VALUE!</v>
          </cell>
          <cell r="S422" t="e">
            <v>#VALUE!</v>
          </cell>
          <cell r="T422" t="e">
            <v>#VALUE!</v>
          </cell>
          <cell r="U422" t="e">
            <v>#VALUE!</v>
          </cell>
          <cell r="V422" t="e">
            <v>#VALUE!</v>
          </cell>
          <cell r="W422" t="e">
            <v>#VALUE!</v>
          </cell>
          <cell r="X422" t="e">
            <v>#VALUE!</v>
          </cell>
          <cell r="Y422" t="e">
            <v>#VALUE!</v>
          </cell>
          <cell r="Z422" t="e">
            <v>#VALUE!</v>
          </cell>
          <cell r="AA422" t="e">
            <v>#VALUE!</v>
          </cell>
          <cell r="AB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D423" t="e">
            <v>#VALUE!</v>
          </cell>
          <cell r="E423" t="e">
            <v>#VALUE!</v>
          </cell>
          <cell r="F423" t="e">
            <v>#VALUE!</v>
          </cell>
          <cell r="G423" t="e">
            <v>#VALUE!</v>
          </cell>
          <cell r="H423" t="e">
            <v>#VALUE!</v>
          </cell>
          <cell r="I423" t="e">
            <v>#VALUE!</v>
          </cell>
          <cell r="J423" t="e">
            <v>#VALUE!</v>
          </cell>
          <cell r="K423" t="e">
            <v>#VALUE!</v>
          </cell>
          <cell r="L423" t="e">
            <v>#VALUE!</v>
          </cell>
          <cell r="M423" t="e">
            <v>#VALUE!</v>
          </cell>
          <cell r="N423" t="e">
            <v>#VALUE!</v>
          </cell>
          <cell r="O423" t="e">
            <v>#VALUE!</v>
          </cell>
          <cell r="P423" t="e">
            <v>#VALUE!</v>
          </cell>
          <cell r="Q423" t="e">
            <v>#VALUE!</v>
          </cell>
          <cell r="R423" t="e">
            <v>#VALUE!</v>
          </cell>
          <cell r="S423" t="e">
            <v>#VALUE!</v>
          </cell>
          <cell r="T423" t="e">
            <v>#VALUE!</v>
          </cell>
          <cell r="U423" t="e">
            <v>#VALUE!</v>
          </cell>
          <cell r="V423" t="e">
            <v>#VALUE!</v>
          </cell>
          <cell r="W423" t="e">
            <v>#VALUE!</v>
          </cell>
          <cell r="X423" t="e">
            <v>#VALUE!</v>
          </cell>
          <cell r="Y423" t="e">
            <v>#VALUE!</v>
          </cell>
          <cell r="Z423" t="e">
            <v>#VALUE!</v>
          </cell>
          <cell r="AA423" t="e">
            <v>#VALUE!</v>
          </cell>
          <cell r="AB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D424" t="e">
            <v>#VALUE!</v>
          </cell>
          <cell r="E424" t="e">
            <v>#VALUE!</v>
          </cell>
          <cell r="F424" t="e">
            <v>#VALUE!</v>
          </cell>
          <cell r="G424" t="e">
            <v>#VALUE!</v>
          </cell>
          <cell r="H424" t="e">
            <v>#VALUE!</v>
          </cell>
          <cell r="I424" t="e">
            <v>#VALUE!</v>
          </cell>
          <cell r="J424" t="e">
            <v>#VALUE!</v>
          </cell>
          <cell r="K424" t="e">
            <v>#VALUE!</v>
          </cell>
          <cell r="L424" t="e">
            <v>#VALUE!</v>
          </cell>
          <cell r="M424" t="e">
            <v>#VALUE!</v>
          </cell>
          <cell r="N424" t="e">
            <v>#VALUE!</v>
          </cell>
          <cell r="O424" t="e">
            <v>#VALUE!</v>
          </cell>
          <cell r="P424" t="e">
            <v>#VALUE!</v>
          </cell>
          <cell r="Q424" t="e">
            <v>#VALUE!</v>
          </cell>
          <cell r="R424" t="e">
            <v>#VALUE!</v>
          </cell>
          <cell r="S424" t="e">
            <v>#VALUE!</v>
          </cell>
          <cell r="T424" t="e">
            <v>#VALUE!</v>
          </cell>
          <cell r="U424" t="e">
            <v>#VALUE!</v>
          </cell>
          <cell r="V424" t="e">
            <v>#VALUE!</v>
          </cell>
          <cell r="W424" t="e">
            <v>#VALUE!</v>
          </cell>
          <cell r="X424" t="e">
            <v>#VALUE!</v>
          </cell>
          <cell r="Y424" t="e">
            <v>#VALUE!</v>
          </cell>
          <cell r="Z424" t="e">
            <v>#VALUE!</v>
          </cell>
          <cell r="AA424" t="e">
            <v>#VALUE!</v>
          </cell>
          <cell r="AB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D425" t="e">
            <v>#VALUE!</v>
          </cell>
          <cell r="E425" t="e">
            <v>#VALUE!</v>
          </cell>
          <cell r="F425" t="e">
            <v>#VALUE!</v>
          </cell>
          <cell r="G425" t="e">
            <v>#VALUE!</v>
          </cell>
          <cell r="H425" t="e">
            <v>#VALUE!</v>
          </cell>
          <cell r="I425" t="e">
            <v>#VALUE!</v>
          </cell>
          <cell r="J425" t="e">
            <v>#VALUE!</v>
          </cell>
          <cell r="K425" t="e">
            <v>#VALUE!</v>
          </cell>
          <cell r="L425" t="e">
            <v>#VALUE!</v>
          </cell>
          <cell r="M425" t="e">
            <v>#VALUE!</v>
          </cell>
          <cell r="N425" t="e">
            <v>#VALUE!</v>
          </cell>
          <cell r="O425" t="e">
            <v>#VALUE!</v>
          </cell>
          <cell r="P425" t="e">
            <v>#VALUE!</v>
          </cell>
          <cell r="Q425" t="e">
            <v>#VALUE!</v>
          </cell>
          <cell r="R425" t="e">
            <v>#VALUE!</v>
          </cell>
          <cell r="S425" t="e">
            <v>#VALUE!</v>
          </cell>
          <cell r="T425" t="e">
            <v>#VALUE!</v>
          </cell>
          <cell r="U425" t="e">
            <v>#VALUE!</v>
          </cell>
          <cell r="V425" t="e">
            <v>#VALUE!</v>
          </cell>
          <cell r="W425" t="e">
            <v>#VALUE!</v>
          </cell>
          <cell r="X425" t="e">
            <v>#VALUE!</v>
          </cell>
          <cell r="Y425" t="e">
            <v>#VALUE!</v>
          </cell>
          <cell r="Z425" t="e">
            <v>#VALUE!</v>
          </cell>
          <cell r="AA425" t="e">
            <v>#VALUE!</v>
          </cell>
          <cell r="AB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D426" t="e">
            <v>#VALUE!</v>
          </cell>
          <cell r="E426" t="e">
            <v>#VALUE!</v>
          </cell>
          <cell r="F426" t="e">
            <v>#VALUE!</v>
          </cell>
          <cell r="G426" t="e">
            <v>#VALUE!</v>
          </cell>
          <cell r="H426" t="e">
            <v>#VALUE!</v>
          </cell>
          <cell r="I426" t="e">
            <v>#VALUE!</v>
          </cell>
          <cell r="J426" t="e">
            <v>#VALUE!</v>
          </cell>
          <cell r="K426" t="e">
            <v>#VALUE!</v>
          </cell>
          <cell r="L426" t="e">
            <v>#VALUE!</v>
          </cell>
          <cell r="M426" t="e">
            <v>#VALUE!</v>
          </cell>
          <cell r="N426" t="e">
            <v>#VALUE!</v>
          </cell>
          <cell r="O426" t="e">
            <v>#VALUE!</v>
          </cell>
          <cell r="P426" t="e">
            <v>#VALUE!</v>
          </cell>
          <cell r="Q426" t="e">
            <v>#VALUE!</v>
          </cell>
          <cell r="R426" t="e">
            <v>#VALUE!</v>
          </cell>
          <cell r="S426" t="e">
            <v>#VALUE!</v>
          </cell>
          <cell r="T426" t="e">
            <v>#VALUE!</v>
          </cell>
          <cell r="U426" t="e">
            <v>#VALUE!</v>
          </cell>
          <cell r="V426" t="e">
            <v>#VALUE!</v>
          </cell>
          <cell r="W426" t="e">
            <v>#VALUE!</v>
          </cell>
          <cell r="X426" t="e">
            <v>#VALUE!</v>
          </cell>
          <cell r="Y426" t="e">
            <v>#VALUE!</v>
          </cell>
          <cell r="Z426" t="e">
            <v>#VALUE!</v>
          </cell>
          <cell r="AA426" t="e">
            <v>#VALUE!</v>
          </cell>
          <cell r="AB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D427" t="e">
            <v>#VALUE!</v>
          </cell>
          <cell r="E427" t="e">
            <v>#VALUE!</v>
          </cell>
          <cell r="F427" t="e">
            <v>#VALUE!</v>
          </cell>
          <cell r="G427" t="e">
            <v>#VALUE!</v>
          </cell>
          <cell r="H427" t="e">
            <v>#VALUE!</v>
          </cell>
          <cell r="I427" t="e">
            <v>#VALUE!</v>
          </cell>
          <cell r="J427" t="e">
            <v>#VALUE!</v>
          </cell>
          <cell r="K427" t="e">
            <v>#VALUE!</v>
          </cell>
          <cell r="L427" t="e">
            <v>#VALUE!</v>
          </cell>
          <cell r="M427" t="e">
            <v>#VALUE!</v>
          </cell>
          <cell r="N427" t="e">
            <v>#VALUE!</v>
          </cell>
          <cell r="O427" t="e">
            <v>#VALUE!</v>
          </cell>
          <cell r="P427" t="e">
            <v>#VALUE!</v>
          </cell>
          <cell r="Q427" t="e">
            <v>#VALUE!</v>
          </cell>
          <cell r="R427" t="e">
            <v>#VALUE!</v>
          </cell>
          <cell r="S427" t="e">
            <v>#VALUE!</v>
          </cell>
          <cell r="T427" t="e">
            <v>#VALUE!</v>
          </cell>
          <cell r="U427" t="e">
            <v>#VALUE!</v>
          </cell>
          <cell r="V427" t="e">
            <v>#VALUE!</v>
          </cell>
          <cell r="W427" t="e">
            <v>#VALUE!</v>
          </cell>
          <cell r="X427" t="e">
            <v>#VALUE!</v>
          </cell>
          <cell r="Y427" t="e">
            <v>#VALUE!</v>
          </cell>
          <cell r="Z427" t="e">
            <v>#VALUE!</v>
          </cell>
          <cell r="AA427" t="e">
            <v>#VALUE!</v>
          </cell>
          <cell r="AB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D428" t="e">
            <v>#VALUE!</v>
          </cell>
          <cell r="E428" t="e">
            <v>#VALUE!</v>
          </cell>
          <cell r="F428" t="e">
            <v>#VALUE!</v>
          </cell>
          <cell r="G428" t="e">
            <v>#VALUE!</v>
          </cell>
          <cell r="H428" t="e">
            <v>#VALUE!</v>
          </cell>
          <cell r="I428" t="e">
            <v>#VALUE!</v>
          </cell>
          <cell r="J428" t="e">
            <v>#VALUE!</v>
          </cell>
          <cell r="K428" t="e">
            <v>#VALUE!</v>
          </cell>
          <cell r="L428" t="e">
            <v>#VALUE!</v>
          </cell>
          <cell r="M428" t="e">
            <v>#VALUE!</v>
          </cell>
          <cell r="N428" t="e">
            <v>#VALUE!</v>
          </cell>
          <cell r="O428" t="e">
            <v>#VALUE!</v>
          </cell>
          <cell r="P428" t="e">
            <v>#VALUE!</v>
          </cell>
          <cell r="Q428" t="e">
            <v>#VALUE!</v>
          </cell>
          <cell r="R428" t="e">
            <v>#VALUE!</v>
          </cell>
          <cell r="S428" t="e">
            <v>#VALUE!</v>
          </cell>
          <cell r="T428" t="e">
            <v>#VALUE!</v>
          </cell>
          <cell r="U428" t="e">
            <v>#VALUE!</v>
          </cell>
          <cell r="V428" t="e">
            <v>#VALUE!</v>
          </cell>
          <cell r="W428" t="e">
            <v>#VALUE!</v>
          </cell>
          <cell r="X428" t="e">
            <v>#VALUE!</v>
          </cell>
          <cell r="Y428" t="e">
            <v>#VALUE!</v>
          </cell>
          <cell r="Z428" t="e">
            <v>#VALUE!</v>
          </cell>
          <cell r="AA428" t="e">
            <v>#VALUE!</v>
          </cell>
          <cell r="AB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D429" t="e">
            <v>#VALUE!</v>
          </cell>
          <cell r="E429" t="e">
            <v>#VALUE!</v>
          </cell>
          <cell r="F429" t="e">
            <v>#VALUE!</v>
          </cell>
          <cell r="G429" t="e">
            <v>#VALUE!</v>
          </cell>
          <cell r="H429" t="e">
            <v>#VALUE!</v>
          </cell>
          <cell r="I429" t="e">
            <v>#VALUE!</v>
          </cell>
          <cell r="J429" t="e">
            <v>#VALUE!</v>
          </cell>
          <cell r="K429" t="e">
            <v>#VALUE!</v>
          </cell>
          <cell r="L429" t="e">
            <v>#VALUE!</v>
          </cell>
          <cell r="M429" t="e">
            <v>#VALUE!</v>
          </cell>
          <cell r="N429" t="e">
            <v>#VALUE!</v>
          </cell>
          <cell r="O429" t="e">
            <v>#VALUE!</v>
          </cell>
          <cell r="P429" t="e">
            <v>#VALUE!</v>
          </cell>
          <cell r="Q429" t="e">
            <v>#VALUE!</v>
          </cell>
          <cell r="R429" t="e">
            <v>#VALUE!</v>
          </cell>
          <cell r="S429" t="e">
            <v>#VALUE!</v>
          </cell>
          <cell r="T429" t="e">
            <v>#VALUE!</v>
          </cell>
          <cell r="U429" t="e">
            <v>#VALUE!</v>
          </cell>
          <cell r="V429" t="e">
            <v>#VALUE!</v>
          </cell>
          <cell r="W429" t="e">
            <v>#VALUE!</v>
          </cell>
          <cell r="X429" t="e">
            <v>#VALUE!</v>
          </cell>
          <cell r="Y429" t="e">
            <v>#VALUE!</v>
          </cell>
          <cell r="Z429" t="e">
            <v>#VALUE!</v>
          </cell>
          <cell r="AA429" t="e">
            <v>#VALUE!</v>
          </cell>
          <cell r="AB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D430" t="e">
            <v>#VALUE!</v>
          </cell>
          <cell r="E430" t="e">
            <v>#VALUE!</v>
          </cell>
          <cell r="F430" t="e">
            <v>#VALUE!</v>
          </cell>
          <cell r="G430" t="e">
            <v>#VALUE!</v>
          </cell>
          <cell r="H430" t="e">
            <v>#VALUE!</v>
          </cell>
          <cell r="I430" t="e">
            <v>#VALUE!</v>
          </cell>
          <cell r="J430" t="e">
            <v>#VALUE!</v>
          </cell>
          <cell r="K430" t="e">
            <v>#VALUE!</v>
          </cell>
          <cell r="L430" t="e">
            <v>#VALUE!</v>
          </cell>
          <cell r="M430" t="e">
            <v>#VALUE!</v>
          </cell>
          <cell r="N430" t="e">
            <v>#VALUE!</v>
          </cell>
          <cell r="O430" t="e">
            <v>#VALUE!</v>
          </cell>
          <cell r="P430" t="e">
            <v>#VALUE!</v>
          </cell>
          <cell r="Q430" t="e">
            <v>#VALUE!</v>
          </cell>
          <cell r="R430" t="e">
            <v>#VALUE!</v>
          </cell>
          <cell r="S430" t="e">
            <v>#VALUE!</v>
          </cell>
          <cell r="T430" t="e">
            <v>#VALUE!</v>
          </cell>
          <cell r="U430" t="e">
            <v>#VALUE!</v>
          </cell>
          <cell r="V430" t="e">
            <v>#VALUE!</v>
          </cell>
          <cell r="W430" t="e">
            <v>#VALUE!</v>
          </cell>
          <cell r="X430" t="e">
            <v>#VALUE!</v>
          </cell>
          <cell r="Y430" t="e">
            <v>#VALUE!</v>
          </cell>
          <cell r="Z430" t="e">
            <v>#VALUE!</v>
          </cell>
          <cell r="AA430" t="e">
            <v>#VALUE!</v>
          </cell>
          <cell r="AB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D431" t="e">
            <v>#VALUE!</v>
          </cell>
          <cell r="E431" t="e">
            <v>#VALUE!</v>
          </cell>
          <cell r="F431" t="e">
            <v>#VALUE!</v>
          </cell>
          <cell r="G431" t="e">
            <v>#VALUE!</v>
          </cell>
          <cell r="H431" t="e">
            <v>#VALUE!</v>
          </cell>
          <cell r="I431" t="e">
            <v>#VALUE!</v>
          </cell>
          <cell r="J431" t="e">
            <v>#VALUE!</v>
          </cell>
          <cell r="K431" t="e">
            <v>#VALUE!</v>
          </cell>
          <cell r="L431" t="e">
            <v>#VALUE!</v>
          </cell>
          <cell r="M431" t="e">
            <v>#VALUE!</v>
          </cell>
          <cell r="N431" t="e">
            <v>#VALUE!</v>
          </cell>
          <cell r="O431" t="e">
            <v>#VALUE!</v>
          </cell>
          <cell r="P431" t="e">
            <v>#VALUE!</v>
          </cell>
          <cell r="Q431" t="e">
            <v>#VALUE!</v>
          </cell>
          <cell r="R431" t="e">
            <v>#VALUE!</v>
          </cell>
          <cell r="S431" t="e">
            <v>#VALUE!</v>
          </cell>
          <cell r="T431" t="e">
            <v>#VALUE!</v>
          </cell>
          <cell r="U431" t="e">
            <v>#VALUE!</v>
          </cell>
          <cell r="V431" t="e">
            <v>#VALUE!</v>
          </cell>
          <cell r="W431" t="e">
            <v>#VALUE!</v>
          </cell>
          <cell r="X431" t="e">
            <v>#VALUE!</v>
          </cell>
          <cell r="Y431" t="e">
            <v>#VALUE!</v>
          </cell>
          <cell r="Z431" t="e">
            <v>#VALUE!</v>
          </cell>
          <cell r="AA431" t="e">
            <v>#VALUE!</v>
          </cell>
          <cell r="AB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D432" t="e">
            <v>#VALUE!</v>
          </cell>
          <cell r="E432" t="e">
            <v>#VALUE!</v>
          </cell>
          <cell r="F432" t="e">
            <v>#VALUE!</v>
          </cell>
          <cell r="G432" t="e">
            <v>#VALUE!</v>
          </cell>
          <cell r="H432" t="e">
            <v>#VALUE!</v>
          </cell>
          <cell r="I432" t="e">
            <v>#VALUE!</v>
          </cell>
          <cell r="J432" t="e">
            <v>#VALUE!</v>
          </cell>
          <cell r="K432" t="e">
            <v>#VALUE!</v>
          </cell>
          <cell r="L432" t="e">
            <v>#VALUE!</v>
          </cell>
          <cell r="M432" t="e">
            <v>#VALUE!</v>
          </cell>
          <cell r="N432" t="e">
            <v>#VALUE!</v>
          </cell>
          <cell r="O432" t="e">
            <v>#VALUE!</v>
          </cell>
          <cell r="P432" t="e">
            <v>#VALUE!</v>
          </cell>
          <cell r="Q432" t="e">
            <v>#VALUE!</v>
          </cell>
          <cell r="R432" t="e">
            <v>#VALUE!</v>
          </cell>
          <cell r="S432" t="e">
            <v>#VALUE!</v>
          </cell>
          <cell r="T432" t="e">
            <v>#VALUE!</v>
          </cell>
          <cell r="U432" t="e">
            <v>#VALUE!</v>
          </cell>
          <cell r="V432" t="e">
            <v>#VALUE!</v>
          </cell>
          <cell r="W432" t="e">
            <v>#VALUE!</v>
          </cell>
          <cell r="X432" t="e">
            <v>#VALUE!</v>
          </cell>
          <cell r="Y432" t="e">
            <v>#VALUE!</v>
          </cell>
          <cell r="Z432" t="e">
            <v>#VALUE!</v>
          </cell>
          <cell r="AA432" t="e">
            <v>#VALUE!</v>
          </cell>
          <cell r="AB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D433" t="e">
            <v>#VALUE!</v>
          </cell>
          <cell r="E433" t="e">
            <v>#VALUE!</v>
          </cell>
          <cell r="F433" t="e">
            <v>#VALUE!</v>
          </cell>
          <cell r="G433" t="e">
            <v>#VALUE!</v>
          </cell>
          <cell r="H433" t="e">
            <v>#VALUE!</v>
          </cell>
          <cell r="I433" t="e">
            <v>#VALUE!</v>
          </cell>
          <cell r="J433" t="e">
            <v>#VALUE!</v>
          </cell>
          <cell r="K433" t="e">
            <v>#VALUE!</v>
          </cell>
          <cell r="L433" t="e">
            <v>#VALUE!</v>
          </cell>
          <cell r="M433" t="e">
            <v>#VALUE!</v>
          </cell>
          <cell r="N433" t="e">
            <v>#VALUE!</v>
          </cell>
          <cell r="O433" t="e">
            <v>#VALUE!</v>
          </cell>
          <cell r="P433" t="e">
            <v>#VALUE!</v>
          </cell>
          <cell r="Q433" t="e">
            <v>#VALUE!</v>
          </cell>
          <cell r="R433" t="e">
            <v>#VALUE!</v>
          </cell>
          <cell r="S433" t="e">
            <v>#VALUE!</v>
          </cell>
          <cell r="T433" t="e">
            <v>#VALUE!</v>
          </cell>
          <cell r="U433" t="e">
            <v>#VALUE!</v>
          </cell>
          <cell r="V433" t="e">
            <v>#VALUE!</v>
          </cell>
          <cell r="W433" t="e">
            <v>#VALUE!</v>
          </cell>
          <cell r="X433" t="e">
            <v>#VALUE!</v>
          </cell>
          <cell r="Y433" t="e">
            <v>#VALUE!</v>
          </cell>
          <cell r="Z433" t="e">
            <v>#VALUE!</v>
          </cell>
          <cell r="AA433" t="e">
            <v>#VALUE!</v>
          </cell>
          <cell r="AB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D434" t="e">
            <v>#VALUE!</v>
          </cell>
          <cell r="E434" t="e">
            <v>#VALUE!</v>
          </cell>
          <cell r="F434" t="e">
            <v>#VALUE!</v>
          </cell>
          <cell r="G434" t="e">
            <v>#VALUE!</v>
          </cell>
          <cell r="H434" t="e">
            <v>#VALUE!</v>
          </cell>
          <cell r="I434" t="e">
            <v>#VALUE!</v>
          </cell>
          <cell r="J434" t="e">
            <v>#VALUE!</v>
          </cell>
          <cell r="K434" t="e">
            <v>#VALUE!</v>
          </cell>
          <cell r="L434" t="e">
            <v>#VALUE!</v>
          </cell>
          <cell r="M434" t="e">
            <v>#VALUE!</v>
          </cell>
          <cell r="N434" t="e">
            <v>#VALUE!</v>
          </cell>
          <cell r="O434" t="e">
            <v>#VALUE!</v>
          </cell>
          <cell r="P434" t="e">
            <v>#VALUE!</v>
          </cell>
          <cell r="Q434" t="e">
            <v>#VALUE!</v>
          </cell>
          <cell r="R434" t="e">
            <v>#VALUE!</v>
          </cell>
          <cell r="S434" t="e">
            <v>#VALUE!</v>
          </cell>
          <cell r="T434" t="e">
            <v>#VALUE!</v>
          </cell>
          <cell r="U434" t="e">
            <v>#VALUE!</v>
          </cell>
          <cell r="V434" t="e">
            <v>#VALUE!</v>
          </cell>
          <cell r="W434" t="e">
            <v>#VALUE!</v>
          </cell>
          <cell r="X434" t="e">
            <v>#VALUE!</v>
          </cell>
          <cell r="Y434" t="e">
            <v>#VALUE!</v>
          </cell>
          <cell r="Z434" t="e">
            <v>#VALUE!</v>
          </cell>
          <cell r="AA434" t="e">
            <v>#VALUE!</v>
          </cell>
          <cell r="AB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D435" t="e">
            <v>#VALUE!</v>
          </cell>
          <cell r="E435" t="e">
            <v>#VALUE!</v>
          </cell>
          <cell r="F435" t="e">
            <v>#VALUE!</v>
          </cell>
          <cell r="G435" t="e">
            <v>#VALUE!</v>
          </cell>
          <cell r="H435" t="e">
            <v>#VALUE!</v>
          </cell>
          <cell r="I435" t="e">
            <v>#VALUE!</v>
          </cell>
          <cell r="J435" t="e">
            <v>#VALUE!</v>
          </cell>
          <cell r="K435" t="e">
            <v>#VALUE!</v>
          </cell>
          <cell r="L435" t="e">
            <v>#VALUE!</v>
          </cell>
          <cell r="M435" t="e">
            <v>#VALUE!</v>
          </cell>
          <cell r="N435" t="e">
            <v>#VALUE!</v>
          </cell>
          <cell r="O435" t="e">
            <v>#VALUE!</v>
          </cell>
          <cell r="P435" t="e">
            <v>#VALUE!</v>
          </cell>
          <cell r="Q435" t="e">
            <v>#VALUE!</v>
          </cell>
          <cell r="R435" t="e">
            <v>#VALUE!</v>
          </cell>
          <cell r="S435" t="e">
            <v>#VALUE!</v>
          </cell>
          <cell r="T435" t="e">
            <v>#VALUE!</v>
          </cell>
          <cell r="U435" t="e">
            <v>#VALUE!</v>
          </cell>
          <cell r="V435" t="e">
            <v>#VALUE!</v>
          </cell>
          <cell r="W435" t="e">
            <v>#VALUE!</v>
          </cell>
          <cell r="X435" t="e">
            <v>#VALUE!</v>
          </cell>
          <cell r="Y435" t="e">
            <v>#VALUE!</v>
          </cell>
          <cell r="Z435" t="e">
            <v>#VALUE!</v>
          </cell>
          <cell r="AA435" t="e">
            <v>#VALUE!</v>
          </cell>
          <cell r="AB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D436" t="e">
            <v>#VALUE!</v>
          </cell>
          <cell r="E436" t="e">
            <v>#VALUE!</v>
          </cell>
          <cell r="F436" t="e">
            <v>#VALUE!</v>
          </cell>
          <cell r="G436" t="e">
            <v>#VALUE!</v>
          </cell>
          <cell r="H436" t="e">
            <v>#VALUE!</v>
          </cell>
          <cell r="I436" t="e">
            <v>#VALUE!</v>
          </cell>
          <cell r="J436" t="e">
            <v>#VALUE!</v>
          </cell>
          <cell r="K436" t="e">
            <v>#VALUE!</v>
          </cell>
          <cell r="L436" t="e">
            <v>#VALUE!</v>
          </cell>
          <cell r="M436" t="e">
            <v>#VALUE!</v>
          </cell>
          <cell r="N436" t="e">
            <v>#VALUE!</v>
          </cell>
          <cell r="O436" t="e">
            <v>#VALUE!</v>
          </cell>
          <cell r="P436" t="e">
            <v>#VALUE!</v>
          </cell>
          <cell r="Q436" t="e">
            <v>#VALUE!</v>
          </cell>
          <cell r="R436" t="e">
            <v>#VALUE!</v>
          </cell>
          <cell r="S436" t="e">
            <v>#VALUE!</v>
          </cell>
          <cell r="T436" t="e">
            <v>#VALUE!</v>
          </cell>
          <cell r="U436" t="e">
            <v>#VALUE!</v>
          </cell>
          <cell r="V436" t="e">
            <v>#VALUE!</v>
          </cell>
          <cell r="W436" t="e">
            <v>#VALUE!</v>
          </cell>
          <cell r="X436" t="e">
            <v>#VALUE!</v>
          </cell>
          <cell r="Y436" t="e">
            <v>#VALUE!</v>
          </cell>
          <cell r="Z436" t="e">
            <v>#VALUE!</v>
          </cell>
          <cell r="AA436" t="e">
            <v>#VALUE!</v>
          </cell>
          <cell r="AB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D437" t="e">
            <v>#VALUE!</v>
          </cell>
          <cell r="E437" t="e">
            <v>#VALUE!</v>
          </cell>
          <cell r="F437" t="e">
            <v>#VALUE!</v>
          </cell>
          <cell r="G437" t="e">
            <v>#VALUE!</v>
          </cell>
          <cell r="H437" t="e">
            <v>#VALUE!</v>
          </cell>
          <cell r="I437" t="e">
            <v>#VALUE!</v>
          </cell>
          <cell r="J437" t="e">
            <v>#VALUE!</v>
          </cell>
          <cell r="K437" t="e">
            <v>#VALUE!</v>
          </cell>
          <cell r="L437" t="e">
            <v>#VALUE!</v>
          </cell>
          <cell r="M437" t="e">
            <v>#VALUE!</v>
          </cell>
          <cell r="N437" t="e">
            <v>#VALUE!</v>
          </cell>
          <cell r="O437" t="e">
            <v>#VALUE!</v>
          </cell>
          <cell r="P437" t="e">
            <v>#VALUE!</v>
          </cell>
          <cell r="Q437" t="e">
            <v>#VALUE!</v>
          </cell>
          <cell r="R437" t="e">
            <v>#VALUE!</v>
          </cell>
          <cell r="S437" t="e">
            <v>#VALUE!</v>
          </cell>
          <cell r="T437" t="e">
            <v>#VALUE!</v>
          </cell>
          <cell r="U437" t="e">
            <v>#VALUE!</v>
          </cell>
          <cell r="V437" t="e">
            <v>#VALUE!</v>
          </cell>
          <cell r="W437" t="e">
            <v>#VALUE!</v>
          </cell>
          <cell r="X437" t="e">
            <v>#VALUE!</v>
          </cell>
          <cell r="Y437" t="e">
            <v>#VALUE!</v>
          </cell>
          <cell r="Z437" t="e">
            <v>#VALUE!</v>
          </cell>
          <cell r="AA437" t="e">
            <v>#VALUE!</v>
          </cell>
          <cell r="AB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D438" t="e">
            <v>#VALUE!</v>
          </cell>
          <cell r="E438" t="e">
            <v>#VALUE!</v>
          </cell>
          <cell r="F438" t="e">
            <v>#VALUE!</v>
          </cell>
          <cell r="G438" t="e">
            <v>#VALUE!</v>
          </cell>
          <cell r="H438" t="e">
            <v>#VALUE!</v>
          </cell>
          <cell r="I438" t="e">
            <v>#VALUE!</v>
          </cell>
          <cell r="J438" t="e">
            <v>#VALUE!</v>
          </cell>
          <cell r="K438" t="e">
            <v>#VALUE!</v>
          </cell>
          <cell r="L438" t="e">
            <v>#VALUE!</v>
          </cell>
          <cell r="M438" t="e">
            <v>#VALUE!</v>
          </cell>
          <cell r="N438" t="e">
            <v>#VALUE!</v>
          </cell>
          <cell r="O438" t="e">
            <v>#VALUE!</v>
          </cell>
          <cell r="P438" t="e">
            <v>#VALUE!</v>
          </cell>
          <cell r="Q438" t="e">
            <v>#VALUE!</v>
          </cell>
          <cell r="R438" t="e">
            <v>#VALUE!</v>
          </cell>
          <cell r="S438" t="e">
            <v>#VALUE!</v>
          </cell>
          <cell r="T438" t="e">
            <v>#VALUE!</v>
          </cell>
          <cell r="U438" t="e">
            <v>#VALUE!</v>
          </cell>
          <cell r="V438" t="e">
            <v>#VALUE!</v>
          </cell>
          <cell r="W438" t="e">
            <v>#VALUE!</v>
          </cell>
          <cell r="X438" t="e">
            <v>#VALUE!</v>
          </cell>
          <cell r="Y438" t="e">
            <v>#VALUE!</v>
          </cell>
          <cell r="Z438" t="e">
            <v>#VALUE!</v>
          </cell>
          <cell r="AA438" t="e">
            <v>#VALUE!</v>
          </cell>
          <cell r="AB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D439" t="e">
            <v>#VALUE!</v>
          </cell>
          <cell r="E439" t="e">
            <v>#VALUE!</v>
          </cell>
          <cell r="F439" t="e">
            <v>#VALUE!</v>
          </cell>
          <cell r="G439" t="e">
            <v>#VALUE!</v>
          </cell>
          <cell r="H439" t="e">
            <v>#VALUE!</v>
          </cell>
          <cell r="I439" t="e">
            <v>#VALUE!</v>
          </cell>
          <cell r="J439" t="e">
            <v>#VALUE!</v>
          </cell>
          <cell r="K439" t="e">
            <v>#VALUE!</v>
          </cell>
          <cell r="L439" t="e">
            <v>#VALUE!</v>
          </cell>
          <cell r="M439" t="e">
            <v>#VALUE!</v>
          </cell>
          <cell r="N439" t="e">
            <v>#VALUE!</v>
          </cell>
          <cell r="O439" t="e">
            <v>#VALUE!</v>
          </cell>
          <cell r="P439" t="e">
            <v>#VALUE!</v>
          </cell>
          <cell r="Q439" t="e">
            <v>#VALUE!</v>
          </cell>
          <cell r="R439" t="e">
            <v>#VALUE!</v>
          </cell>
          <cell r="S439" t="e">
            <v>#VALUE!</v>
          </cell>
          <cell r="T439" t="e">
            <v>#VALUE!</v>
          </cell>
          <cell r="U439" t="e">
            <v>#VALUE!</v>
          </cell>
          <cell r="V439" t="e">
            <v>#VALUE!</v>
          </cell>
          <cell r="W439" t="e">
            <v>#VALUE!</v>
          </cell>
          <cell r="X439" t="e">
            <v>#VALUE!</v>
          </cell>
          <cell r="Y439" t="e">
            <v>#VALUE!</v>
          </cell>
          <cell r="Z439" t="e">
            <v>#VALUE!</v>
          </cell>
          <cell r="AA439" t="e">
            <v>#VALUE!</v>
          </cell>
          <cell r="AB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D440" t="e">
            <v>#VALUE!</v>
          </cell>
          <cell r="E440" t="e">
            <v>#VALUE!</v>
          </cell>
          <cell r="F440" t="e">
            <v>#VALUE!</v>
          </cell>
          <cell r="G440" t="e">
            <v>#VALUE!</v>
          </cell>
          <cell r="H440" t="e">
            <v>#VALUE!</v>
          </cell>
          <cell r="I440" t="e">
            <v>#VALUE!</v>
          </cell>
          <cell r="J440" t="e">
            <v>#VALUE!</v>
          </cell>
          <cell r="K440" t="e">
            <v>#VALUE!</v>
          </cell>
          <cell r="L440" t="e">
            <v>#VALUE!</v>
          </cell>
          <cell r="M440" t="e">
            <v>#VALUE!</v>
          </cell>
          <cell r="N440" t="e">
            <v>#VALUE!</v>
          </cell>
          <cell r="O440" t="e">
            <v>#VALUE!</v>
          </cell>
          <cell r="P440" t="e">
            <v>#VALUE!</v>
          </cell>
          <cell r="Q440" t="e">
            <v>#VALUE!</v>
          </cell>
          <cell r="R440" t="e">
            <v>#VALUE!</v>
          </cell>
          <cell r="S440" t="e">
            <v>#VALUE!</v>
          </cell>
          <cell r="T440" t="e">
            <v>#VALUE!</v>
          </cell>
          <cell r="U440" t="e">
            <v>#VALUE!</v>
          </cell>
          <cell r="V440" t="e">
            <v>#VALUE!</v>
          </cell>
          <cell r="W440" t="e">
            <v>#VALUE!</v>
          </cell>
          <cell r="X440" t="e">
            <v>#VALUE!</v>
          </cell>
          <cell r="Y440" t="e">
            <v>#VALUE!</v>
          </cell>
          <cell r="Z440" t="e">
            <v>#VALUE!</v>
          </cell>
          <cell r="AA440" t="e">
            <v>#VALUE!</v>
          </cell>
          <cell r="AB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D441" t="e">
            <v>#VALUE!</v>
          </cell>
          <cell r="E441" t="e">
            <v>#VALUE!</v>
          </cell>
          <cell r="F441" t="e">
            <v>#VALUE!</v>
          </cell>
          <cell r="G441" t="e">
            <v>#VALUE!</v>
          </cell>
          <cell r="H441" t="e">
            <v>#VALUE!</v>
          </cell>
          <cell r="I441" t="e">
            <v>#VALUE!</v>
          </cell>
          <cell r="J441" t="e">
            <v>#VALUE!</v>
          </cell>
          <cell r="K441" t="e">
            <v>#VALUE!</v>
          </cell>
          <cell r="L441" t="e">
            <v>#VALUE!</v>
          </cell>
          <cell r="M441" t="e">
            <v>#VALUE!</v>
          </cell>
          <cell r="N441" t="e">
            <v>#VALUE!</v>
          </cell>
          <cell r="O441" t="e">
            <v>#VALUE!</v>
          </cell>
          <cell r="P441" t="e">
            <v>#VALUE!</v>
          </cell>
          <cell r="Q441" t="e">
            <v>#VALUE!</v>
          </cell>
          <cell r="R441" t="e">
            <v>#VALUE!</v>
          </cell>
          <cell r="S441" t="e">
            <v>#VALUE!</v>
          </cell>
          <cell r="T441" t="e">
            <v>#VALUE!</v>
          </cell>
          <cell r="U441" t="e">
            <v>#VALUE!</v>
          </cell>
          <cell r="V441" t="e">
            <v>#VALUE!</v>
          </cell>
          <cell r="W441" t="e">
            <v>#VALUE!</v>
          </cell>
          <cell r="X441" t="e">
            <v>#VALUE!</v>
          </cell>
          <cell r="Y441" t="e">
            <v>#VALUE!</v>
          </cell>
          <cell r="Z441" t="e">
            <v>#VALUE!</v>
          </cell>
          <cell r="AA441" t="e">
            <v>#VALUE!</v>
          </cell>
          <cell r="AB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D442" t="e">
            <v>#VALUE!</v>
          </cell>
          <cell r="E442" t="e">
            <v>#VALUE!</v>
          </cell>
          <cell r="F442" t="e">
            <v>#VALUE!</v>
          </cell>
          <cell r="G442" t="e">
            <v>#VALUE!</v>
          </cell>
          <cell r="H442" t="e">
            <v>#VALUE!</v>
          </cell>
          <cell r="I442" t="e">
            <v>#VALUE!</v>
          </cell>
          <cell r="J442" t="e">
            <v>#VALUE!</v>
          </cell>
          <cell r="K442" t="e">
            <v>#VALUE!</v>
          </cell>
          <cell r="L442" t="e">
            <v>#VALUE!</v>
          </cell>
          <cell r="M442" t="e">
            <v>#VALUE!</v>
          </cell>
          <cell r="N442" t="e">
            <v>#VALUE!</v>
          </cell>
          <cell r="O442" t="e">
            <v>#VALUE!</v>
          </cell>
          <cell r="P442" t="e">
            <v>#VALUE!</v>
          </cell>
          <cell r="Q442" t="e">
            <v>#VALUE!</v>
          </cell>
          <cell r="R442" t="e">
            <v>#VALUE!</v>
          </cell>
          <cell r="S442" t="e">
            <v>#VALUE!</v>
          </cell>
          <cell r="T442" t="e">
            <v>#VALUE!</v>
          </cell>
          <cell r="U442" t="e">
            <v>#VALUE!</v>
          </cell>
          <cell r="V442" t="e">
            <v>#VALUE!</v>
          </cell>
          <cell r="W442" t="e">
            <v>#VALUE!</v>
          </cell>
          <cell r="X442" t="e">
            <v>#VALUE!</v>
          </cell>
          <cell r="Y442" t="e">
            <v>#VALUE!</v>
          </cell>
          <cell r="Z442" t="e">
            <v>#VALUE!</v>
          </cell>
          <cell r="AA442" t="e">
            <v>#VALUE!</v>
          </cell>
          <cell r="AB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D443" t="e">
            <v>#VALUE!</v>
          </cell>
          <cell r="E443" t="e">
            <v>#VALUE!</v>
          </cell>
          <cell r="F443" t="e">
            <v>#VALUE!</v>
          </cell>
          <cell r="G443" t="e">
            <v>#VALUE!</v>
          </cell>
          <cell r="H443" t="e">
            <v>#VALUE!</v>
          </cell>
          <cell r="I443" t="e">
            <v>#VALUE!</v>
          </cell>
          <cell r="J443" t="e">
            <v>#VALUE!</v>
          </cell>
          <cell r="K443" t="e">
            <v>#VALUE!</v>
          </cell>
          <cell r="L443" t="e">
            <v>#VALUE!</v>
          </cell>
          <cell r="M443" t="e">
            <v>#VALUE!</v>
          </cell>
          <cell r="N443" t="e">
            <v>#VALUE!</v>
          </cell>
          <cell r="O443" t="e">
            <v>#VALUE!</v>
          </cell>
          <cell r="P443" t="e">
            <v>#VALUE!</v>
          </cell>
          <cell r="Q443" t="e">
            <v>#VALUE!</v>
          </cell>
          <cell r="R443" t="e">
            <v>#VALUE!</v>
          </cell>
          <cell r="S443" t="e">
            <v>#VALUE!</v>
          </cell>
          <cell r="T443" t="e">
            <v>#VALUE!</v>
          </cell>
          <cell r="U443" t="e">
            <v>#VALUE!</v>
          </cell>
          <cell r="V443" t="e">
            <v>#VALUE!</v>
          </cell>
          <cell r="W443" t="e">
            <v>#VALUE!</v>
          </cell>
          <cell r="X443" t="e">
            <v>#VALUE!</v>
          </cell>
          <cell r="Y443" t="e">
            <v>#VALUE!</v>
          </cell>
          <cell r="Z443" t="e">
            <v>#VALUE!</v>
          </cell>
          <cell r="AA443" t="e">
            <v>#VALUE!</v>
          </cell>
          <cell r="AB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D444" t="e">
            <v>#VALUE!</v>
          </cell>
          <cell r="E444" t="e">
            <v>#VALUE!</v>
          </cell>
          <cell r="F444" t="e">
            <v>#VALUE!</v>
          </cell>
          <cell r="G444" t="e">
            <v>#VALUE!</v>
          </cell>
          <cell r="H444" t="e">
            <v>#VALUE!</v>
          </cell>
          <cell r="I444" t="e">
            <v>#VALUE!</v>
          </cell>
          <cell r="J444" t="e">
            <v>#VALUE!</v>
          </cell>
          <cell r="K444" t="e">
            <v>#VALUE!</v>
          </cell>
          <cell r="L444" t="e">
            <v>#VALUE!</v>
          </cell>
          <cell r="M444" t="e">
            <v>#VALUE!</v>
          </cell>
          <cell r="N444" t="e">
            <v>#VALUE!</v>
          </cell>
          <cell r="O444" t="e">
            <v>#VALUE!</v>
          </cell>
          <cell r="P444" t="e">
            <v>#VALUE!</v>
          </cell>
          <cell r="Q444" t="e">
            <v>#VALUE!</v>
          </cell>
          <cell r="R444" t="e">
            <v>#VALUE!</v>
          </cell>
          <cell r="S444" t="e">
            <v>#VALUE!</v>
          </cell>
          <cell r="T444" t="e">
            <v>#VALUE!</v>
          </cell>
          <cell r="U444" t="e">
            <v>#VALUE!</v>
          </cell>
          <cell r="V444" t="e">
            <v>#VALUE!</v>
          </cell>
          <cell r="W444" t="e">
            <v>#VALUE!</v>
          </cell>
          <cell r="X444" t="e">
            <v>#VALUE!</v>
          </cell>
          <cell r="Y444" t="e">
            <v>#VALUE!</v>
          </cell>
          <cell r="Z444" t="e">
            <v>#VALUE!</v>
          </cell>
          <cell r="AA444" t="e">
            <v>#VALUE!</v>
          </cell>
          <cell r="AB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D445" t="e">
            <v>#VALUE!</v>
          </cell>
          <cell r="E445" t="e">
            <v>#VALUE!</v>
          </cell>
          <cell r="F445" t="e">
            <v>#VALUE!</v>
          </cell>
          <cell r="G445" t="e">
            <v>#VALUE!</v>
          </cell>
          <cell r="H445" t="e">
            <v>#VALUE!</v>
          </cell>
          <cell r="I445" t="e">
            <v>#VALUE!</v>
          </cell>
          <cell r="J445" t="e">
            <v>#VALUE!</v>
          </cell>
          <cell r="K445" t="e">
            <v>#VALUE!</v>
          </cell>
          <cell r="L445" t="e">
            <v>#VALUE!</v>
          </cell>
          <cell r="M445" t="e">
            <v>#VALUE!</v>
          </cell>
          <cell r="N445" t="e">
            <v>#VALUE!</v>
          </cell>
          <cell r="O445" t="e">
            <v>#VALUE!</v>
          </cell>
          <cell r="P445" t="e">
            <v>#VALUE!</v>
          </cell>
          <cell r="Q445" t="e">
            <v>#VALUE!</v>
          </cell>
          <cell r="R445" t="e">
            <v>#VALUE!</v>
          </cell>
          <cell r="S445" t="e">
            <v>#VALUE!</v>
          </cell>
          <cell r="T445" t="e">
            <v>#VALUE!</v>
          </cell>
          <cell r="U445" t="e">
            <v>#VALUE!</v>
          </cell>
          <cell r="V445" t="e">
            <v>#VALUE!</v>
          </cell>
          <cell r="W445" t="e">
            <v>#VALUE!</v>
          </cell>
          <cell r="X445" t="e">
            <v>#VALUE!</v>
          </cell>
          <cell r="Y445" t="e">
            <v>#VALUE!</v>
          </cell>
          <cell r="Z445" t="e">
            <v>#VALUE!</v>
          </cell>
          <cell r="AA445" t="e">
            <v>#VALUE!</v>
          </cell>
          <cell r="AB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D446" t="e">
            <v>#VALUE!</v>
          </cell>
          <cell r="E446" t="e">
            <v>#VALUE!</v>
          </cell>
          <cell r="F446" t="e">
            <v>#VALUE!</v>
          </cell>
          <cell r="G446" t="e">
            <v>#VALUE!</v>
          </cell>
          <cell r="H446" t="e">
            <v>#VALUE!</v>
          </cell>
          <cell r="I446" t="e">
            <v>#VALUE!</v>
          </cell>
          <cell r="J446" t="e">
            <v>#VALUE!</v>
          </cell>
          <cell r="K446" t="e">
            <v>#VALUE!</v>
          </cell>
          <cell r="L446" t="e">
            <v>#VALUE!</v>
          </cell>
          <cell r="M446" t="e">
            <v>#VALUE!</v>
          </cell>
          <cell r="N446" t="e">
            <v>#VALUE!</v>
          </cell>
          <cell r="O446" t="e">
            <v>#VALUE!</v>
          </cell>
          <cell r="P446" t="e">
            <v>#VALUE!</v>
          </cell>
          <cell r="Q446" t="e">
            <v>#VALUE!</v>
          </cell>
          <cell r="R446" t="e">
            <v>#VALUE!</v>
          </cell>
          <cell r="S446" t="e">
            <v>#VALUE!</v>
          </cell>
          <cell r="T446" t="e">
            <v>#VALUE!</v>
          </cell>
          <cell r="U446" t="e">
            <v>#VALUE!</v>
          </cell>
          <cell r="V446" t="e">
            <v>#VALUE!</v>
          </cell>
          <cell r="W446" t="e">
            <v>#VALUE!</v>
          </cell>
          <cell r="X446" t="e">
            <v>#VALUE!</v>
          </cell>
          <cell r="Y446" t="e">
            <v>#VALUE!</v>
          </cell>
          <cell r="Z446" t="e">
            <v>#VALUE!</v>
          </cell>
          <cell r="AA446" t="e">
            <v>#VALUE!</v>
          </cell>
          <cell r="AB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D447" t="e">
            <v>#VALUE!</v>
          </cell>
          <cell r="E447" t="e">
            <v>#VALUE!</v>
          </cell>
          <cell r="F447" t="e">
            <v>#VALUE!</v>
          </cell>
          <cell r="G447" t="e">
            <v>#VALUE!</v>
          </cell>
          <cell r="H447" t="e">
            <v>#VALUE!</v>
          </cell>
          <cell r="I447" t="e">
            <v>#VALUE!</v>
          </cell>
          <cell r="J447" t="e">
            <v>#VALUE!</v>
          </cell>
          <cell r="K447" t="e">
            <v>#VALUE!</v>
          </cell>
          <cell r="L447" t="e">
            <v>#VALUE!</v>
          </cell>
          <cell r="M447" t="e">
            <v>#VALUE!</v>
          </cell>
          <cell r="N447" t="e">
            <v>#VALUE!</v>
          </cell>
          <cell r="O447" t="e">
            <v>#VALUE!</v>
          </cell>
          <cell r="P447" t="e">
            <v>#VALUE!</v>
          </cell>
          <cell r="Q447" t="e">
            <v>#VALUE!</v>
          </cell>
          <cell r="R447" t="e">
            <v>#VALUE!</v>
          </cell>
          <cell r="S447" t="e">
            <v>#VALUE!</v>
          </cell>
          <cell r="T447" t="e">
            <v>#VALUE!</v>
          </cell>
          <cell r="U447" t="e">
            <v>#VALUE!</v>
          </cell>
          <cell r="V447" t="e">
            <v>#VALUE!</v>
          </cell>
          <cell r="W447" t="e">
            <v>#VALUE!</v>
          </cell>
          <cell r="X447" t="e">
            <v>#VALUE!</v>
          </cell>
          <cell r="Y447" t="e">
            <v>#VALUE!</v>
          </cell>
          <cell r="Z447" t="e">
            <v>#VALUE!</v>
          </cell>
          <cell r="AA447" t="e">
            <v>#VALUE!</v>
          </cell>
          <cell r="AB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D448" t="e">
            <v>#VALUE!</v>
          </cell>
          <cell r="E448" t="e">
            <v>#VALUE!</v>
          </cell>
          <cell r="F448" t="e">
            <v>#VALUE!</v>
          </cell>
          <cell r="G448" t="e">
            <v>#VALUE!</v>
          </cell>
          <cell r="H448" t="e">
            <v>#VALUE!</v>
          </cell>
          <cell r="I448" t="e">
            <v>#VALUE!</v>
          </cell>
          <cell r="J448" t="e">
            <v>#VALUE!</v>
          </cell>
          <cell r="K448" t="e">
            <v>#VALUE!</v>
          </cell>
          <cell r="L448" t="e">
            <v>#VALUE!</v>
          </cell>
          <cell r="M448" t="e">
            <v>#VALUE!</v>
          </cell>
          <cell r="N448" t="e">
            <v>#VALUE!</v>
          </cell>
          <cell r="O448" t="e">
            <v>#VALUE!</v>
          </cell>
          <cell r="P448" t="e">
            <v>#VALUE!</v>
          </cell>
          <cell r="Q448" t="e">
            <v>#VALUE!</v>
          </cell>
          <cell r="R448" t="e">
            <v>#VALUE!</v>
          </cell>
          <cell r="S448" t="e">
            <v>#VALUE!</v>
          </cell>
          <cell r="T448" t="e">
            <v>#VALUE!</v>
          </cell>
          <cell r="U448" t="e">
            <v>#VALUE!</v>
          </cell>
          <cell r="V448" t="e">
            <v>#VALUE!</v>
          </cell>
          <cell r="W448" t="e">
            <v>#VALUE!</v>
          </cell>
          <cell r="X448" t="e">
            <v>#VALUE!</v>
          </cell>
          <cell r="Y448" t="e">
            <v>#VALUE!</v>
          </cell>
          <cell r="Z448" t="e">
            <v>#VALUE!</v>
          </cell>
          <cell r="AA448" t="e">
            <v>#VALUE!</v>
          </cell>
          <cell r="AB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D449" t="e">
            <v>#VALUE!</v>
          </cell>
          <cell r="E449" t="e">
            <v>#VALUE!</v>
          </cell>
          <cell r="F449" t="e">
            <v>#VALUE!</v>
          </cell>
          <cell r="G449" t="e">
            <v>#VALUE!</v>
          </cell>
          <cell r="H449" t="e">
            <v>#VALUE!</v>
          </cell>
          <cell r="I449" t="e">
            <v>#VALUE!</v>
          </cell>
          <cell r="J449" t="e">
            <v>#VALUE!</v>
          </cell>
          <cell r="K449" t="e">
            <v>#VALUE!</v>
          </cell>
          <cell r="L449" t="e">
            <v>#VALUE!</v>
          </cell>
          <cell r="M449" t="e">
            <v>#VALUE!</v>
          </cell>
          <cell r="N449" t="e">
            <v>#VALUE!</v>
          </cell>
          <cell r="O449" t="e">
            <v>#VALUE!</v>
          </cell>
          <cell r="P449" t="e">
            <v>#VALUE!</v>
          </cell>
          <cell r="Q449" t="e">
            <v>#VALUE!</v>
          </cell>
          <cell r="R449" t="e">
            <v>#VALUE!</v>
          </cell>
          <cell r="S449" t="e">
            <v>#VALUE!</v>
          </cell>
          <cell r="T449" t="e">
            <v>#VALUE!</v>
          </cell>
          <cell r="U449" t="e">
            <v>#VALUE!</v>
          </cell>
          <cell r="V449" t="e">
            <v>#VALUE!</v>
          </cell>
          <cell r="W449" t="e">
            <v>#VALUE!</v>
          </cell>
          <cell r="X449" t="e">
            <v>#VALUE!</v>
          </cell>
          <cell r="Y449" t="e">
            <v>#VALUE!</v>
          </cell>
          <cell r="Z449" t="e">
            <v>#VALUE!</v>
          </cell>
          <cell r="AA449" t="e">
            <v>#VALUE!</v>
          </cell>
          <cell r="AB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D450" t="e">
            <v>#VALUE!</v>
          </cell>
          <cell r="E450" t="e">
            <v>#VALUE!</v>
          </cell>
          <cell r="F450" t="e">
            <v>#VALUE!</v>
          </cell>
          <cell r="G450" t="e">
            <v>#VALUE!</v>
          </cell>
          <cell r="H450" t="e">
            <v>#VALUE!</v>
          </cell>
          <cell r="I450" t="e">
            <v>#VALUE!</v>
          </cell>
          <cell r="J450" t="e">
            <v>#VALUE!</v>
          </cell>
          <cell r="K450" t="e">
            <v>#VALUE!</v>
          </cell>
          <cell r="L450" t="e">
            <v>#VALUE!</v>
          </cell>
          <cell r="M450" t="e">
            <v>#VALUE!</v>
          </cell>
          <cell r="N450" t="e">
            <v>#VALUE!</v>
          </cell>
          <cell r="O450" t="e">
            <v>#VALUE!</v>
          </cell>
          <cell r="P450" t="e">
            <v>#VALUE!</v>
          </cell>
          <cell r="Q450" t="e">
            <v>#VALUE!</v>
          </cell>
          <cell r="R450" t="e">
            <v>#VALUE!</v>
          </cell>
          <cell r="S450" t="e">
            <v>#VALUE!</v>
          </cell>
          <cell r="T450" t="e">
            <v>#VALUE!</v>
          </cell>
          <cell r="U450" t="e">
            <v>#VALUE!</v>
          </cell>
          <cell r="V450" t="e">
            <v>#VALUE!</v>
          </cell>
          <cell r="W450" t="e">
            <v>#VALUE!</v>
          </cell>
          <cell r="X450" t="e">
            <v>#VALUE!</v>
          </cell>
          <cell r="Y450" t="e">
            <v>#VALUE!</v>
          </cell>
          <cell r="Z450" t="e">
            <v>#VALUE!</v>
          </cell>
          <cell r="AA450" t="e">
            <v>#VALUE!</v>
          </cell>
          <cell r="AB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D451" t="e">
            <v>#VALUE!</v>
          </cell>
          <cell r="E451" t="e">
            <v>#VALUE!</v>
          </cell>
          <cell r="F451" t="e">
            <v>#VALUE!</v>
          </cell>
          <cell r="G451" t="e">
            <v>#VALUE!</v>
          </cell>
          <cell r="H451" t="e">
            <v>#VALUE!</v>
          </cell>
          <cell r="I451" t="e">
            <v>#VALUE!</v>
          </cell>
          <cell r="J451" t="e">
            <v>#VALUE!</v>
          </cell>
          <cell r="K451" t="e">
            <v>#VALUE!</v>
          </cell>
          <cell r="L451" t="e">
            <v>#VALUE!</v>
          </cell>
          <cell r="M451" t="e">
            <v>#VALUE!</v>
          </cell>
          <cell r="N451" t="e">
            <v>#VALUE!</v>
          </cell>
          <cell r="O451" t="e">
            <v>#VALUE!</v>
          </cell>
          <cell r="P451" t="e">
            <v>#VALUE!</v>
          </cell>
          <cell r="Q451" t="e">
            <v>#VALUE!</v>
          </cell>
          <cell r="R451" t="e">
            <v>#VALUE!</v>
          </cell>
          <cell r="S451" t="e">
            <v>#VALUE!</v>
          </cell>
          <cell r="T451" t="e">
            <v>#VALUE!</v>
          </cell>
          <cell r="U451" t="e">
            <v>#VALUE!</v>
          </cell>
          <cell r="V451" t="e">
            <v>#VALUE!</v>
          </cell>
          <cell r="W451" t="e">
            <v>#VALUE!</v>
          </cell>
          <cell r="X451" t="e">
            <v>#VALUE!</v>
          </cell>
          <cell r="Y451" t="e">
            <v>#VALUE!</v>
          </cell>
          <cell r="Z451" t="e">
            <v>#VALUE!</v>
          </cell>
          <cell r="AA451" t="e">
            <v>#VALUE!</v>
          </cell>
          <cell r="AB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D452" t="e">
            <v>#VALUE!</v>
          </cell>
          <cell r="E452" t="e">
            <v>#VALUE!</v>
          </cell>
          <cell r="F452" t="e">
            <v>#VALUE!</v>
          </cell>
          <cell r="G452" t="e">
            <v>#VALUE!</v>
          </cell>
          <cell r="H452" t="e">
            <v>#VALUE!</v>
          </cell>
          <cell r="I452" t="e">
            <v>#VALUE!</v>
          </cell>
          <cell r="J452" t="e">
            <v>#VALUE!</v>
          </cell>
          <cell r="K452" t="e">
            <v>#VALUE!</v>
          </cell>
          <cell r="L452" t="e">
            <v>#VALUE!</v>
          </cell>
          <cell r="M452" t="e">
            <v>#VALUE!</v>
          </cell>
          <cell r="N452" t="e">
            <v>#VALUE!</v>
          </cell>
          <cell r="O452" t="e">
            <v>#VALUE!</v>
          </cell>
          <cell r="P452" t="e">
            <v>#VALUE!</v>
          </cell>
          <cell r="Q452" t="e">
            <v>#VALUE!</v>
          </cell>
          <cell r="R452" t="e">
            <v>#VALUE!</v>
          </cell>
          <cell r="S452" t="e">
            <v>#VALUE!</v>
          </cell>
          <cell r="T452" t="e">
            <v>#VALUE!</v>
          </cell>
          <cell r="U452" t="e">
            <v>#VALUE!</v>
          </cell>
          <cell r="V452" t="e">
            <v>#VALUE!</v>
          </cell>
          <cell r="W452" t="e">
            <v>#VALUE!</v>
          </cell>
          <cell r="X452" t="e">
            <v>#VALUE!</v>
          </cell>
          <cell r="Y452" t="e">
            <v>#VALUE!</v>
          </cell>
          <cell r="Z452" t="e">
            <v>#VALUE!</v>
          </cell>
          <cell r="AA452" t="e">
            <v>#VALUE!</v>
          </cell>
          <cell r="AB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D453" t="e">
            <v>#VALUE!</v>
          </cell>
          <cell r="E453" t="e">
            <v>#VALUE!</v>
          </cell>
          <cell r="F453" t="e">
            <v>#VALUE!</v>
          </cell>
          <cell r="G453" t="e">
            <v>#VALUE!</v>
          </cell>
          <cell r="H453" t="e">
            <v>#VALUE!</v>
          </cell>
          <cell r="I453" t="e">
            <v>#VALUE!</v>
          </cell>
          <cell r="J453" t="e">
            <v>#VALUE!</v>
          </cell>
          <cell r="K453" t="e">
            <v>#VALUE!</v>
          </cell>
          <cell r="L453" t="e">
            <v>#VALUE!</v>
          </cell>
          <cell r="M453" t="e">
            <v>#VALUE!</v>
          </cell>
          <cell r="N453" t="e">
            <v>#VALUE!</v>
          </cell>
          <cell r="O453" t="e">
            <v>#VALUE!</v>
          </cell>
          <cell r="P453" t="e">
            <v>#VALUE!</v>
          </cell>
          <cell r="Q453" t="e">
            <v>#VALUE!</v>
          </cell>
          <cell r="R453" t="e">
            <v>#VALUE!</v>
          </cell>
          <cell r="S453" t="e">
            <v>#VALUE!</v>
          </cell>
          <cell r="T453" t="e">
            <v>#VALUE!</v>
          </cell>
          <cell r="U453" t="e">
            <v>#VALUE!</v>
          </cell>
          <cell r="V453" t="e">
            <v>#VALUE!</v>
          </cell>
          <cell r="W453" t="e">
            <v>#VALUE!</v>
          </cell>
          <cell r="X453" t="e">
            <v>#VALUE!</v>
          </cell>
          <cell r="Y453" t="e">
            <v>#VALUE!</v>
          </cell>
          <cell r="Z453" t="e">
            <v>#VALUE!</v>
          </cell>
          <cell r="AA453" t="e">
            <v>#VALUE!</v>
          </cell>
          <cell r="AB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D454" t="e">
            <v>#VALUE!</v>
          </cell>
          <cell r="E454" t="e">
            <v>#VALUE!</v>
          </cell>
          <cell r="F454" t="e">
            <v>#VALUE!</v>
          </cell>
          <cell r="G454" t="e">
            <v>#VALUE!</v>
          </cell>
          <cell r="H454" t="e">
            <v>#VALUE!</v>
          </cell>
          <cell r="I454" t="e">
            <v>#VALUE!</v>
          </cell>
          <cell r="J454" t="e">
            <v>#VALUE!</v>
          </cell>
          <cell r="K454" t="e">
            <v>#VALUE!</v>
          </cell>
          <cell r="L454" t="e">
            <v>#VALUE!</v>
          </cell>
          <cell r="M454" t="e">
            <v>#VALUE!</v>
          </cell>
          <cell r="N454" t="e">
            <v>#VALUE!</v>
          </cell>
          <cell r="O454" t="e">
            <v>#VALUE!</v>
          </cell>
          <cell r="P454" t="e">
            <v>#VALUE!</v>
          </cell>
          <cell r="Q454" t="e">
            <v>#VALUE!</v>
          </cell>
          <cell r="R454" t="e">
            <v>#VALUE!</v>
          </cell>
          <cell r="S454" t="e">
            <v>#VALUE!</v>
          </cell>
          <cell r="T454" t="e">
            <v>#VALUE!</v>
          </cell>
          <cell r="U454" t="e">
            <v>#VALUE!</v>
          </cell>
          <cell r="V454" t="e">
            <v>#VALUE!</v>
          </cell>
          <cell r="W454" t="e">
            <v>#VALUE!</v>
          </cell>
          <cell r="X454" t="e">
            <v>#VALUE!</v>
          </cell>
          <cell r="Y454" t="e">
            <v>#VALUE!</v>
          </cell>
          <cell r="Z454" t="e">
            <v>#VALUE!</v>
          </cell>
          <cell r="AA454" t="e">
            <v>#VALUE!</v>
          </cell>
          <cell r="AB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D455" t="e">
            <v>#VALUE!</v>
          </cell>
          <cell r="E455" t="e">
            <v>#VALUE!</v>
          </cell>
          <cell r="F455" t="e">
            <v>#VALUE!</v>
          </cell>
          <cell r="G455" t="e">
            <v>#VALUE!</v>
          </cell>
          <cell r="H455" t="e">
            <v>#VALUE!</v>
          </cell>
          <cell r="I455" t="e">
            <v>#VALUE!</v>
          </cell>
          <cell r="J455" t="e">
            <v>#VALUE!</v>
          </cell>
          <cell r="K455" t="e">
            <v>#VALUE!</v>
          </cell>
          <cell r="L455" t="e">
            <v>#VALUE!</v>
          </cell>
          <cell r="M455" t="e">
            <v>#VALUE!</v>
          </cell>
          <cell r="N455" t="e">
            <v>#VALUE!</v>
          </cell>
          <cell r="O455" t="e">
            <v>#VALUE!</v>
          </cell>
          <cell r="P455" t="e">
            <v>#VALUE!</v>
          </cell>
          <cell r="Q455" t="e">
            <v>#VALUE!</v>
          </cell>
          <cell r="R455" t="e">
            <v>#VALUE!</v>
          </cell>
          <cell r="S455" t="e">
            <v>#VALUE!</v>
          </cell>
          <cell r="T455" t="e">
            <v>#VALUE!</v>
          </cell>
          <cell r="U455" t="e">
            <v>#VALUE!</v>
          </cell>
          <cell r="V455" t="e">
            <v>#VALUE!</v>
          </cell>
          <cell r="W455" t="e">
            <v>#VALUE!</v>
          </cell>
          <cell r="X455" t="e">
            <v>#VALUE!</v>
          </cell>
          <cell r="Y455" t="e">
            <v>#VALUE!</v>
          </cell>
          <cell r="Z455" t="e">
            <v>#VALUE!</v>
          </cell>
          <cell r="AA455" t="e">
            <v>#VALUE!</v>
          </cell>
          <cell r="AB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D456" t="e">
            <v>#VALUE!</v>
          </cell>
          <cell r="E456" t="e">
            <v>#VALUE!</v>
          </cell>
          <cell r="F456" t="e">
            <v>#VALUE!</v>
          </cell>
          <cell r="G456" t="e">
            <v>#VALUE!</v>
          </cell>
          <cell r="H456" t="e">
            <v>#VALUE!</v>
          </cell>
          <cell r="I456" t="e">
            <v>#VALUE!</v>
          </cell>
          <cell r="J456" t="e">
            <v>#VALUE!</v>
          </cell>
          <cell r="K456" t="e">
            <v>#VALUE!</v>
          </cell>
          <cell r="L456" t="e">
            <v>#VALUE!</v>
          </cell>
          <cell r="M456" t="e">
            <v>#VALUE!</v>
          </cell>
          <cell r="N456" t="e">
            <v>#VALUE!</v>
          </cell>
          <cell r="O456" t="e">
            <v>#VALUE!</v>
          </cell>
          <cell r="P456" t="e">
            <v>#VALUE!</v>
          </cell>
          <cell r="Q456" t="e">
            <v>#VALUE!</v>
          </cell>
          <cell r="R456" t="e">
            <v>#VALUE!</v>
          </cell>
          <cell r="S456" t="e">
            <v>#VALUE!</v>
          </cell>
          <cell r="T456" t="e">
            <v>#VALUE!</v>
          </cell>
          <cell r="U456" t="e">
            <v>#VALUE!</v>
          </cell>
          <cell r="V456" t="e">
            <v>#VALUE!</v>
          </cell>
          <cell r="W456" t="e">
            <v>#VALUE!</v>
          </cell>
          <cell r="X456" t="e">
            <v>#VALUE!</v>
          </cell>
          <cell r="Y456" t="e">
            <v>#VALUE!</v>
          </cell>
          <cell r="Z456" t="e">
            <v>#VALUE!</v>
          </cell>
          <cell r="AA456" t="e">
            <v>#VALUE!</v>
          </cell>
          <cell r="AB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D457" t="e">
            <v>#VALUE!</v>
          </cell>
          <cell r="E457" t="e">
            <v>#VALUE!</v>
          </cell>
          <cell r="F457" t="e">
            <v>#VALUE!</v>
          </cell>
          <cell r="G457" t="e">
            <v>#VALUE!</v>
          </cell>
          <cell r="H457" t="e">
            <v>#VALUE!</v>
          </cell>
          <cell r="I457" t="e">
            <v>#VALUE!</v>
          </cell>
          <cell r="J457" t="e">
            <v>#VALUE!</v>
          </cell>
          <cell r="K457" t="e">
            <v>#VALUE!</v>
          </cell>
          <cell r="L457" t="e">
            <v>#VALUE!</v>
          </cell>
          <cell r="M457" t="e">
            <v>#VALUE!</v>
          </cell>
          <cell r="N457" t="e">
            <v>#VALUE!</v>
          </cell>
          <cell r="O457" t="e">
            <v>#VALUE!</v>
          </cell>
          <cell r="P457" t="e">
            <v>#VALUE!</v>
          </cell>
          <cell r="Q457" t="e">
            <v>#VALUE!</v>
          </cell>
          <cell r="R457" t="e">
            <v>#VALUE!</v>
          </cell>
          <cell r="S457" t="e">
            <v>#VALUE!</v>
          </cell>
          <cell r="T457" t="e">
            <v>#VALUE!</v>
          </cell>
          <cell r="U457" t="e">
            <v>#VALUE!</v>
          </cell>
          <cell r="V457" t="e">
            <v>#VALUE!</v>
          </cell>
          <cell r="W457" t="e">
            <v>#VALUE!</v>
          </cell>
          <cell r="X457" t="e">
            <v>#VALUE!</v>
          </cell>
          <cell r="Y457" t="e">
            <v>#VALUE!</v>
          </cell>
          <cell r="Z457" t="e">
            <v>#VALUE!</v>
          </cell>
          <cell r="AA457" t="e">
            <v>#VALUE!</v>
          </cell>
          <cell r="AB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D458" t="e">
            <v>#VALUE!</v>
          </cell>
          <cell r="E458" t="e">
            <v>#VALUE!</v>
          </cell>
          <cell r="F458" t="e">
            <v>#VALUE!</v>
          </cell>
          <cell r="G458" t="e">
            <v>#VALUE!</v>
          </cell>
          <cell r="H458" t="e">
            <v>#VALUE!</v>
          </cell>
          <cell r="I458" t="e">
            <v>#VALUE!</v>
          </cell>
          <cell r="J458" t="e">
            <v>#VALUE!</v>
          </cell>
          <cell r="K458" t="e">
            <v>#VALUE!</v>
          </cell>
          <cell r="L458" t="e">
            <v>#VALUE!</v>
          </cell>
          <cell r="M458" t="e">
            <v>#VALUE!</v>
          </cell>
          <cell r="N458" t="e">
            <v>#VALUE!</v>
          </cell>
          <cell r="O458" t="e">
            <v>#VALUE!</v>
          </cell>
          <cell r="P458" t="e">
            <v>#VALUE!</v>
          </cell>
          <cell r="Q458" t="e">
            <v>#VALUE!</v>
          </cell>
          <cell r="R458" t="e">
            <v>#VALUE!</v>
          </cell>
          <cell r="S458" t="e">
            <v>#VALUE!</v>
          </cell>
          <cell r="T458" t="e">
            <v>#VALUE!</v>
          </cell>
          <cell r="U458" t="e">
            <v>#VALUE!</v>
          </cell>
          <cell r="V458" t="e">
            <v>#VALUE!</v>
          </cell>
          <cell r="W458" t="e">
            <v>#VALUE!</v>
          </cell>
          <cell r="X458" t="e">
            <v>#VALUE!</v>
          </cell>
          <cell r="Y458" t="e">
            <v>#VALUE!</v>
          </cell>
          <cell r="Z458" t="e">
            <v>#VALUE!</v>
          </cell>
          <cell r="AA458" t="e">
            <v>#VALUE!</v>
          </cell>
          <cell r="AB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D459" t="e">
            <v>#VALUE!</v>
          </cell>
          <cell r="E459" t="e">
            <v>#VALUE!</v>
          </cell>
          <cell r="F459" t="e">
            <v>#VALUE!</v>
          </cell>
          <cell r="G459" t="e">
            <v>#VALUE!</v>
          </cell>
          <cell r="H459" t="e">
            <v>#VALUE!</v>
          </cell>
          <cell r="I459" t="e">
            <v>#VALUE!</v>
          </cell>
          <cell r="J459" t="e">
            <v>#VALUE!</v>
          </cell>
          <cell r="K459" t="e">
            <v>#VALUE!</v>
          </cell>
          <cell r="L459" t="e">
            <v>#VALUE!</v>
          </cell>
          <cell r="M459" t="e">
            <v>#VALUE!</v>
          </cell>
          <cell r="N459" t="e">
            <v>#VALUE!</v>
          </cell>
          <cell r="O459" t="e">
            <v>#VALUE!</v>
          </cell>
          <cell r="P459" t="e">
            <v>#VALUE!</v>
          </cell>
          <cell r="Q459" t="e">
            <v>#VALUE!</v>
          </cell>
          <cell r="R459" t="e">
            <v>#VALUE!</v>
          </cell>
          <cell r="S459" t="e">
            <v>#VALUE!</v>
          </cell>
          <cell r="T459" t="e">
            <v>#VALUE!</v>
          </cell>
          <cell r="U459" t="e">
            <v>#VALUE!</v>
          </cell>
          <cell r="V459" t="e">
            <v>#VALUE!</v>
          </cell>
          <cell r="W459" t="e">
            <v>#VALUE!</v>
          </cell>
          <cell r="X459" t="e">
            <v>#VALUE!</v>
          </cell>
          <cell r="Y459" t="e">
            <v>#VALUE!</v>
          </cell>
          <cell r="Z459" t="e">
            <v>#VALUE!</v>
          </cell>
          <cell r="AA459" t="e">
            <v>#VALUE!</v>
          </cell>
          <cell r="AB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D460" t="e">
            <v>#VALUE!</v>
          </cell>
          <cell r="E460" t="e">
            <v>#VALUE!</v>
          </cell>
          <cell r="F460" t="e">
            <v>#VALUE!</v>
          </cell>
          <cell r="G460" t="e">
            <v>#VALUE!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 t="e">
            <v>#VALUE!</v>
          </cell>
          <cell r="P460" t="e">
            <v>#VALUE!</v>
          </cell>
          <cell r="Q460" t="e">
            <v>#VALUE!</v>
          </cell>
          <cell r="R460" t="e">
            <v>#VALUE!</v>
          </cell>
          <cell r="S460" t="e">
            <v>#VALUE!</v>
          </cell>
          <cell r="T460" t="e">
            <v>#VALUE!</v>
          </cell>
          <cell r="U460" t="e">
            <v>#VALUE!</v>
          </cell>
          <cell r="V460" t="e">
            <v>#VALUE!</v>
          </cell>
          <cell r="W460" t="e">
            <v>#VALUE!</v>
          </cell>
          <cell r="X460" t="e">
            <v>#VALUE!</v>
          </cell>
          <cell r="Y460" t="e">
            <v>#VALUE!</v>
          </cell>
          <cell r="Z460" t="e">
            <v>#VALUE!</v>
          </cell>
          <cell r="AA460" t="e">
            <v>#VALUE!</v>
          </cell>
          <cell r="AB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D461" t="e">
            <v>#VALUE!</v>
          </cell>
          <cell r="E461" t="e">
            <v>#VALUE!</v>
          </cell>
          <cell r="F461" t="e">
            <v>#VALUE!</v>
          </cell>
          <cell r="G461" t="e">
            <v>#VALUE!</v>
          </cell>
          <cell r="H461" t="e">
            <v>#VALUE!</v>
          </cell>
          <cell r="I461" t="e">
            <v>#VALUE!</v>
          </cell>
          <cell r="J461" t="e">
            <v>#VALUE!</v>
          </cell>
          <cell r="K461" t="e">
            <v>#VALUE!</v>
          </cell>
          <cell r="L461" t="e">
            <v>#VALUE!</v>
          </cell>
          <cell r="M461" t="e">
            <v>#VALUE!</v>
          </cell>
          <cell r="N461" t="e">
            <v>#VALUE!</v>
          </cell>
          <cell r="O461" t="e">
            <v>#VALUE!</v>
          </cell>
          <cell r="P461" t="e">
            <v>#VALUE!</v>
          </cell>
          <cell r="Q461" t="e">
            <v>#VALUE!</v>
          </cell>
          <cell r="R461" t="e">
            <v>#VALUE!</v>
          </cell>
          <cell r="S461" t="e">
            <v>#VALUE!</v>
          </cell>
          <cell r="T461" t="e">
            <v>#VALUE!</v>
          </cell>
          <cell r="U461" t="e">
            <v>#VALUE!</v>
          </cell>
          <cell r="V461" t="e">
            <v>#VALUE!</v>
          </cell>
          <cell r="W461" t="e">
            <v>#VALUE!</v>
          </cell>
          <cell r="X461" t="e">
            <v>#VALUE!</v>
          </cell>
          <cell r="Y461" t="e">
            <v>#VALUE!</v>
          </cell>
          <cell r="Z461" t="e">
            <v>#VALUE!</v>
          </cell>
          <cell r="AA461" t="e">
            <v>#VALUE!</v>
          </cell>
          <cell r="AB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D462" t="e">
            <v>#VALUE!</v>
          </cell>
          <cell r="E462" t="e">
            <v>#VALUE!</v>
          </cell>
          <cell r="F462" t="e">
            <v>#VALUE!</v>
          </cell>
          <cell r="G462" t="e">
            <v>#VALUE!</v>
          </cell>
          <cell r="H462" t="e">
            <v>#VALUE!</v>
          </cell>
          <cell r="I462" t="e">
            <v>#VALUE!</v>
          </cell>
          <cell r="J462" t="e">
            <v>#VALUE!</v>
          </cell>
          <cell r="K462" t="e">
            <v>#VALUE!</v>
          </cell>
          <cell r="L462" t="e">
            <v>#VALUE!</v>
          </cell>
          <cell r="M462" t="e">
            <v>#VALUE!</v>
          </cell>
          <cell r="N462" t="e">
            <v>#VALUE!</v>
          </cell>
          <cell r="O462" t="e">
            <v>#VALUE!</v>
          </cell>
          <cell r="P462" t="e">
            <v>#VALUE!</v>
          </cell>
          <cell r="Q462" t="e">
            <v>#VALUE!</v>
          </cell>
          <cell r="R462" t="e">
            <v>#VALUE!</v>
          </cell>
          <cell r="S462" t="e">
            <v>#VALUE!</v>
          </cell>
          <cell r="T462" t="e">
            <v>#VALUE!</v>
          </cell>
          <cell r="U462" t="e">
            <v>#VALUE!</v>
          </cell>
          <cell r="V462" t="e">
            <v>#VALUE!</v>
          </cell>
          <cell r="W462" t="e">
            <v>#VALUE!</v>
          </cell>
          <cell r="X462" t="e">
            <v>#VALUE!</v>
          </cell>
          <cell r="Y462" t="e">
            <v>#VALUE!</v>
          </cell>
          <cell r="Z462" t="e">
            <v>#VALUE!</v>
          </cell>
          <cell r="AA462" t="e">
            <v>#VALUE!</v>
          </cell>
          <cell r="AB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D463" t="e">
            <v>#VALUE!</v>
          </cell>
          <cell r="E463" t="e">
            <v>#VALUE!</v>
          </cell>
          <cell r="F463" t="e">
            <v>#VALUE!</v>
          </cell>
          <cell r="G463" t="e">
            <v>#VALUE!</v>
          </cell>
          <cell r="H463" t="e">
            <v>#VALUE!</v>
          </cell>
          <cell r="I463" t="e">
            <v>#VALUE!</v>
          </cell>
          <cell r="J463" t="e">
            <v>#VALUE!</v>
          </cell>
          <cell r="K463" t="e">
            <v>#VALUE!</v>
          </cell>
          <cell r="L463" t="e">
            <v>#VALUE!</v>
          </cell>
          <cell r="M463" t="e">
            <v>#VALUE!</v>
          </cell>
          <cell r="N463" t="e">
            <v>#VALUE!</v>
          </cell>
          <cell r="O463" t="e">
            <v>#VALUE!</v>
          </cell>
          <cell r="P463" t="e">
            <v>#VALUE!</v>
          </cell>
          <cell r="Q463" t="e">
            <v>#VALUE!</v>
          </cell>
          <cell r="R463" t="e">
            <v>#VALUE!</v>
          </cell>
          <cell r="S463" t="e">
            <v>#VALUE!</v>
          </cell>
          <cell r="T463" t="e">
            <v>#VALUE!</v>
          </cell>
          <cell r="U463" t="e">
            <v>#VALUE!</v>
          </cell>
          <cell r="V463" t="e">
            <v>#VALUE!</v>
          </cell>
          <cell r="W463" t="e">
            <v>#VALUE!</v>
          </cell>
          <cell r="X463" t="e">
            <v>#VALUE!</v>
          </cell>
          <cell r="Y463" t="e">
            <v>#VALUE!</v>
          </cell>
          <cell r="Z463" t="e">
            <v>#VALUE!</v>
          </cell>
          <cell r="AA463" t="e">
            <v>#VALUE!</v>
          </cell>
          <cell r="AB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D464" t="e">
            <v>#VALUE!</v>
          </cell>
          <cell r="E464" t="e">
            <v>#VALUE!</v>
          </cell>
          <cell r="F464" t="e">
            <v>#VALUE!</v>
          </cell>
          <cell r="G464" t="e">
            <v>#VALUE!</v>
          </cell>
          <cell r="H464" t="e">
            <v>#VALUE!</v>
          </cell>
          <cell r="I464" t="e">
            <v>#VALUE!</v>
          </cell>
          <cell r="J464" t="e">
            <v>#VALUE!</v>
          </cell>
          <cell r="K464" t="e">
            <v>#VALUE!</v>
          </cell>
          <cell r="L464" t="e">
            <v>#VALUE!</v>
          </cell>
          <cell r="M464" t="e">
            <v>#VALUE!</v>
          </cell>
          <cell r="N464" t="e">
            <v>#VALUE!</v>
          </cell>
          <cell r="O464" t="e">
            <v>#VALUE!</v>
          </cell>
          <cell r="P464" t="e">
            <v>#VALUE!</v>
          </cell>
          <cell r="Q464" t="e">
            <v>#VALUE!</v>
          </cell>
          <cell r="R464" t="e">
            <v>#VALUE!</v>
          </cell>
          <cell r="S464" t="e">
            <v>#VALUE!</v>
          </cell>
          <cell r="T464" t="e">
            <v>#VALUE!</v>
          </cell>
          <cell r="U464" t="e">
            <v>#VALUE!</v>
          </cell>
          <cell r="V464" t="e">
            <v>#VALUE!</v>
          </cell>
          <cell r="W464" t="e">
            <v>#VALUE!</v>
          </cell>
          <cell r="X464" t="e">
            <v>#VALUE!</v>
          </cell>
          <cell r="Y464" t="e">
            <v>#VALUE!</v>
          </cell>
          <cell r="Z464" t="e">
            <v>#VALUE!</v>
          </cell>
          <cell r="AA464" t="e">
            <v>#VALUE!</v>
          </cell>
          <cell r="AB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D465" t="e">
            <v>#VALUE!</v>
          </cell>
          <cell r="E465" t="e">
            <v>#VALUE!</v>
          </cell>
          <cell r="F465" t="e">
            <v>#VALUE!</v>
          </cell>
          <cell r="G465" t="e">
            <v>#VALUE!</v>
          </cell>
          <cell r="H465" t="e">
            <v>#VALUE!</v>
          </cell>
          <cell r="I465" t="e">
            <v>#VALUE!</v>
          </cell>
          <cell r="J465" t="e">
            <v>#VALUE!</v>
          </cell>
          <cell r="K465" t="e">
            <v>#VALUE!</v>
          </cell>
          <cell r="L465" t="e">
            <v>#VALUE!</v>
          </cell>
          <cell r="M465" t="e">
            <v>#VALUE!</v>
          </cell>
          <cell r="N465" t="e">
            <v>#VALUE!</v>
          </cell>
          <cell r="O465" t="e">
            <v>#VALUE!</v>
          </cell>
          <cell r="P465" t="e">
            <v>#VALUE!</v>
          </cell>
          <cell r="Q465" t="e">
            <v>#VALUE!</v>
          </cell>
          <cell r="R465" t="e">
            <v>#VALUE!</v>
          </cell>
          <cell r="S465" t="e">
            <v>#VALUE!</v>
          </cell>
          <cell r="T465" t="e">
            <v>#VALUE!</v>
          </cell>
          <cell r="U465" t="e">
            <v>#VALUE!</v>
          </cell>
          <cell r="V465" t="e">
            <v>#VALUE!</v>
          </cell>
          <cell r="W465" t="e">
            <v>#VALUE!</v>
          </cell>
          <cell r="X465" t="e">
            <v>#VALUE!</v>
          </cell>
          <cell r="Y465" t="e">
            <v>#VALUE!</v>
          </cell>
          <cell r="Z465" t="e">
            <v>#VALUE!</v>
          </cell>
          <cell r="AA465" t="e">
            <v>#VALUE!</v>
          </cell>
          <cell r="AB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D466" t="e">
            <v>#VALUE!</v>
          </cell>
          <cell r="E466" t="e">
            <v>#VALUE!</v>
          </cell>
          <cell r="F466" t="e">
            <v>#VALUE!</v>
          </cell>
          <cell r="G466" t="e">
            <v>#VALUE!</v>
          </cell>
          <cell r="H466" t="e">
            <v>#VALUE!</v>
          </cell>
          <cell r="I466" t="e">
            <v>#VALUE!</v>
          </cell>
          <cell r="J466" t="e">
            <v>#VALUE!</v>
          </cell>
          <cell r="K466" t="e">
            <v>#VALUE!</v>
          </cell>
          <cell r="L466" t="e">
            <v>#VALUE!</v>
          </cell>
          <cell r="M466" t="e">
            <v>#VALUE!</v>
          </cell>
          <cell r="N466" t="e">
            <v>#VALUE!</v>
          </cell>
          <cell r="O466" t="e">
            <v>#VALUE!</v>
          </cell>
          <cell r="P466" t="e">
            <v>#VALUE!</v>
          </cell>
          <cell r="Q466" t="e">
            <v>#VALUE!</v>
          </cell>
          <cell r="R466" t="e">
            <v>#VALUE!</v>
          </cell>
          <cell r="S466" t="e">
            <v>#VALUE!</v>
          </cell>
          <cell r="T466" t="e">
            <v>#VALUE!</v>
          </cell>
          <cell r="U466" t="e">
            <v>#VALUE!</v>
          </cell>
          <cell r="V466" t="e">
            <v>#VALUE!</v>
          </cell>
          <cell r="W466" t="e">
            <v>#VALUE!</v>
          </cell>
          <cell r="X466" t="e">
            <v>#VALUE!</v>
          </cell>
          <cell r="Y466" t="e">
            <v>#VALUE!</v>
          </cell>
          <cell r="Z466" t="e">
            <v>#VALUE!</v>
          </cell>
          <cell r="AA466" t="e">
            <v>#VALUE!</v>
          </cell>
          <cell r="AB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D467" t="e">
            <v>#VALUE!</v>
          </cell>
          <cell r="E467" t="e">
            <v>#VALUE!</v>
          </cell>
          <cell r="F467" t="e">
            <v>#VALUE!</v>
          </cell>
          <cell r="G467" t="e">
            <v>#VALUE!</v>
          </cell>
          <cell r="H467" t="e">
            <v>#VALUE!</v>
          </cell>
          <cell r="I467" t="e">
            <v>#VALUE!</v>
          </cell>
          <cell r="J467" t="e">
            <v>#VALUE!</v>
          </cell>
          <cell r="K467" t="e">
            <v>#VALUE!</v>
          </cell>
          <cell r="L467" t="e">
            <v>#VALUE!</v>
          </cell>
          <cell r="M467" t="e">
            <v>#VALUE!</v>
          </cell>
          <cell r="N467" t="e">
            <v>#VALUE!</v>
          </cell>
          <cell r="O467" t="e">
            <v>#VALUE!</v>
          </cell>
          <cell r="P467" t="e">
            <v>#VALUE!</v>
          </cell>
          <cell r="Q467" t="e">
            <v>#VALUE!</v>
          </cell>
          <cell r="R467" t="e">
            <v>#VALUE!</v>
          </cell>
          <cell r="S467" t="e">
            <v>#VALUE!</v>
          </cell>
          <cell r="T467" t="e">
            <v>#VALUE!</v>
          </cell>
          <cell r="U467" t="e">
            <v>#VALUE!</v>
          </cell>
          <cell r="V467" t="e">
            <v>#VALUE!</v>
          </cell>
          <cell r="W467" t="e">
            <v>#VALUE!</v>
          </cell>
          <cell r="X467" t="e">
            <v>#VALUE!</v>
          </cell>
          <cell r="Y467" t="e">
            <v>#VALUE!</v>
          </cell>
          <cell r="Z467" t="e">
            <v>#VALUE!</v>
          </cell>
          <cell r="AA467" t="e">
            <v>#VALUE!</v>
          </cell>
          <cell r="AB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D468" t="e">
            <v>#VALUE!</v>
          </cell>
          <cell r="E468" t="e">
            <v>#VALUE!</v>
          </cell>
          <cell r="F468" t="e">
            <v>#VALUE!</v>
          </cell>
          <cell r="G468" t="e">
            <v>#VALUE!</v>
          </cell>
          <cell r="H468" t="e">
            <v>#VALUE!</v>
          </cell>
          <cell r="I468" t="e">
            <v>#VALUE!</v>
          </cell>
          <cell r="J468" t="e">
            <v>#VALUE!</v>
          </cell>
          <cell r="K468" t="e">
            <v>#VALUE!</v>
          </cell>
          <cell r="L468" t="e">
            <v>#VALUE!</v>
          </cell>
          <cell r="M468" t="e">
            <v>#VALUE!</v>
          </cell>
          <cell r="N468" t="e">
            <v>#VALUE!</v>
          </cell>
          <cell r="O468" t="e">
            <v>#VALUE!</v>
          </cell>
          <cell r="P468" t="e">
            <v>#VALUE!</v>
          </cell>
          <cell r="Q468" t="e">
            <v>#VALUE!</v>
          </cell>
          <cell r="R468" t="e">
            <v>#VALUE!</v>
          </cell>
          <cell r="S468" t="e">
            <v>#VALUE!</v>
          </cell>
          <cell r="T468" t="e">
            <v>#VALUE!</v>
          </cell>
          <cell r="U468" t="e">
            <v>#VALUE!</v>
          </cell>
          <cell r="V468" t="e">
            <v>#VALUE!</v>
          </cell>
          <cell r="W468" t="e">
            <v>#VALUE!</v>
          </cell>
          <cell r="X468" t="e">
            <v>#VALUE!</v>
          </cell>
          <cell r="Y468" t="e">
            <v>#VALUE!</v>
          </cell>
          <cell r="Z468" t="e">
            <v>#VALUE!</v>
          </cell>
          <cell r="AA468" t="e">
            <v>#VALUE!</v>
          </cell>
          <cell r="AB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D469" t="e">
            <v>#VALUE!</v>
          </cell>
          <cell r="E469" t="e">
            <v>#VALUE!</v>
          </cell>
          <cell r="F469" t="e">
            <v>#VALUE!</v>
          </cell>
          <cell r="G469" t="e">
            <v>#VALUE!</v>
          </cell>
          <cell r="H469" t="e">
            <v>#VALUE!</v>
          </cell>
          <cell r="I469" t="e">
            <v>#VALUE!</v>
          </cell>
          <cell r="J469" t="e">
            <v>#VALUE!</v>
          </cell>
          <cell r="K469" t="e">
            <v>#VALUE!</v>
          </cell>
          <cell r="L469" t="e">
            <v>#VALUE!</v>
          </cell>
          <cell r="M469" t="e">
            <v>#VALUE!</v>
          </cell>
          <cell r="N469" t="e">
            <v>#VALUE!</v>
          </cell>
          <cell r="O469" t="e">
            <v>#VALUE!</v>
          </cell>
          <cell r="P469" t="e">
            <v>#VALUE!</v>
          </cell>
          <cell r="Q469" t="e">
            <v>#VALUE!</v>
          </cell>
          <cell r="R469" t="e">
            <v>#VALUE!</v>
          </cell>
          <cell r="S469" t="e">
            <v>#VALUE!</v>
          </cell>
          <cell r="T469" t="e">
            <v>#VALUE!</v>
          </cell>
          <cell r="U469" t="e">
            <v>#VALUE!</v>
          </cell>
          <cell r="V469" t="e">
            <v>#VALUE!</v>
          </cell>
          <cell r="W469" t="e">
            <v>#VALUE!</v>
          </cell>
          <cell r="X469" t="e">
            <v>#VALUE!</v>
          </cell>
          <cell r="Y469" t="e">
            <v>#VALUE!</v>
          </cell>
          <cell r="Z469" t="e">
            <v>#VALUE!</v>
          </cell>
          <cell r="AA469" t="e">
            <v>#VALUE!</v>
          </cell>
          <cell r="AB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D470" t="e">
            <v>#VALUE!</v>
          </cell>
          <cell r="E470" t="e">
            <v>#VALUE!</v>
          </cell>
          <cell r="F470" t="e">
            <v>#VALUE!</v>
          </cell>
          <cell r="G470" t="e">
            <v>#VALUE!</v>
          </cell>
          <cell r="H470" t="e">
            <v>#VALUE!</v>
          </cell>
          <cell r="I470" t="e">
            <v>#VALUE!</v>
          </cell>
          <cell r="J470" t="e">
            <v>#VALUE!</v>
          </cell>
          <cell r="K470" t="e">
            <v>#VALUE!</v>
          </cell>
          <cell r="L470" t="e">
            <v>#VALUE!</v>
          </cell>
          <cell r="M470" t="e">
            <v>#VALUE!</v>
          </cell>
          <cell r="N470" t="e">
            <v>#VALUE!</v>
          </cell>
          <cell r="O470" t="e">
            <v>#VALUE!</v>
          </cell>
          <cell r="P470" t="e">
            <v>#VALUE!</v>
          </cell>
          <cell r="Q470" t="e">
            <v>#VALUE!</v>
          </cell>
          <cell r="R470" t="e">
            <v>#VALUE!</v>
          </cell>
          <cell r="S470" t="e">
            <v>#VALUE!</v>
          </cell>
          <cell r="T470" t="e">
            <v>#VALUE!</v>
          </cell>
          <cell r="U470" t="e">
            <v>#VALUE!</v>
          </cell>
          <cell r="V470" t="e">
            <v>#VALUE!</v>
          </cell>
          <cell r="W470" t="e">
            <v>#VALUE!</v>
          </cell>
          <cell r="X470" t="e">
            <v>#VALUE!</v>
          </cell>
          <cell r="Y470" t="e">
            <v>#VALUE!</v>
          </cell>
          <cell r="Z470" t="e">
            <v>#VALUE!</v>
          </cell>
          <cell r="AA470" t="e">
            <v>#VALUE!</v>
          </cell>
          <cell r="AB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D471" t="e">
            <v>#VALUE!</v>
          </cell>
          <cell r="E471" t="e">
            <v>#VALUE!</v>
          </cell>
          <cell r="F471" t="e">
            <v>#VALUE!</v>
          </cell>
          <cell r="G471" t="e">
            <v>#VALUE!</v>
          </cell>
          <cell r="H471" t="e">
            <v>#VALUE!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 t="e">
            <v>#VALUE!</v>
          </cell>
          <cell r="N471" t="e">
            <v>#VALUE!</v>
          </cell>
          <cell r="O471" t="e">
            <v>#VALUE!</v>
          </cell>
          <cell r="P471" t="e">
            <v>#VALUE!</v>
          </cell>
          <cell r="Q471" t="e">
            <v>#VALUE!</v>
          </cell>
          <cell r="R471" t="e">
            <v>#VALUE!</v>
          </cell>
          <cell r="S471" t="e">
            <v>#VALUE!</v>
          </cell>
          <cell r="T471" t="e">
            <v>#VALUE!</v>
          </cell>
          <cell r="U471" t="e">
            <v>#VALUE!</v>
          </cell>
          <cell r="V471" t="e">
            <v>#VALUE!</v>
          </cell>
          <cell r="W471" t="e">
            <v>#VALUE!</v>
          </cell>
          <cell r="X471" t="e">
            <v>#VALUE!</v>
          </cell>
          <cell r="Y471" t="e">
            <v>#VALUE!</v>
          </cell>
          <cell r="Z471" t="e">
            <v>#VALUE!</v>
          </cell>
          <cell r="AA471" t="e">
            <v>#VALUE!</v>
          </cell>
          <cell r="AB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D472" t="e">
            <v>#VALUE!</v>
          </cell>
          <cell r="E472" t="e">
            <v>#VALUE!</v>
          </cell>
          <cell r="F472" t="e">
            <v>#VALUE!</v>
          </cell>
          <cell r="G472" t="e">
            <v>#VALUE!</v>
          </cell>
          <cell r="H472" t="e">
            <v>#VALUE!</v>
          </cell>
          <cell r="I472" t="e">
            <v>#VALUE!</v>
          </cell>
          <cell r="J472" t="e">
            <v>#VALUE!</v>
          </cell>
          <cell r="K472" t="e">
            <v>#VALUE!</v>
          </cell>
          <cell r="L472" t="e">
            <v>#VALUE!</v>
          </cell>
          <cell r="M472" t="e">
            <v>#VALUE!</v>
          </cell>
          <cell r="N472" t="e">
            <v>#VALUE!</v>
          </cell>
          <cell r="O472" t="e">
            <v>#VALUE!</v>
          </cell>
          <cell r="P472" t="e">
            <v>#VALUE!</v>
          </cell>
          <cell r="Q472" t="e">
            <v>#VALUE!</v>
          </cell>
          <cell r="R472" t="e">
            <v>#VALUE!</v>
          </cell>
          <cell r="S472" t="e">
            <v>#VALUE!</v>
          </cell>
          <cell r="T472" t="e">
            <v>#VALUE!</v>
          </cell>
          <cell r="U472" t="e">
            <v>#VALUE!</v>
          </cell>
          <cell r="V472" t="e">
            <v>#VALUE!</v>
          </cell>
          <cell r="W472" t="e">
            <v>#VALUE!</v>
          </cell>
          <cell r="X472" t="e">
            <v>#VALUE!</v>
          </cell>
          <cell r="Y472" t="e">
            <v>#VALUE!</v>
          </cell>
          <cell r="Z472" t="e">
            <v>#VALUE!</v>
          </cell>
          <cell r="AA472" t="e">
            <v>#VALUE!</v>
          </cell>
          <cell r="AB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D473" t="e">
            <v>#VALUE!</v>
          </cell>
          <cell r="E473" t="e">
            <v>#VALUE!</v>
          </cell>
          <cell r="F473" t="e">
            <v>#VALUE!</v>
          </cell>
          <cell r="G473" t="e">
            <v>#VALUE!</v>
          </cell>
          <cell r="H473" t="e">
            <v>#VALUE!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 t="e">
            <v>#VALUE!</v>
          </cell>
          <cell r="P473" t="e">
            <v>#VALUE!</v>
          </cell>
          <cell r="Q473" t="e">
            <v>#VALUE!</v>
          </cell>
          <cell r="R473" t="e">
            <v>#VALUE!</v>
          </cell>
          <cell r="S473" t="e">
            <v>#VALUE!</v>
          </cell>
          <cell r="T473" t="e">
            <v>#VALUE!</v>
          </cell>
          <cell r="U473" t="e">
            <v>#VALUE!</v>
          </cell>
          <cell r="V473" t="e">
            <v>#VALUE!</v>
          </cell>
          <cell r="W473" t="e">
            <v>#VALUE!</v>
          </cell>
          <cell r="X473" t="e">
            <v>#VALUE!</v>
          </cell>
          <cell r="Y473" t="e">
            <v>#VALUE!</v>
          </cell>
          <cell r="Z473" t="e">
            <v>#VALUE!</v>
          </cell>
          <cell r="AA473" t="e">
            <v>#VALUE!</v>
          </cell>
          <cell r="AB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D474" t="e">
            <v>#VALUE!</v>
          </cell>
          <cell r="E474" t="e">
            <v>#VALUE!</v>
          </cell>
          <cell r="F474" t="e">
            <v>#VALUE!</v>
          </cell>
          <cell r="G474" t="e">
            <v>#VALUE!</v>
          </cell>
          <cell r="H474" t="e">
            <v>#VALUE!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 t="e">
            <v>#VALUE!</v>
          </cell>
          <cell r="P474" t="e">
            <v>#VALUE!</v>
          </cell>
          <cell r="Q474" t="e">
            <v>#VALUE!</v>
          </cell>
          <cell r="R474" t="e">
            <v>#VALUE!</v>
          </cell>
          <cell r="S474" t="e">
            <v>#VALUE!</v>
          </cell>
          <cell r="T474" t="e">
            <v>#VALUE!</v>
          </cell>
          <cell r="U474" t="e">
            <v>#VALUE!</v>
          </cell>
          <cell r="V474" t="e">
            <v>#VALUE!</v>
          </cell>
          <cell r="W474" t="e">
            <v>#VALUE!</v>
          </cell>
          <cell r="X474" t="e">
            <v>#VALUE!</v>
          </cell>
          <cell r="Y474" t="e">
            <v>#VALUE!</v>
          </cell>
          <cell r="Z474" t="e">
            <v>#VALUE!</v>
          </cell>
          <cell r="AA474" t="e">
            <v>#VALUE!</v>
          </cell>
          <cell r="AB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D475" t="e">
            <v>#VALUE!</v>
          </cell>
          <cell r="E475" t="e">
            <v>#VALUE!</v>
          </cell>
          <cell r="F475" t="e">
            <v>#VALUE!</v>
          </cell>
          <cell r="G475" t="e">
            <v>#VALUE!</v>
          </cell>
          <cell r="H475" t="e">
            <v>#VALUE!</v>
          </cell>
          <cell r="I475" t="e">
            <v>#VALUE!</v>
          </cell>
          <cell r="J475" t="e">
            <v>#VALUE!</v>
          </cell>
          <cell r="K475" t="e">
            <v>#VALUE!</v>
          </cell>
          <cell r="L475" t="e">
            <v>#VALUE!</v>
          </cell>
          <cell r="M475" t="e">
            <v>#VALUE!</v>
          </cell>
          <cell r="N475" t="e">
            <v>#VALUE!</v>
          </cell>
          <cell r="O475" t="e">
            <v>#VALUE!</v>
          </cell>
          <cell r="P475" t="e">
            <v>#VALUE!</v>
          </cell>
          <cell r="Q475" t="e">
            <v>#VALUE!</v>
          </cell>
          <cell r="R475" t="e">
            <v>#VALUE!</v>
          </cell>
          <cell r="S475" t="e">
            <v>#VALUE!</v>
          </cell>
          <cell r="T475" t="e">
            <v>#VALUE!</v>
          </cell>
          <cell r="U475" t="e">
            <v>#VALUE!</v>
          </cell>
          <cell r="V475" t="e">
            <v>#VALUE!</v>
          </cell>
          <cell r="W475" t="e">
            <v>#VALUE!</v>
          </cell>
          <cell r="X475" t="e">
            <v>#VALUE!</v>
          </cell>
          <cell r="Y475" t="e">
            <v>#VALUE!</v>
          </cell>
          <cell r="Z475" t="e">
            <v>#VALUE!</v>
          </cell>
          <cell r="AA475" t="e">
            <v>#VALUE!</v>
          </cell>
          <cell r="AB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D476" t="e">
            <v>#VALUE!</v>
          </cell>
          <cell r="E476" t="e">
            <v>#VALUE!</v>
          </cell>
          <cell r="F476" t="e">
            <v>#VALUE!</v>
          </cell>
          <cell r="G476" t="e">
            <v>#VALUE!</v>
          </cell>
          <cell r="H476" t="e">
            <v>#VALUE!</v>
          </cell>
          <cell r="I476" t="e">
            <v>#VALUE!</v>
          </cell>
          <cell r="J476" t="e">
            <v>#VALUE!</v>
          </cell>
          <cell r="K476" t="e">
            <v>#VALUE!</v>
          </cell>
          <cell r="L476" t="e">
            <v>#VALUE!</v>
          </cell>
          <cell r="M476" t="e">
            <v>#VALUE!</v>
          </cell>
          <cell r="N476" t="e">
            <v>#VALUE!</v>
          </cell>
          <cell r="O476" t="e">
            <v>#VALUE!</v>
          </cell>
          <cell r="P476" t="e">
            <v>#VALUE!</v>
          </cell>
          <cell r="Q476" t="e">
            <v>#VALUE!</v>
          </cell>
          <cell r="R476" t="e">
            <v>#VALUE!</v>
          </cell>
          <cell r="S476" t="e">
            <v>#VALUE!</v>
          </cell>
          <cell r="T476" t="e">
            <v>#VALUE!</v>
          </cell>
          <cell r="U476" t="e">
            <v>#VALUE!</v>
          </cell>
          <cell r="V476" t="e">
            <v>#VALUE!</v>
          </cell>
          <cell r="W476" t="e">
            <v>#VALUE!</v>
          </cell>
          <cell r="X476" t="e">
            <v>#VALUE!</v>
          </cell>
          <cell r="Y476" t="e">
            <v>#VALUE!</v>
          </cell>
          <cell r="Z476" t="e">
            <v>#VALUE!</v>
          </cell>
          <cell r="AA476" t="e">
            <v>#VALUE!</v>
          </cell>
          <cell r="AB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D477" t="e">
            <v>#VALUE!</v>
          </cell>
          <cell r="E477" t="e">
            <v>#VALUE!</v>
          </cell>
          <cell r="F477" t="e">
            <v>#VALUE!</v>
          </cell>
          <cell r="G477" t="e">
            <v>#VALUE!</v>
          </cell>
          <cell r="H477" t="e">
            <v>#VALUE!</v>
          </cell>
          <cell r="I477" t="e">
            <v>#VALUE!</v>
          </cell>
          <cell r="J477" t="e">
            <v>#VALUE!</v>
          </cell>
          <cell r="K477" t="e">
            <v>#VALUE!</v>
          </cell>
          <cell r="L477" t="e">
            <v>#VALUE!</v>
          </cell>
          <cell r="M477" t="e">
            <v>#VALUE!</v>
          </cell>
          <cell r="N477" t="e">
            <v>#VALUE!</v>
          </cell>
          <cell r="O477" t="e">
            <v>#VALUE!</v>
          </cell>
          <cell r="P477" t="e">
            <v>#VALUE!</v>
          </cell>
          <cell r="Q477" t="e">
            <v>#VALUE!</v>
          </cell>
          <cell r="R477" t="e">
            <v>#VALUE!</v>
          </cell>
          <cell r="S477" t="e">
            <v>#VALUE!</v>
          </cell>
          <cell r="T477" t="e">
            <v>#VALUE!</v>
          </cell>
          <cell r="U477" t="e">
            <v>#VALUE!</v>
          </cell>
          <cell r="V477" t="e">
            <v>#VALUE!</v>
          </cell>
          <cell r="W477" t="e">
            <v>#VALUE!</v>
          </cell>
          <cell r="X477" t="e">
            <v>#VALUE!</v>
          </cell>
          <cell r="Y477" t="e">
            <v>#VALUE!</v>
          </cell>
          <cell r="Z477" t="e">
            <v>#VALUE!</v>
          </cell>
          <cell r="AA477" t="e">
            <v>#VALUE!</v>
          </cell>
          <cell r="AB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D478" t="e">
            <v>#VALUE!</v>
          </cell>
          <cell r="E478" t="e">
            <v>#VALUE!</v>
          </cell>
          <cell r="F478" t="e">
            <v>#VALUE!</v>
          </cell>
          <cell r="G478" t="e">
            <v>#VALUE!</v>
          </cell>
          <cell r="H478" t="e">
            <v>#VALUE!</v>
          </cell>
          <cell r="I478" t="e">
            <v>#VALUE!</v>
          </cell>
          <cell r="J478" t="e">
            <v>#VALUE!</v>
          </cell>
          <cell r="K478" t="e">
            <v>#VALUE!</v>
          </cell>
          <cell r="L478" t="e">
            <v>#VALUE!</v>
          </cell>
          <cell r="M478" t="e">
            <v>#VALUE!</v>
          </cell>
          <cell r="N478" t="e">
            <v>#VALUE!</v>
          </cell>
          <cell r="O478" t="e">
            <v>#VALUE!</v>
          </cell>
          <cell r="P478" t="e">
            <v>#VALUE!</v>
          </cell>
          <cell r="Q478" t="e">
            <v>#VALUE!</v>
          </cell>
          <cell r="R478" t="e">
            <v>#VALUE!</v>
          </cell>
          <cell r="S478" t="e">
            <v>#VALUE!</v>
          </cell>
          <cell r="T478" t="e">
            <v>#VALUE!</v>
          </cell>
          <cell r="U478" t="e">
            <v>#VALUE!</v>
          </cell>
          <cell r="V478" t="e">
            <v>#VALUE!</v>
          </cell>
          <cell r="W478" t="e">
            <v>#VALUE!</v>
          </cell>
          <cell r="X478" t="e">
            <v>#VALUE!</v>
          </cell>
          <cell r="Y478" t="e">
            <v>#VALUE!</v>
          </cell>
          <cell r="Z478" t="e">
            <v>#VALUE!</v>
          </cell>
          <cell r="AA478" t="e">
            <v>#VALUE!</v>
          </cell>
          <cell r="AB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D479" t="e">
            <v>#VALUE!</v>
          </cell>
          <cell r="E479" t="e">
            <v>#VALUE!</v>
          </cell>
          <cell r="F479" t="e">
            <v>#VALUE!</v>
          </cell>
          <cell r="G479" t="e">
            <v>#VALUE!</v>
          </cell>
          <cell r="H479" t="e">
            <v>#VALUE!</v>
          </cell>
          <cell r="I479" t="e">
            <v>#VALUE!</v>
          </cell>
          <cell r="J479" t="e">
            <v>#VALUE!</v>
          </cell>
          <cell r="K479" t="e">
            <v>#VALUE!</v>
          </cell>
          <cell r="L479" t="e">
            <v>#VALUE!</v>
          </cell>
          <cell r="M479" t="e">
            <v>#VALUE!</v>
          </cell>
          <cell r="N479" t="e">
            <v>#VALUE!</v>
          </cell>
          <cell r="O479" t="e">
            <v>#VALUE!</v>
          </cell>
          <cell r="P479" t="e">
            <v>#VALUE!</v>
          </cell>
          <cell r="Q479" t="e">
            <v>#VALUE!</v>
          </cell>
          <cell r="R479" t="e">
            <v>#VALUE!</v>
          </cell>
          <cell r="S479" t="e">
            <v>#VALUE!</v>
          </cell>
          <cell r="T479" t="e">
            <v>#VALUE!</v>
          </cell>
          <cell r="U479" t="e">
            <v>#VALUE!</v>
          </cell>
          <cell r="V479" t="e">
            <v>#VALUE!</v>
          </cell>
          <cell r="W479" t="e">
            <v>#VALUE!</v>
          </cell>
          <cell r="X479" t="e">
            <v>#VALUE!</v>
          </cell>
          <cell r="Y479" t="e">
            <v>#VALUE!</v>
          </cell>
          <cell r="Z479" t="e">
            <v>#VALUE!</v>
          </cell>
          <cell r="AA479" t="e">
            <v>#VALUE!</v>
          </cell>
          <cell r="AB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D480" t="e">
            <v>#VALUE!</v>
          </cell>
          <cell r="E480" t="e">
            <v>#VALUE!</v>
          </cell>
          <cell r="F480" t="e">
            <v>#VALUE!</v>
          </cell>
          <cell r="G480" t="e">
            <v>#VALUE!</v>
          </cell>
          <cell r="H480" t="e">
            <v>#VALUE!</v>
          </cell>
          <cell r="I480" t="e">
            <v>#VALUE!</v>
          </cell>
          <cell r="J480" t="e">
            <v>#VALUE!</v>
          </cell>
          <cell r="K480" t="e">
            <v>#VALUE!</v>
          </cell>
          <cell r="L480" t="e">
            <v>#VALUE!</v>
          </cell>
          <cell r="M480" t="e">
            <v>#VALUE!</v>
          </cell>
          <cell r="N480" t="e">
            <v>#VALUE!</v>
          </cell>
          <cell r="O480" t="e">
            <v>#VALUE!</v>
          </cell>
          <cell r="P480" t="e">
            <v>#VALUE!</v>
          </cell>
          <cell r="Q480" t="e">
            <v>#VALUE!</v>
          </cell>
          <cell r="R480" t="e">
            <v>#VALUE!</v>
          </cell>
          <cell r="S480" t="e">
            <v>#VALUE!</v>
          </cell>
          <cell r="T480" t="e">
            <v>#VALUE!</v>
          </cell>
          <cell r="U480" t="e">
            <v>#VALUE!</v>
          </cell>
          <cell r="V480" t="e">
            <v>#VALUE!</v>
          </cell>
          <cell r="W480" t="e">
            <v>#VALUE!</v>
          </cell>
          <cell r="X480" t="e">
            <v>#VALUE!</v>
          </cell>
          <cell r="Y480" t="e">
            <v>#VALUE!</v>
          </cell>
          <cell r="Z480" t="e">
            <v>#VALUE!</v>
          </cell>
          <cell r="AA480" t="e">
            <v>#VALUE!</v>
          </cell>
          <cell r="AB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D481" t="e">
            <v>#VALUE!</v>
          </cell>
          <cell r="E481" t="e">
            <v>#VALUE!</v>
          </cell>
          <cell r="F481" t="e">
            <v>#VALUE!</v>
          </cell>
          <cell r="G481" t="e">
            <v>#VALUE!</v>
          </cell>
          <cell r="H481" t="e">
            <v>#VALUE!</v>
          </cell>
          <cell r="I481" t="e">
            <v>#VALUE!</v>
          </cell>
          <cell r="J481" t="e">
            <v>#VALUE!</v>
          </cell>
          <cell r="K481" t="e">
            <v>#VALUE!</v>
          </cell>
          <cell r="L481" t="e">
            <v>#VALUE!</v>
          </cell>
          <cell r="M481" t="e">
            <v>#VALUE!</v>
          </cell>
          <cell r="N481" t="e">
            <v>#VALUE!</v>
          </cell>
          <cell r="O481" t="e">
            <v>#VALUE!</v>
          </cell>
          <cell r="P481" t="e">
            <v>#VALUE!</v>
          </cell>
          <cell r="Q481" t="e">
            <v>#VALUE!</v>
          </cell>
          <cell r="R481" t="e">
            <v>#VALUE!</v>
          </cell>
          <cell r="S481" t="e">
            <v>#VALUE!</v>
          </cell>
          <cell r="T481" t="e">
            <v>#VALUE!</v>
          </cell>
          <cell r="U481" t="e">
            <v>#VALUE!</v>
          </cell>
          <cell r="V481" t="e">
            <v>#VALUE!</v>
          </cell>
          <cell r="W481" t="e">
            <v>#VALUE!</v>
          </cell>
          <cell r="X481" t="e">
            <v>#VALUE!</v>
          </cell>
          <cell r="Y481" t="e">
            <v>#VALUE!</v>
          </cell>
          <cell r="Z481" t="e">
            <v>#VALUE!</v>
          </cell>
          <cell r="AA481" t="e">
            <v>#VALUE!</v>
          </cell>
          <cell r="AB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D482" t="e">
            <v>#VALUE!</v>
          </cell>
          <cell r="E482" t="e">
            <v>#VALUE!</v>
          </cell>
          <cell r="F482" t="e">
            <v>#VALUE!</v>
          </cell>
          <cell r="G482" t="e">
            <v>#VALUE!</v>
          </cell>
          <cell r="H482" t="e">
            <v>#VALUE!</v>
          </cell>
          <cell r="I482" t="e">
            <v>#VALUE!</v>
          </cell>
          <cell r="J482" t="e">
            <v>#VALUE!</v>
          </cell>
          <cell r="K482" t="e">
            <v>#VALUE!</v>
          </cell>
          <cell r="L482" t="e">
            <v>#VALUE!</v>
          </cell>
          <cell r="M482" t="e">
            <v>#VALUE!</v>
          </cell>
          <cell r="N482" t="e">
            <v>#VALUE!</v>
          </cell>
          <cell r="O482" t="e">
            <v>#VALUE!</v>
          </cell>
          <cell r="P482" t="e">
            <v>#VALUE!</v>
          </cell>
          <cell r="Q482" t="e">
            <v>#VALUE!</v>
          </cell>
          <cell r="R482" t="e">
            <v>#VALUE!</v>
          </cell>
          <cell r="S482" t="e">
            <v>#VALUE!</v>
          </cell>
          <cell r="T482" t="e">
            <v>#VALUE!</v>
          </cell>
          <cell r="U482" t="e">
            <v>#VALUE!</v>
          </cell>
          <cell r="V482" t="e">
            <v>#VALUE!</v>
          </cell>
          <cell r="W482" t="e">
            <v>#VALUE!</v>
          </cell>
          <cell r="X482" t="e">
            <v>#VALUE!</v>
          </cell>
          <cell r="Y482" t="e">
            <v>#VALUE!</v>
          </cell>
          <cell r="Z482" t="e">
            <v>#VALUE!</v>
          </cell>
          <cell r="AA482" t="e">
            <v>#VALUE!</v>
          </cell>
          <cell r="AB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D483" t="e">
            <v>#VALUE!</v>
          </cell>
          <cell r="E483" t="e">
            <v>#VALUE!</v>
          </cell>
          <cell r="F483" t="e">
            <v>#VALUE!</v>
          </cell>
          <cell r="G483" t="e">
            <v>#VALUE!</v>
          </cell>
          <cell r="H483" t="e">
            <v>#VALUE!</v>
          </cell>
          <cell r="I483" t="e">
            <v>#VALUE!</v>
          </cell>
          <cell r="J483" t="e">
            <v>#VALUE!</v>
          </cell>
          <cell r="K483" t="e">
            <v>#VALUE!</v>
          </cell>
          <cell r="L483" t="e">
            <v>#VALUE!</v>
          </cell>
          <cell r="M483" t="e">
            <v>#VALUE!</v>
          </cell>
          <cell r="N483" t="e">
            <v>#VALUE!</v>
          </cell>
          <cell r="O483" t="e">
            <v>#VALUE!</v>
          </cell>
          <cell r="P483" t="e">
            <v>#VALUE!</v>
          </cell>
          <cell r="Q483" t="e">
            <v>#VALUE!</v>
          </cell>
          <cell r="R483" t="e">
            <v>#VALUE!</v>
          </cell>
          <cell r="S483" t="e">
            <v>#VALUE!</v>
          </cell>
          <cell r="T483" t="e">
            <v>#VALUE!</v>
          </cell>
          <cell r="U483" t="e">
            <v>#VALUE!</v>
          </cell>
          <cell r="V483" t="e">
            <v>#VALUE!</v>
          </cell>
          <cell r="W483" t="e">
            <v>#VALUE!</v>
          </cell>
          <cell r="X483" t="e">
            <v>#VALUE!</v>
          </cell>
          <cell r="Y483" t="e">
            <v>#VALUE!</v>
          </cell>
          <cell r="Z483" t="e">
            <v>#VALUE!</v>
          </cell>
          <cell r="AA483" t="e">
            <v>#VALUE!</v>
          </cell>
          <cell r="AB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D484" t="e">
            <v>#VALUE!</v>
          </cell>
          <cell r="E484" t="e">
            <v>#VALUE!</v>
          </cell>
          <cell r="F484" t="e">
            <v>#VALUE!</v>
          </cell>
          <cell r="G484" t="e">
            <v>#VALUE!</v>
          </cell>
          <cell r="H484" t="e">
            <v>#VALUE!</v>
          </cell>
          <cell r="I484" t="e">
            <v>#VALUE!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 t="e">
            <v>#VALUE!</v>
          </cell>
          <cell r="O484" t="e">
            <v>#VALUE!</v>
          </cell>
          <cell r="P484" t="e">
            <v>#VALUE!</v>
          </cell>
          <cell r="Q484" t="e">
            <v>#VALUE!</v>
          </cell>
          <cell r="R484" t="e">
            <v>#VALUE!</v>
          </cell>
          <cell r="S484" t="e">
            <v>#VALUE!</v>
          </cell>
          <cell r="T484" t="e">
            <v>#VALUE!</v>
          </cell>
          <cell r="U484" t="e">
            <v>#VALUE!</v>
          </cell>
          <cell r="V484" t="e">
            <v>#VALUE!</v>
          </cell>
          <cell r="W484" t="e">
            <v>#VALUE!</v>
          </cell>
          <cell r="X484" t="e">
            <v>#VALUE!</v>
          </cell>
          <cell r="Y484" t="e">
            <v>#VALUE!</v>
          </cell>
          <cell r="Z484" t="e">
            <v>#VALUE!</v>
          </cell>
          <cell r="AA484" t="e">
            <v>#VALUE!</v>
          </cell>
          <cell r="AB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D485" t="e">
            <v>#VALUE!</v>
          </cell>
          <cell r="E485" t="e">
            <v>#VALUE!</v>
          </cell>
          <cell r="F485" t="e">
            <v>#VALUE!</v>
          </cell>
          <cell r="G485" t="e">
            <v>#VALUE!</v>
          </cell>
          <cell r="H485" t="e">
            <v>#VALUE!</v>
          </cell>
          <cell r="I485" t="e">
            <v>#VALUE!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 t="e">
            <v>#VALUE!</v>
          </cell>
          <cell r="O485" t="e">
            <v>#VALUE!</v>
          </cell>
          <cell r="P485" t="e">
            <v>#VALUE!</v>
          </cell>
          <cell r="Q485" t="e">
            <v>#VALUE!</v>
          </cell>
          <cell r="R485" t="e">
            <v>#VALUE!</v>
          </cell>
          <cell r="S485" t="e">
            <v>#VALUE!</v>
          </cell>
          <cell r="T485" t="e">
            <v>#VALUE!</v>
          </cell>
          <cell r="U485" t="e">
            <v>#VALUE!</v>
          </cell>
          <cell r="V485" t="e">
            <v>#VALUE!</v>
          </cell>
          <cell r="W485" t="e">
            <v>#VALUE!</v>
          </cell>
          <cell r="X485" t="e">
            <v>#VALUE!</v>
          </cell>
          <cell r="Y485" t="e">
            <v>#VALUE!</v>
          </cell>
          <cell r="Z485" t="e">
            <v>#VALUE!</v>
          </cell>
          <cell r="AA485" t="e">
            <v>#VALUE!</v>
          </cell>
          <cell r="AB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D486" t="e">
            <v>#VALUE!</v>
          </cell>
          <cell r="E486" t="e">
            <v>#VALUE!</v>
          </cell>
          <cell r="F486" t="e">
            <v>#VALUE!</v>
          </cell>
          <cell r="G486" t="e">
            <v>#VALUE!</v>
          </cell>
          <cell r="H486" t="e">
            <v>#VALUE!</v>
          </cell>
          <cell r="I486" t="e">
            <v>#VALUE!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 t="e">
            <v>#VALUE!</v>
          </cell>
          <cell r="O486" t="e">
            <v>#VALUE!</v>
          </cell>
          <cell r="P486" t="e">
            <v>#VALUE!</v>
          </cell>
          <cell r="Q486" t="e">
            <v>#VALUE!</v>
          </cell>
          <cell r="R486" t="e">
            <v>#VALUE!</v>
          </cell>
          <cell r="S486" t="e">
            <v>#VALUE!</v>
          </cell>
          <cell r="T486" t="e">
            <v>#VALUE!</v>
          </cell>
          <cell r="U486" t="e">
            <v>#VALUE!</v>
          </cell>
          <cell r="V486" t="e">
            <v>#VALUE!</v>
          </cell>
          <cell r="W486" t="e">
            <v>#VALUE!</v>
          </cell>
          <cell r="X486" t="e">
            <v>#VALUE!</v>
          </cell>
          <cell r="Y486" t="e">
            <v>#VALUE!</v>
          </cell>
          <cell r="Z486" t="e">
            <v>#VALUE!</v>
          </cell>
          <cell r="AA486" t="e">
            <v>#VALUE!</v>
          </cell>
          <cell r="AB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D487" t="e">
            <v>#VALUE!</v>
          </cell>
          <cell r="E487" t="e">
            <v>#VALUE!</v>
          </cell>
          <cell r="F487" t="e">
            <v>#VALUE!</v>
          </cell>
          <cell r="G487" t="e">
            <v>#VALUE!</v>
          </cell>
          <cell r="H487" t="e">
            <v>#VALUE!</v>
          </cell>
          <cell r="I487" t="e">
            <v>#VALUE!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 t="e">
            <v>#VALUE!</v>
          </cell>
          <cell r="O487" t="e">
            <v>#VALUE!</v>
          </cell>
          <cell r="P487" t="e">
            <v>#VALUE!</v>
          </cell>
          <cell r="Q487" t="e">
            <v>#VALUE!</v>
          </cell>
          <cell r="R487" t="e">
            <v>#VALUE!</v>
          </cell>
          <cell r="S487" t="e">
            <v>#VALUE!</v>
          </cell>
          <cell r="T487" t="e">
            <v>#VALUE!</v>
          </cell>
          <cell r="U487" t="e">
            <v>#VALUE!</v>
          </cell>
          <cell r="V487" t="e">
            <v>#VALUE!</v>
          </cell>
          <cell r="W487" t="e">
            <v>#VALUE!</v>
          </cell>
          <cell r="X487" t="e">
            <v>#VALUE!</v>
          </cell>
          <cell r="Y487" t="e">
            <v>#VALUE!</v>
          </cell>
          <cell r="Z487" t="e">
            <v>#VALUE!</v>
          </cell>
          <cell r="AA487" t="e">
            <v>#VALUE!</v>
          </cell>
          <cell r="AB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D488" t="e">
            <v>#VALUE!</v>
          </cell>
          <cell r="E488" t="e">
            <v>#VALUE!</v>
          </cell>
          <cell r="F488" t="e">
            <v>#VALUE!</v>
          </cell>
          <cell r="G488" t="e">
            <v>#VALUE!</v>
          </cell>
          <cell r="H488" t="e">
            <v>#VALUE!</v>
          </cell>
          <cell r="I488" t="e">
            <v>#VALUE!</v>
          </cell>
          <cell r="J488" t="e">
            <v>#VALUE!</v>
          </cell>
          <cell r="K488" t="e">
            <v>#VALUE!</v>
          </cell>
          <cell r="L488" t="e">
            <v>#VALUE!</v>
          </cell>
          <cell r="M488" t="e">
            <v>#VALUE!</v>
          </cell>
          <cell r="N488" t="e">
            <v>#VALUE!</v>
          </cell>
          <cell r="O488" t="e">
            <v>#VALUE!</v>
          </cell>
          <cell r="P488" t="e">
            <v>#VALUE!</v>
          </cell>
          <cell r="Q488" t="e">
            <v>#VALUE!</v>
          </cell>
          <cell r="R488" t="e">
            <v>#VALUE!</v>
          </cell>
          <cell r="S488" t="e">
            <v>#VALUE!</v>
          </cell>
          <cell r="T488" t="e">
            <v>#VALUE!</v>
          </cell>
          <cell r="U488" t="e">
            <v>#VALUE!</v>
          </cell>
          <cell r="V488" t="e">
            <v>#VALUE!</v>
          </cell>
          <cell r="W488" t="e">
            <v>#VALUE!</v>
          </cell>
          <cell r="X488" t="e">
            <v>#VALUE!</v>
          </cell>
          <cell r="Y488" t="e">
            <v>#VALUE!</v>
          </cell>
          <cell r="Z488" t="e">
            <v>#VALUE!</v>
          </cell>
          <cell r="AA488" t="e">
            <v>#VALUE!</v>
          </cell>
          <cell r="AB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D489" t="e">
            <v>#VALUE!</v>
          </cell>
          <cell r="E489" t="e">
            <v>#VALUE!</v>
          </cell>
          <cell r="F489" t="e">
            <v>#VALUE!</v>
          </cell>
          <cell r="G489" t="e">
            <v>#VALUE!</v>
          </cell>
          <cell r="H489" t="e">
            <v>#VALUE!</v>
          </cell>
          <cell r="I489" t="e">
            <v>#VALUE!</v>
          </cell>
          <cell r="J489" t="e">
            <v>#VALUE!</v>
          </cell>
          <cell r="K489" t="e">
            <v>#VALUE!</v>
          </cell>
          <cell r="L489" t="e">
            <v>#VALUE!</v>
          </cell>
          <cell r="M489" t="e">
            <v>#VALUE!</v>
          </cell>
          <cell r="N489" t="e">
            <v>#VALUE!</v>
          </cell>
          <cell r="O489" t="e">
            <v>#VALUE!</v>
          </cell>
          <cell r="P489" t="e">
            <v>#VALUE!</v>
          </cell>
          <cell r="Q489" t="e">
            <v>#VALUE!</v>
          </cell>
          <cell r="R489" t="e">
            <v>#VALUE!</v>
          </cell>
          <cell r="S489" t="e">
            <v>#VALUE!</v>
          </cell>
          <cell r="T489" t="e">
            <v>#VALUE!</v>
          </cell>
          <cell r="U489" t="e">
            <v>#VALUE!</v>
          </cell>
          <cell r="V489" t="e">
            <v>#VALUE!</v>
          </cell>
          <cell r="W489" t="e">
            <v>#VALUE!</v>
          </cell>
          <cell r="X489" t="e">
            <v>#VALUE!</v>
          </cell>
          <cell r="Y489" t="e">
            <v>#VALUE!</v>
          </cell>
          <cell r="Z489" t="e">
            <v>#VALUE!</v>
          </cell>
          <cell r="AA489" t="e">
            <v>#VALUE!</v>
          </cell>
          <cell r="AB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D490" t="e">
            <v>#VALUE!</v>
          </cell>
          <cell r="E490" t="e">
            <v>#VALUE!</v>
          </cell>
          <cell r="F490" t="e">
            <v>#VALUE!</v>
          </cell>
          <cell r="G490" t="e">
            <v>#VALUE!</v>
          </cell>
          <cell r="H490" t="e">
            <v>#VALUE!</v>
          </cell>
          <cell r="I490" t="e">
            <v>#VALUE!</v>
          </cell>
          <cell r="J490" t="e">
            <v>#VALUE!</v>
          </cell>
          <cell r="K490" t="e">
            <v>#VALUE!</v>
          </cell>
          <cell r="L490" t="e">
            <v>#VALUE!</v>
          </cell>
          <cell r="M490" t="e">
            <v>#VALUE!</v>
          </cell>
          <cell r="N490" t="e">
            <v>#VALUE!</v>
          </cell>
          <cell r="O490" t="e">
            <v>#VALUE!</v>
          </cell>
          <cell r="P490" t="e">
            <v>#VALUE!</v>
          </cell>
          <cell r="Q490" t="e">
            <v>#VALUE!</v>
          </cell>
          <cell r="R490" t="e">
            <v>#VALUE!</v>
          </cell>
          <cell r="S490" t="e">
            <v>#VALUE!</v>
          </cell>
          <cell r="T490" t="e">
            <v>#VALUE!</v>
          </cell>
          <cell r="U490" t="e">
            <v>#VALUE!</v>
          </cell>
          <cell r="V490" t="e">
            <v>#VALUE!</v>
          </cell>
          <cell r="W490" t="e">
            <v>#VALUE!</v>
          </cell>
          <cell r="X490" t="e">
            <v>#VALUE!</v>
          </cell>
          <cell r="Y490" t="e">
            <v>#VALUE!</v>
          </cell>
          <cell r="Z490" t="e">
            <v>#VALUE!</v>
          </cell>
          <cell r="AA490" t="e">
            <v>#VALUE!</v>
          </cell>
          <cell r="AB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D491" t="e">
            <v>#VALUE!</v>
          </cell>
          <cell r="E491" t="e">
            <v>#VALUE!</v>
          </cell>
          <cell r="F491" t="e">
            <v>#VALUE!</v>
          </cell>
          <cell r="G491" t="e">
            <v>#VALUE!</v>
          </cell>
          <cell r="H491" t="e">
            <v>#VALUE!</v>
          </cell>
          <cell r="I491" t="e">
            <v>#VALUE!</v>
          </cell>
          <cell r="J491" t="e">
            <v>#VALUE!</v>
          </cell>
          <cell r="K491" t="e">
            <v>#VALUE!</v>
          </cell>
          <cell r="L491" t="e">
            <v>#VALUE!</v>
          </cell>
          <cell r="M491" t="e">
            <v>#VALUE!</v>
          </cell>
          <cell r="N491" t="e">
            <v>#VALUE!</v>
          </cell>
          <cell r="O491" t="e">
            <v>#VALUE!</v>
          </cell>
          <cell r="P491" t="e">
            <v>#VALUE!</v>
          </cell>
          <cell r="Q491" t="e">
            <v>#VALUE!</v>
          </cell>
          <cell r="R491" t="e">
            <v>#VALUE!</v>
          </cell>
          <cell r="S491" t="e">
            <v>#VALUE!</v>
          </cell>
          <cell r="T491" t="e">
            <v>#VALUE!</v>
          </cell>
          <cell r="U491" t="e">
            <v>#VALUE!</v>
          </cell>
          <cell r="V491" t="e">
            <v>#VALUE!</v>
          </cell>
          <cell r="W491" t="e">
            <v>#VALUE!</v>
          </cell>
          <cell r="X491" t="e">
            <v>#VALUE!</v>
          </cell>
          <cell r="Y491" t="e">
            <v>#VALUE!</v>
          </cell>
          <cell r="Z491" t="e">
            <v>#VALUE!</v>
          </cell>
          <cell r="AA491" t="e">
            <v>#VALUE!</v>
          </cell>
          <cell r="AB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D492" t="e">
            <v>#VALUE!</v>
          </cell>
          <cell r="E492" t="e">
            <v>#VALUE!</v>
          </cell>
          <cell r="F492" t="e">
            <v>#VALUE!</v>
          </cell>
          <cell r="G492" t="e">
            <v>#VALUE!</v>
          </cell>
          <cell r="H492" t="e">
            <v>#VALUE!</v>
          </cell>
          <cell r="I492" t="e">
            <v>#VALUE!</v>
          </cell>
          <cell r="J492" t="e">
            <v>#VALUE!</v>
          </cell>
          <cell r="K492" t="e">
            <v>#VALUE!</v>
          </cell>
          <cell r="L492" t="e">
            <v>#VALUE!</v>
          </cell>
          <cell r="M492" t="e">
            <v>#VALUE!</v>
          </cell>
          <cell r="N492" t="e">
            <v>#VALUE!</v>
          </cell>
          <cell r="O492" t="e">
            <v>#VALUE!</v>
          </cell>
          <cell r="P492" t="e">
            <v>#VALUE!</v>
          </cell>
          <cell r="Q492" t="e">
            <v>#VALUE!</v>
          </cell>
          <cell r="R492" t="e">
            <v>#VALUE!</v>
          </cell>
          <cell r="S492" t="e">
            <v>#VALUE!</v>
          </cell>
          <cell r="T492" t="e">
            <v>#VALUE!</v>
          </cell>
          <cell r="U492" t="e">
            <v>#VALUE!</v>
          </cell>
          <cell r="V492" t="e">
            <v>#VALUE!</v>
          </cell>
          <cell r="W492" t="e">
            <v>#VALUE!</v>
          </cell>
          <cell r="X492" t="e">
            <v>#VALUE!</v>
          </cell>
          <cell r="Y492" t="e">
            <v>#VALUE!</v>
          </cell>
          <cell r="Z492" t="e">
            <v>#VALUE!</v>
          </cell>
          <cell r="AA492" t="e">
            <v>#VALUE!</v>
          </cell>
          <cell r="AB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D493" t="e">
            <v>#VALUE!</v>
          </cell>
          <cell r="E493" t="e">
            <v>#VALUE!</v>
          </cell>
          <cell r="F493" t="e">
            <v>#VALUE!</v>
          </cell>
          <cell r="G493" t="e">
            <v>#VALUE!</v>
          </cell>
          <cell r="H493" t="e">
            <v>#VALUE!</v>
          </cell>
          <cell r="I493" t="e">
            <v>#VALUE!</v>
          </cell>
          <cell r="J493" t="e">
            <v>#VALUE!</v>
          </cell>
          <cell r="K493" t="e">
            <v>#VALUE!</v>
          </cell>
          <cell r="L493" t="e">
            <v>#VALUE!</v>
          </cell>
          <cell r="M493" t="e">
            <v>#VALUE!</v>
          </cell>
          <cell r="N493" t="e">
            <v>#VALUE!</v>
          </cell>
          <cell r="O493" t="e">
            <v>#VALUE!</v>
          </cell>
          <cell r="P493" t="e">
            <v>#VALUE!</v>
          </cell>
          <cell r="Q493" t="e">
            <v>#VALUE!</v>
          </cell>
          <cell r="R493" t="e">
            <v>#VALUE!</v>
          </cell>
          <cell r="S493" t="e">
            <v>#VALUE!</v>
          </cell>
          <cell r="T493" t="e">
            <v>#VALUE!</v>
          </cell>
          <cell r="U493" t="e">
            <v>#VALUE!</v>
          </cell>
          <cell r="V493" t="e">
            <v>#VALUE!</v>
          </cell>
          <cell r="W493" t="e">
            <v>#VALUE!</v>
          </cell>
          <cell r="X493" t="e">
            <v>#VALUE!</v>
          </cell>
          <cell r="Y493" t="e">
            <v>#VALUE!</v>
          </cell>
          <cell r="Z493" t="e">
            <v>#VALUE!</v>
          </cell>
          <cell r="AA493" t="e">
            <v>#VALUE!</v>
          </cell>
          <cell r="AB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D494" t="e">
            <v>#VALUE!</v>
          </cell>
          <cell r="E494" t="e">
            <v>#VALUE!</v>
          </cell>
          <cell r="F494" t="e">
            <v>#VALUE!</v>
          </cell>
          <cell r="G494" t="e">
            <v>#VALUE!</v>
          </cell>
          <cell r="H494" t="e">
            <v>#VALUE!</v>
          </cell>
          <cell r="I494" t="e">
            <v>#VALUE!</v>
          </cell>
          <cell r="J494" t="e">
            <v>#VALUE!</v>
          </cell>
          <cell r="K494" t="e">
            <v>#VALUE!</v>
          </cell>
          <cell r="L494" t="e">
            <v>#VALUE!</v>
          </cell>
          <cell r="M494" t="e">
            <v>#VALUE!</v>
          </cell>
          <cell r="N494" t="e">
            <v>#VALUE!</v>
          </cell>
          <cell r="O494" t="e">
            <v>#VALUE!</v>
          </cell>
          <cell r="P494" t="e">
            <v>#VALUE!</v>
          </cell>
          <cell r="Q494" t="e">
            <v>#VALUE!</v>
          </cell>
          <cell r="R494" t="e">
            <v>#VALUE!</v>
          </cell>
          <cell r="S494" t="e">
            <v>#VALUE!</v>
          </cell>
          <cell r="T494" t="e">
            <v>#VALUE!</v>
          </cell>
          <cell r="U494" t="e">
            <v>#VALUE!</v>
          </cell>
          <cell r="V494" t="e">
            <v>#VALUE!</v>
          </cell>
          <cell r="W494" t="e">
            <v>#VALUE!</v>
          </cell>
          <cell r="X494" t="e">
            <v>#VALUE!</v>
          </cell>
          <cell r="Y494" t="e">
            <v>#VALUE!</v>
          </cell>
          <cell r="Z494" t="e">
            <v>#VALUE!</v>
          </cell>
          <cell r="AA494" t="e">
            <v>#VALUE!</v>
          </cell>
          <cell r="AB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D495" t="e">
            <v>#VALUE!</v>
          </cell>
          <cell r="E495" t="e">
            <v>#VALUE!</v>
          </cell>
          <cell r="F495" t="e">
            <v>#VALUE!</v>
          </cell>
          <cell r="G495" t="e">
            <v>#VALUE!</v>
          </cell>
          <cell r="H495" t="e">
            <v>#VALUE!</v>
          </cell>
          <cell r="I495" t="e">
            <v>#VALUE!</v>
          </cell>
          <cell r="J495" t="e">
            <v>#VALUE!</v>
          </cell>
          <cell r="K495" t="e">
            <v>#VALUE!</v>
          </cell>
          <cell r="L495" t="e">
            <v>#VALUE!</v>
          </cell>
          <cell r="M495" t="e">
            <v>#VALUE!</v>
          </cell>
          <cell r="N495" t="e">
            <v>#VALUE!</v>
          </cell>
          <cell r="O495" t="e">
            <v>#VALUE!</v>
          </cell>
          <cell r="P495" t="e">
            <v>#VALUE!</v>
          </cell>
          <cell r="Q495" t="e">
            <v>#VALUE!</v>
          </cell>
          <cell r="R495" t="e">
            <v>#VALUE!</v>
          </cell>
          <cell r="S495" t="e">
            <v>#VALUE!</v>
          </cell>
          <cell r="T495" t="e">
            <v>#VALUE!</v>
          </cell>
          <cell r="U495" t="e">
            <v>#VALUE!</v>
          </cell>
          <cell r="V495" t="e">
            <v>#VALUE!</v>
          </cell>
          <cell r="W495" t="e">
            <v>#VALUE!</v>
          </cell>
          <cell r="X495" t="e">
            <v>#VALUE!</v>
          </cell>
          <cell r="Y495" t="e">
            <v>#VALUE!</v>
          </cell>
          <cell r="Z495" t="e">
            <v>#VALUE!</v>
          </cell>
          <cell r="AA495" t="e">
            <v>#VALUE!</v>
          </cell>
          <cell r="AB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D496" t="e">
            <v>#VALUE!</v>
          </cell>
          <cell r="E496" t="e">
            <v>#VALUE!</v>
          </cell>
          <cell r="F496" t="e">
            <v>#VALUE!</v>
          </cell>
          <cell r="G496" t="e">
            <v>#VALUE!</v>
          </cell>
          <cell r="H496" t="e">
            <v>#VALUE!</v>
          </cell>
          <cell r="I496" t="e">
            <v>#VALUE!</v>
          </cell>
          <cell r="J496" t="e">
            <v>#VALUE!</v>
          </cell>
          <cell r="K496" t="e">
            <v>#VALUE!</v>
          </cell>
          <cell r="L496" t="e">
            <v>#VALUE!</v>
          </cell>
          <cell r="M496" t="e">
            <v>#VALUE!</v>
          </cell>
          <cell r="N496" t="e">
            <v>#VALUE!</v>
          </cell>
          <cell r="O496" t="e">
            <v>#VALUE!</v>
          </cell>
          <cell r="P496" t="e">
            <v>#VALUE!</v>
          </cell>
          <cell r="Q496" t="e">
            <v>#VALUE!</v>
          </cell>
          <cell r="R496" t="e">
            <v>#VALUE!</v>
          </cell>
          <cell r="S496" t="e">
            <v>#VALUE!</v>
          </cell>
          <cell r="T496" t="e">
            <v>#VALUE!</v>
          </cell>
          <cell r="U496" t="e">
            <v>#VALUE!</v>
          </cell>
          <cell r="V496" t="e">
            <v>#VALUE!</v>
          </cell>
          <cell r="W496" t="e">
            <v>#VALUE!</v>
          </cell>
          <cell r="X496" t="e">
            <v>#VALUE!</v>
          </cell>
          <cell r="Y496" t="e">
            <v>#VALUE!</v>
          </cell>
          <cell r="Z496" t="e">
            <v>#VALUE!</v>
          </cell>
          <cell r="AA496" t="e">
            <v>#VALUE!</v>
          </cell>
          <cell r="AB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D497" t="e">
            <v>#VALUE!</v>
          </cell>
          <cell r="E497" t="e">
            <v>#VALUE!</v>
          </cell>
          <cell r="F497" t="e">
            <v>#VALUE!</v>
          </cell>
          <cell r="G497" t="e">
            <v>#VALUE!</v>
          </cell>
          <cell r="H497" t="e">
            <v>#VALUE!</v>
          </cell>
          <cell r="I497" t="e">
            <v>#VALUE!</v>
          </cell>
          <cell r="J497" t="e">
            <v>#VALUE!</v>
          </cell>
          <cell r="K497" t="e">
            <v>#VALUE!</v>
          </cell>
          <cell r="L497" t="e">
            <v>#VALUE!</v>
          </cell>
          <cell r="M497" t="e">
            <v>#VALUE!</v>
          </cell>
          <cell r="N497" t="e">
            <v>#VALUE!</v>
          </cell>
          <cell r="O497" t="e">
            <v>#VALUE!</v>
          </cell>
          <cell r="P497" t="e">
            <v>#VALUE!</v>
          </cell>
          <cell r="Q497" t="e">
            <v>#VALUE!</v>
          </cell>
          <cell r="R497" t="e">
            <v>#VALUE!</v>
          </cell>
          <cell r="S497" t="e">
            <v>#VALUE!</v>
          </cell>
          <cell r="T497" t="e">
            <v>#VALUE!</v>
          </cell>
          <cell r="U497" t="e">
            <v>#VALUE!</v>
          </cell>
          <cell r="V497" t="e">
            <v>#VALUE!</v>
          </cell>
          <cell r="W497" t="e">
            <v>#VALUE!</v>
          </cell>
          <cell r="X497" t="e">
            <v>#VALUE!</v>
          </cell>
          <cell r="Y497" t="e">
            <v>#VALUE!</v>
          </cell>
          <cell r="Z497" t="e">
            <v>#VALUE!</v>
          </cell>
          <cell r="AA497" t="e">
            <v>#VALUE!</v>
          </cell>
          <cell r="AB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D498" t="e">
            <v>#VALUE!</v>
          </cell>
          <cell r="E498" t="e">
            <v>#VALUE!</v>
          </cell>
          <cell r="F498" t="e">
            <v>#VALUE!</v>
          </cell>
          <cell r="G498" t="e">
            <v>#VALUE!</v>
          </cell>
          <cell r="H498" t="e">
            <v>#VALUE!</v>
          </cell>
          <cell r="I498" t="e">
            <v>#VALUE!</v>
          </cell>
          <cell r="J498" t="e">
            <v>#VALUE!</v>
          </cell>
          <cell r="K498" t="e">
            <v>#VALUE!</v>
          </cell>
          <cell r="L498" t="e">
            <v>#VALUE!</v>
          </cell>
          <cell r="M498" t="e">
            <v>#VALUE!</v>
          </cell>
          <cell r="N498" t="e">
            <v>#VALUE!</v>
          </cell>
          <cell r="O498" t="e">
            <v>#VALUE!</v>
          </cell>
          <cell r="P498" t="e">
            <v>#VALUE!</v>
          </cell>
          <cell r="Q498" t="e">
            <v>#VALUE!</v>
          </cell>
          <cell r="R498" t="e">
            <v>#VALUE!</v>
          </cell>
          <cell r="S498" t="e">
            <v>#VALUE!</v>
          </cell>
          <cell r="T498" t="e">
            <v>#VALUE!</v>
          </cell>
          <cell r="U498" t="e">
            <v>#VALUE!</v>
          </cell>
          <cell r="V498" t="e">
            <v>#VALUE!</v>
          </cell>
          <cell r="W498" t="e">
            <v>#VALUE!</v>
          </cell>
          <cell r="X498" t="e">
            <v>#VALUE!</v>
          </cell>
          <cell r="Y498" t="e">
            <v>#VALUE!</v>
          </cell>
          <cell r="Z498" t="e">
            <v>#VALUE!</v>
          </cell>
          <cell r="AA498" t="e">
            <v>#VALUE!</v>
          </cell>
          <cell r="AB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D499" t="e">
            <v>#VALUE!</v>
          </cell>
          <cell r="E499" t="e">
            <v>#VALUE!</v>
          </cell>
          <cell r="F499" t="e">
            <v>#VALUE!</v>
          </cell>
          <cell r="G499" t="e">
            <v>#VALUE!</v>
          </cell>
          <cell r="H499" t="e">
            <v>#VALUE!</v>
          </cell>
          <cell r="I499" t="e">
            <v>#VALUE!</v>
          </cell>
          <cell r="J499" t="e">
            <v>#VALUE!</v>
          </cell>
          <cell r="K499" t="e">
            <v>#VALUE!</v>
          </cell>
          <cell r="L499" t="e">
            <v>#VALUE!</v>
          </cell>
          <cell r="M499" t="e">
            <v>#VALUE!</v>
          </cell>
          <cell r="N499" t="e">
            <v>#VALUE!</v>
          </cell>
          <cell r="O499" t="e">
            <v>#VALUE!</v>
          </cell>
          <cell r="P499" t="e">
            <v>#VALUE!</v>
          </cell>
          <cell r="Q499" t="e">
            <v>#VALUE!</v>
          </cell>
          <cell r="R499" t="e">
            <v>#VALUE!</v>
          </cell>
          <cell r="S499" t="e">
            <v>#VALUE!</v>
          </cell>
          <cell r="T499" t="e">
            <v>#VALUE!</v>
          </cell>
          <cell r="U499" t="e">
            <v>#VALUE!</v>
          </cell>
          <cell r="V499" t="e">
            <v>#VALUE!</v>
          </cell>
          <cell r="W499" t="e">
            <v>#VALUE!</v>
          </cell>
          <cell r="X499" t="e">
            <v>#VALUE!</v>
          </cell>
          <cell r="Y499" t="e">
            <v>#VALUE!</v>
          </cell>
          <cell r="Z499" t="e">
            <v>#VALUE!</v>
          </cell>
          <cell r="AA499" t="e">
            <v>#VALUE!</v>
          </cell>
          <cell r="AB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D500" t="e">
            <v>#VALUE!</v>
          </cell>
          <cell r="E500" t="e">
            <v>#VALUE!</v>
          </cell>
          <cell r="F500" t="e">
            <v>#VALUE!</v>
          </cell>
          <cell r="G500" t="e">
            <v>#VALUE!</v>
          </cell>
          <cell r="H500" t="e">
            <v>#VALUE!</v>
          </cell>
          <cell r="I500" t="e">
            <v>#VALUE!</v>
          </cell>
          <cell r="J500" t="e">
            <v>#VALUE!</v>
          </cell>
          <cell r="K500" t="e">
            <v>#VALUE!</v>
          </cell>
          <cell r="L500" t="e">
            <v>#VALUE!</v>
          </cell>
          <cell r="M500" t="e">
            <v>#VALUE!</v>
          </cell>
          <cell r="N500" t="e">
            <v>#VALUE!</v>
          </cell>
          <cell r="O500" t="e">
            <v>#VALUE!</v>
          </cell>
          <cell r="P500" t="e">
            <v>#VALUE!</v>
          </cell>
          <cell r="Q500" t="e">
            <v>#VALUE!</v>
          </cell>
          <cell r="R500" t="e">
            <v>#VALUE!</v>
          </cell>
          <cell r="S500" t="e">
            <v>#VALUE!</v>
          </cell>
          <cell r="T500" t="e">
            <v>#VALUE!</v>
          </cell>
          <cell r="U500" t="e">
            <v>#VALUE!</v>
          </cell>
          <cell r="V500" t="e">
            <v>#VALUE!</v>
          </cell>
          <cell r="W500" t="e">
            <v>#VALUE!</v>
          </cell>
          <cell r="X500" t="e">
            <v>#VALUE!</v>
          </cell>
          <cell r="Y500" t="e">
            <v>#VALUE!</v>
          </cell>
          <cell r="Z500" t="e">
            <v>#VALUE!</v>
          </cell>
          <cell r="AA500" t="e">
            <v>#VALUE!</v>
          </cell>
          <cell r="AB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D501" t="e">
            <v>#VALUE!</v>
          </cell>
          <cell r="E501" t="e">
            <v>#VALUE!</v>
          </cell>
          <cell r="F501" t="e">
            <v>#VALUE!</v>
          </cell>
          <cell r="G501" t="e">
            <v>#VALUE!</v>
          </cell>
          <cell r="H501" t="e">
            <v>#VALUE!</v>
          </cell>
          <cell r="I501" t="e">
            <v>#VALUE!</v>
          </cell>
          <cell r="J501" t="e">
            <v>#VALUE!</v>
          </cell>
          <cell r="K501" t="e">
            <v>#VALUE!</v>
          </cell>
          <cell r="L501" t="e">
            <v>#VALUE!</v>
          </cell>
          <cell r="M501" t="e">
            <v>#VALUE!</v>
          </cell>
          <cell r="N501" t="e">
            <v>#VALUE!</v>
          </cell>
          <cell r="O501" t="e">
            <v>#VALUE!</v>
          </cell>
          <cell r="P501" t="e">
            <v>#VALUE!</v>
          </cell>
          <cell r="Q501" t="e">
            <v>#VALUE!</v>
          </cell>
          <cell r="R501" t="e">
            <v>#VALUE!</v>
          </cell>
          <cell r="S501" t="e">
            <v>#VALUE!</v>
          </cell>
          <cell r="T501" t="e">
            <v>#VALUE!</v>
          </cell>
          <cell r="U501" t="e">
            <v>#VALUE!</v>
          </cell>
          <cell r="V501" t="e">
            <v>#VALUE!</v>
          </cell>
          <cell r="W501" t="e">
            <v>#VALUE!</v>
          </cell>
          <cell r="X501" t="e">
            <v>#VALUE!</v>
          </cell>
          <cell r="Y501" t="e">
            <v>#VALUE!</v>
          </cell>
          <cell r="Z501" t="e">
            <v>#VALUE!</v>
          </cell>
          <cell r="AA501" t="e">
            <v>#VALUE!</v>
          </cell>
          <cell r="AB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D502" t="e">
            <v>#VALUE!</v>
          </cell>
          <cell r="E502" t="e">
            <v>#VALUE!</v>
          </cell>
          <cell r="F502" t="e">
            <v>#VALUE!</v>
          </cell>
          <cell r="G502" t="e">
            <v>#VALUE!</v>
          </cell>
          <cell r="H502" t="e">
            <v>#VALUE!</v>
          </cell>
          <cell r="I502" t="e">
            <v>#VALUE!</v>
          </cell>
          <cell r="J502" t="e">
            <v>#VALUE!</v>
          </cell>
          <cell r="K502" t="e">
            <v>#VALUE!</v>
          </cell>
          <cell r="L502" t="e">
            <v>#VALUE!</v>
          </cell>
          <cell r="M502" t="e">
            <v>#VALUE!</v>
          </cell>
          <cell r="N502" t="e">
            <v>#VALUE!</v>
          </cell>
          <cell r="O502" t="e">
            <v>#VALUE!</v>
          </cell>
          <cell r="P502" t="e">
            <v>#VALUE!</v>
          </cell>
          <cell r="Q502" t="e">
            <v>#VALUE!</v>
          </cell>
          <cell r="R502" t="e">
            <v>#VALUE!</v>
          </cell>
          <cell r="S502" t="e">
            <v>#VALUE!</v>
          </cell>
          <cell r="T502" t="e">
            <v>#VALUE!</v>
          </cell>
          <cell r="U502" t="e">
            <v>#VALUE!</v>
          </cell>
          <cell r="V502" t="e">
            <v>#VALUE!</v>
          </cell>
          <cell r="W502" t="e">
            <v>#VALUE!</v>
          </cell>
          <cell r="X502" t="e">
            <v>#VALUE!</v>
          </cell>
          <cell r="Y502" t="e">
            <v>#VALUE!</v>
          </cell>
          <cell r="Z502" t="e">
            <v>#VALUE!</v>
          </cell>
          <cell r="AA502" t="e">
            <v>#VALUE!</v>
          </cell>
          <cell r="AB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D503" t="e">
            <v>#VALUE!</v>
          </cell>
          <cell r="E503" t="e">
            <v>#VALUE!</v>
          </cell>
          <cell r="F503" t="e">
            <v>#VALUE!</v>
          </cell>
          <cell r="G503" t="e">
            <v>#VALUE!</v>
          </cell>
          <cell r="H503" t="e">
            <v>#VALUE!</v>
          </cell>
          <cell r="I503" t="e">
            <v>#VALUE!</v>
          </cell>
          <cell r="J503" t="e">
            <v>#VALUE!</v>
          </cell>
          <cell r="K503" t="e">
            <v>#VALUE!</v>
          </cell>
          <cell r="L503" t="e">
            <v>#VALUE!</v>
          </cell>
          <cell r="M503" t="e">
            <v>#VALUE!</v>
          </cell>
          <cell r="N503" t="e">
            <v>#VALUE!</v>
          </cell>
          <cell r="O503" t="e">
            <v>#VALUE!</v>
          </cell>
          <cell r="P503" t="e">
            <v>#VALUE!</v>
          </cell>
          <cell r="Q503" t="e">
            <v>#VALUE!</v>
          </cell>
          <cell r="R503" t="e">
            <v>#VALUE!</v>
          </cell>
          <cell r="S503" t="e">
            <v>#VALUE!</v>
          </cell>
          <cell r="T503" t="e">
            <v>#VALUE!</v>
          </cell>
          <cell r="U503" t="e">
            <v>#VALUE!</v>
          </cell>
          <cell r="V503" t="e">
            <v>#VALUE!</v>
          </cell>
          <cell r="W503" t="e">
            <v>#VALUE!</v>
          </cell>
          <cell r="X503" t="e">
            <v>#VALUE!</v>
          </cell>
          <cell r="Y503" t="e">
            <v>#VALUE!</v>
          </cell>
          <cell r="Z503" t="e">
            <v>#VALUE!</v>
          </cell>
          <cell r="AA503" t="e">
            <v>#VALUE!</v>
          </cell>
          <cell r="AB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D504" t="e">
            <v>#VALUE!</v>
          </cell>
          <cell r="E504" t="e">
            <v>#VALUE!</v>
          </cell>
          <cell r="F504" t="e">
            <v>#VALUE!</v>
          </cell>
          <cell r="G504" t="e">
            <v>#VALUE!</v>
          </cell>
          <cell r="H504" t="e">
            <v>#VALUE!</v>
          </cell>
          <cell r="I504" t="e">
            <v>#VALUE!</v>
          </cell>
          <cell r="J504" t="e">
            <v>#VALUE!</v>
          </cell>
          <cell r="K504" t="e">
            <v>#VALUE!</v>
          </cell>
          <cell r="L504" t="e">
            <v>#VALUE!</v>
          </cell>
          <cell r="M504" t="e">
            <v>#VALUE!</v>
          </cell>
          <cell r="N504" t="e">
            <v>#VALUE!</v>
          </cell>
          <cell r="O504" t="e">
            <v>#VALUE!</v>
          </cell>
          <cell r="P504" t="e">
            <v>#VALUE!</v>
          </cell>
          <cell r="Q504" t="e">
            <v>#VALUE!</v>
          </cell>
          <cell r="R504" t="e">
            <v>#VALUE!</v>
          </cell>
          <cell r="S504" t="e">
            <v>#VALUE!</v>
          </cell>
          <cell r="T504" t="e">
            <v>#VALUE!</v>
          </cell>
          <cell r="U504" t="e">
            <v>#VALUE!</v>
          </cell>
          <cell r="V504" t="e">
            <v>#VALUE!</v>
          </cell>
          <cell r="W504" t="e">
            <v>#VALUE!</v>
          </cell>
          <cell r="X504" t="e">
            <v>#VALUE!</v>
          </cell>
          <cell r="Y504" t="e">
            <v>#VALUE!</v>
          </cell>
          <cell r="Z504" t="e">
            <v>#VALUE!</v>
          </cell>
          <cell r="AA504" t="e">
            <v>#VALUE!</v>
          </cell>
          <cell r="AB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D505" t="e">
            <v>#VALUE!</v>
          </cell>
          <cell r="E505" t="e">
            <v>#VALUE!</v>
          </cell>
          <cell r="F505" t="e">
            <v>#VALUE!</v>
          </cell>
          <cell r="G505" t="e">
            <v>#VALUE!</v>
          </cell>
          <cell r="H505" t="e">
            <v>#VALUE!</v>
          </cell>
          <cell r="I505" t="e">
            <v>#VALUE!</v>
          </cell>
          <cell r="J505" t="e">
            <v>#VALUE!</v>
          </cell>
          <cell r="K505" t="e">
            <v>#VALUE!</v>
          </cell>
          <cell r="L505" t="e">
            <v>#VALUE!</v>
          </cell>
          <cell r="M505" t="e">
            <v>#VALUE!</v>
          </cell>
          <cell r="N505" t="e">
            <v>#VALUE!</v>
          </cell>
          <cell r="O505" t="e">
            <v>#VALUE!</v>
          </cell>
          <cell r="P505" t="e">
            <v>#VALUE!</v>
          </cell>
          <cell r="Q505" t="e">
            <v>#VALUE!</v>
          </cell>
          <cell r="R505" t="e">
            <v>#VALUE!</v>
          </cell>
          <cell r="S505" t="e">
            <v>#VALUE!</v>
          </cell>
          <cell r="T505" t="e">
            <v>#VALUE!</v>
          </cell>
          <cell r="U505" t="e">
            <v>#VALUE!</v>
          </cell>
          <cell r="V505" t="e">
            <v>#VALUE!</v>
          </cell>
          <cell r="W505" t="e">
            <v>#VALUE!</v>
          </cell>
          <cell r="X505" t="e">
            <v>#VALUE!</v>
          </cell>
          <cell r="Y505" t="e">
            <v>#VALUE!</v>
          </cell>
          <cell r="Z505" t="e">
            <v>#VALUE!</v>
          </cell>
          <cell r="AA505" t="e">
            <v>#VALUE!</v>
          </cell>
          <cell r="AB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D506" t="e">
            <v>#VALUE!</v>
          </cell>
          <cell r="E506" t="e">
            <v>#VALUE!</v>
          </cell>
          <cell r="F506" t="e">
            <v>#VALUE!</v>
          </cell>
          <cell r="G506" t="e">
            <v>#VALUE!</v>
          </cell>
          <cell r="H506" t="e">
            <v>#VALUE!</v>
          </cell>
          <cell r="I506" t="e">
            <v>#VALUE!</v>
          </cell>
          <cell r="J506" t="e">
            <v>#VALUE!</v>
          </cell>
          <cell r="K506" t="e">
            <v>#VALUE!</v>
          </cell>
          <cell r="L506" t="e">
            <v>#VALUE!</v>
          </cell>
          <cell r="M506" t="e">
            <v>#VALUE!</v>
          </cell>
          <cell r="N506" t="e">
            <v>#VALUE!</v>
          </cell>
          <cell r="O506" t="e">
            <v>#VALUE!</v>
          </cell>
          <cell r="P506" t="e">
            <v>#VALUE!</v>
          </cell>
          <cell r="Q506" t="e">
            <v>#VALUE!</v>
          </cell>
          <cell r="R506" t="e">
            <v>#VALUE!</v>
          </cell>
          <cell r="S506" t="e">
            <v>#VALUE!</v>
          </cell>
          <cell r="T506" t="e">
            <v>#VALUE!</v>
          </cell>
          <cell r="U506" t="e">
            <v>#VALUE!</v>
          </cell>
          <cell r="V506" t="e">
            <v>#VALUE!</v>
          </cell>
          <cell r="W506" t="e">
            <v>#VALUE!</v>
          </cell>
          <cell r="X506" t="e">
            <v>#VALUE!</v>
          </cell>
          <cell r="Y506" t="e">
            <v>#VALUE!</v>
          </cell>
          <cell r="Z506" t="e">
            <v>#VALUE!</v>
          </cell>
          <cell r="AA506" t="e">
            <v>#VALUE!</v>
          </cell>
          <cell r="AB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D507" t="e">
            <v>#VALUE!</v>
          </cell>
          <cell r="E507" t="e">
            <v>#VALUE!</v>
          </cell>
          <cell r="F507" t="e">
            <v>#VALUE!</v>
          </cell>
          <cell r="G507" t="e">
            <v>#VALUE!</v>
          </cell>
          <cell r="H507" t="e">
            <v>#VALUE!</v>
          </cell>
          <cell r="I507" t="e">
            <v>#VALUE!</v>
          </cell>
          <cell r="J507" t="e">
            <v>#VALUE!</v>
          </cell>
          <cell r="K507" t="e">
            <v>#VALUE!</v>
          </cell>
          <cell r="L507" t="e">
            <v>#VALUE!</v>
          </cell>
          <cell r="M507" t="e">
            <v>#VALUE!</v>
          </cell>
          <cell r="N507" t="e">
            <v>#VALUE!</v>
          </cell>
          <cell r="O507" t="e">
            <v>#VALUE!</v>
          </cell>
          <cell r="P507" t="e">
            <v>#VALUE!</v>
          </cell>
          <cell r="Q507" t="e">
            <v>#VALUE!</v>
          </cell>
          <cell r="R507" t="e">
            <v>#VALUE!</v>
          </cell>
          <cell r="S507" t="e">
            <v>#VALUE!</v>
          </cell>
          <cell r="T507" t="e">
            <v>#VALUE!</v>
          </cell>
          <cell r="U507" t="e">
            <v>#VALUE!</v>
          </cell>
          <cell r="V507" t="e">
            <v>#VALUE!</v>
          </cell>
          <cell r="W507" t="e">
            <v>#VALUE!</v>
          </cell>
          <cell r="X507" t="e">
            <v>#VALUE!</v>
          </cell>
          <cell r="Y507" t="e">
            <v>#VALUE!</v>
          </cell>
          <cell r="Z507" t="e">
            <v>#VALUE!</v>
          </cell>
          <cell r="AA507" t="e">
            <v>#VALUE!</v>
          </cell>
          <cell r="AB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D508" t="e">
            <v>#VALUE!</v>
          </cell>
          <cell r="E508" t="e">
            <v>#VALUE!</v>
          </cell>
          <cell r="F508" t="e">
            <v>#VALUE!</v>
          </cell>
          <cell r="G508" t="e">
            <v>#VALUE!</v>
          </cell>
          <cell r="H508" t="e">
            <v>#VALUE!</v>
          </cell>
          <cell r="I508" t="e">
            <v>#VALUE!</v>
          </cell>
          <cell r="J508" t="e">
            <v>#VALUE!</v>
          </cell>
          <cell r="K508" t="e">
            <v>#VALUE!</v>
          </cell>
          <cell r="L508" t="e">
            <v>#VALUE!</v>
          </cell>
          <cell r="M508" t="e">
            <v>#VALUE!</v>
          </cell>
          <cell r="N508" t="e">
            <v>#VALUE!</v>
          </cell>
          <cell r="O508" t="e">
            <v>#VALUE!</v>
          </cell>
          <cell r="P508" t="e">
            <v>#VALUE!</v>
          </cell>
          <cell r="Q508" t="e">
            <v>#VALUE!</v>
          </cell>
          <cell r="R508" t="e">
            <v>#VALUE!</v>
          </cell>
          <cell r="S508" t="e">
            <v>#VALUE!</v>
          </cell>
          <cell r="T508" t="e">
            <v>#VALUE!</v>
          </cell>
          <cell r="U508" t="e">
            <v>#VALUE!</v>
          </cell>
          <cell r="V508" t="e">
            <v>#VALUE!</v>
          </cell>
          <cell r="W508" t="e">
            <v>#VALUE!</v>
          </cell>
          <cell r="X508" t="e">
            <v>#VALUE!</v>
          </cell>
          <cell r="Y508" t="e">
            <v>#VALUE!</v>
          </cell>
          <cell r="Z508" t="e">
            <v>#VALUE!</v>
          </cell>
          <cell r="AA508" t="e">
            <v>#VALUE!</v>
          </cell>
          <cell r="AB508" t="e">
            <v>#VALUE!</v>
          </cell>
        </row>
      </sheetData>
      <sheetData sheetId="4"/>
      <sheetData sheetId="5"/>
      <sheetData sheetId="6"/>
      <sheetData sheetId="7"/>
      <sheetData sheetId="8">
        <row r="2">
          <cell r="D2" t="str">
            <v>كبير معلمين</v>
          </cell>
        </row>
        <row r="3">
          <cell r="D3" t="str">
            <v>خبير</v>
          </cell>
          <cell r="F3" t="str">
            <v>نعم</v>
          </cell>
        </row>
        <row r="4">
          <cell r="D4" t="str">
            <v>أولى</v>
          </cell>
          <cell r="F4" t="str">
            <v>لا</v>
          </cell>
        </row>
        <row r="5">
          <cell r="D5" t="str">
            <v>ثانية</v>
          </cell>
        </row>
        <row r="6">
          <cell r="D6" t="str">
            <v>ثالثة</v>
          </cell>
        </row>
        <row r="7">
          <cell r="D7" t="str">
            <v>رابعة</v>
          </cell>
        </row>
        <row r="8">
          <cell r="D8" t="str">
            <v>خامسة</v>
          </cell>
        </row>
        <row r="9">
          <cell r="D9" t="str">
            <v>سادسة</v>
          </cell>
        </row>
        <row r="10">
          <cell r="D10" t="str">
            <v>وزاري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شرح"/>
      <sheetName val="القوائم"/>
      <sheetName val="ادخال بيانات"/>
      <sheetName val="مثال2"/>
      <sheetName val="مفردات المرتب"/>
    </sheetNames>
    <sheetDataSet>
      <sheetData sheetId="0"/>
      <sheetData sheetId="1">
        <row r="2">
          <cell r="B2" t="str">
            <v>تونس</v>
          </cell>
        </row>
        <row r="3">
          <cell r="B3" t="str">
            <v>مصر</v>
          </cell>
        </row>
        <row r="4">
          <cell r="B4" t="str">
            <v>اليمن</v>
          </cell>
        </row>
        <row r="5">
          <cell r="B5" t="str">
            <v>ليبيا</v>
          </cell>
        </row>
        <row r="6">
          <cell r="B6" t="str">
            <v>سوريا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ادخال بيانات"/>
      <sheetName val="الكشوف"/>
      <sheetName val="كشف التلحيق"/>
      <sheetName val="البيان"/>
      <sheetName val="ضهر كشف المكافاة"/>
      <sheetName val="استمارة نظامGFMIS"/>
    </sheetNames>
    <sheetDataSet>
      <sheetData sheetId="0">
        <row r="3">
          <cell r="C3" t="str">
            <v xml:space="preserve">    قسم:............................ </v>
          </cell>
        </row>
      </sheetData>
      <sheetData sheetId="1">
        <row r="2">
          <cell r="BI2">
            <v>5</v>
          </cell>
        </row>
      </sheetData>
      <sheetData sheetId="2"/>
      <sheetData sheetId="3">
        <row r="8">
          <cell r="A8" t="str">
            <v>الأساسي</v>
          </cell>
        </row>
      </sheetData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ادخال البيانات"/>
      <sheetName val="ترتيب المدارس لشهر 8"/>
      <sheetName val="كل الاجمالي"/>
      <sheetName val="البيان"/>
      <sheetName val="كشف التلحيق للجمل "/>
      <sheetName val="الجملة للطبع"/>
      <sheetName val="كشف سداد الاشتراكات"/>
      <sheetName val="المستبعدين لشهر 8"/>
      <sheetName val="فصل المدارس"/>
      <sheetName val="ادارات ومدارس"/>
      <sheetName val="ورقة3"/>
      <sheetName val="ضهر كشف المكافاة"/>
    </sheetNames>
    <sheetDataSet>
      <sheetData sheetId="0">
        <row r="9">
          <cell r="BM9">
            <v>1</v>
          </cell>
        </row>
      </sheetData>
      <sheetData sheetId="1"/>
      <sheetData sheetId="2"/>
      <sheetData sheetId="3"/>
      <sheetData sheetId="4"/>
      <sheetData sheetId="5"/>
      <sheetData sheetId="6">
        <row r="3">
          <cell r="AU3" t="str">
            <v>الشهيد محمد ضياء الدين ع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مرتبات"/>
      <sheetName val="مفردات مرتب"/>
    </sheetNames>
    <sheetDataSet>
      <sheetData sheetId="0">
        <row r="9">
          <cell r="A9" t="str">
            <v>1</v>
          </cell>
        </row>
        <row r="10">
          <cell r="A10" t="str">
            <v>2</v>
          </cell>
        </row>
        <row r="11">
          <cell r="A11" t="str">
            <v>3</v>
          </cell>
        </row>
        <row r="12">
          <cell r="A12" t="str">
            <v>4</v>
          </cell>
        </row>
        <row r="13">
          <cell r="A13" t="str">
            <v>5</v>
          </cell>
        </row>
        <row r="14">
          <cell r="A14" t="str">
            <v>6</v>
          </cell>
        </row>
        <row r="15">
          <cell r="A15" t="str">
            <v>7</v>
          </cell>
        </row>
        <row r="16">
          <cell r="A16" t="str">
            <v>8</v>
          </cell>
        </row>
        <row r="17">
          <cell r="A17" t="str">
            <v>9</v>
          </cell>
        </row>
        <row r="18">
          <cell r="A18" t="str">
            <v>10</v>
          </cell>
        </row>
        <row r="19">
          <cell r="A19" t="str">
            <v>11</v>
          </cell>
        </row>
        <row r="20">
          <cell r="A20" t="str">
            <v>12</v>
          </cell>
        </row>
        <row r="21">
          <cell r="A21" t="str">
            <v>13</v>
          </cell>
        </row>
        <row r="22">
          <cell r="A22" t="str">
            <v>14</v>
          </cell>
        </row>
        <row r="23">
          <cell r="A23" t="str">
            <v>15</v>
          </cell>
        </row>
        <row r="24">
          <cell r="A24" t="str">
            <v>16</v>
          </cell>
        </row>
        <row r="25">
          <cell r="A25" t="str">
            <v>17</v>
          </cell>
        </row>
        <row r="26">
          <cell r="A26" t="str">
            <v>18</v>
          </cell>
        </row>
        <row r="27">
          <cell r="A27" t="str">
            <v>19</v>
          </cell>
        </row>
        <row r="28">
          <cell r="A28" t="str">
            <v>20</v>
          </cell>
        </row>
        <row r="29">
          <cell r="A29" t="str">
            <v>21</v>
          </cell>
        </row>
        <row r="30">
          <cell r="A30" t="str">
            <v>22</v>
          </cell>
        </row>
        <row r="31">
          <cell r="A31" t="str">
            <v>23</v>
          </cell>
        </row>
        <row r="32">
          <cell r="A32" t="str">
            <v>24</v>
          </cell>
        </row>
        <row r="33">
          <cell r="A33" t="str">
            <v>25</v>
          </cell>
        </row>
        <row r="34">
          <cell r="A34" t="str">
            <v>26</v>
          </cell>
        </row>
        <row r="35">
          <cell r="A35" t="str">
            <v>27</v>
          </cell>
        </row>
        <row r="36">
          <cell r="A36" t="str">
            <v>28</v>
          </cell>
        </row>
        <row r="37">
          <cell r="A37" t="str">
            <v>29</v>
          </cell>
        </row>
        <row r="38">
          <cell r="A38" t="str">
            <v>30</v>
          </cell>
        </row>
        <row r="39">
          <cell r="A39" t="str">
            <v>31</v>
          </cell>
        </row>
        <row r="40">
          <cell r="A40" t="str">
            <v>32</v>
          </cell>
        </row>
        <row r="41">
          <cell r="A41" t="str">
            <v>33</v>
          </cell>
        </row>
        <row r="42">
          <cell r="A42" t="str">
            <v>34</v>
          </cell>
        </row>
        <row r="43">
          <cell r="A43" t="str">
            <v>35</v>
          </cell>
        </row>
        <row r="44">
          <cell r="A44" t="str">
            <v>36</v>
          </cell>
        </row>
        <row r="45">
          <cell r="A45" t="str">
            <v>37</v>
          </cell>
        </row>
        <row r="46">
          <cell r="A46" t="str">
            <v>38</v>
          </cell>
        </row>
        <row r="47">
          <cell r="A47" t="str">
            <v>39</v>
          </cell>
        </row>
        <row r="48">
          <cell r="A48" t="str">
            <v>40</v>
          </cell>
        </row>
        <row r="49">
          <cell r="A49" t="str">
            <v>41</v>
          </cell>
        </row>
        <row r="50">
          <cell r="A50" t="str">
            <v>42</v>
          </cell>
        </row>
        <row r="51">
          <cell r="A51" t="str">
            <v>43</v>
          </cell>
        </row>
        <row r="52">
          <cell r="A52" t="str">
            <v>44</v>
          </cell>
        </row>
        <row r="53">
          <cell r="A53" t="str">
            <v>45</v>
          </cell>
        </row>
        <row r="54">
          <cell r="A54" t="str">
            <v>46</v>
          </cell>
        </row>
        <row r="55">
          <cell r="A55" t="str">
            <v>47</v>
          </cell>
        </row>
        <row r="56">
          <cell r="A56" t="str">
            <v>48</v>
          </cell>
        </row>
        <row r="57">
          <cell r="A57" t="str">
            <v>49</v>
          </cell>
        </row>
        <row r="58">
          <cell r="A58" t="str">
            <v>50</v>
          </cell>
        </row>
        <row r="59">
          <cell r="A59" t="str">
            <v>51</v>
          </cell>
        </row>
        <row r="60">
          <cell r="A60" t="str">
            <v>52</v>
          </cell>
        </row>
        <row r="61">
          <cell r="A61" t="str">
            <v>53</v>
          </cell>
        </row>
        <row r="62">
          <cell r="A62" t="str">
            <v>54</v>
          </cell>
        </row>
        <row r="63">
          <cell r="A63" t="str">
            <v>55</v>
          </cell>
        </row>
        <row r="64">
          <cell r="A64" t="str">
            <v>56</v>
          </cell>
        </row>
        <row r="65">
          <cell r="A65" t="str">
            <v>57</v>
          </cell>
        </row>
        <row r="66">
          <cell r="A66" t="str">
            <v>58</v>
          </cell>
        </row>
        <row r="67">
          <cell r="A67" t="str">
            <v>59</v>
          </cell>
        </row>
        <row r="68">
          <cell r="A68" t="str">
            <v>60</v>
          </cell>
        </row>
        <row r="69">
          <cell r="A69" t="str">
            <v>61</v>
          </cell>
        </row>
        <row r="70">
          <cell r="A70" t="str">
            <v>62</v>
          </cell>
        </row>
        <row r="71">
          <cell r="A71" t="str">
            <v>63</v>
          </cell>
        </row>
        <row r="72">
          <cell r="A72" t="str">
            <v>64</v>
          </cell>
        </row>
        <row r="73">
          <cell r="A73" t="str">
            <v>65</v>
          </cell>
        </row>
        <row r="74">
          <cell r="A74" t="str">
            <v>66</v>
          </cell>
        </row>
        <row r="75">
          <cell r="A75" t="str">
            <v>67</v>
          </cell>
        </row>
        <row r="76">
          <cell r="A76" t="str">
            <v>68</v>
          </cell>
        </row>
        <row r="77">
          <cell r="A77" t="str">
            <v>69</v>
          </cell>
        </row>
        <row r="78">
          <cell r="A78" t="str">
            <v>70</v>
          </cell>
        </row>
        <row r="79">
          <cell r="A79" t="str">
            <v>71</v>
          </cell>
        </row>
        <row r="80">
          <cell r="A80" t="str">
            <v>72</v>
          </cell>
        </row>
        <row r="81">
          <cell r="A81" t="str">
            <v>73</v>
          </cell>
        </row>
        <row r="82">
          <cell r="A82" t="str">
            <v>74</v>
          </cell>
        </row>
        <row r="83">
          <cell r="A83" t="str">
            <v>75</v>
          </cell>
        </row>
        <row r="84">
          <cell r="A84" t="str">
            <v>76</v>
          </cell>
        </row>
        <row r="85">
          <cell r="A85" t="str">
            <v>77</v>
          </cell>
        </row>
        <row r="86">
          <cell r="A86" t="str">
            <v>78</v>
          </cell>
        </row>
        <row r="87">
          <cell r="A87" t="str">
            <v>79</v>
          </cell>
        </row>
        <row r="88">
          <cell r="A88" t="str">
            <v>80</v>
          </cell>
        </row>
        <row r="89">
          <cell r="A89" t="str">
            <v>81</v>
          </cell>
        </row>
        <row r="90">
          <cell r="A90" t="str">
            <v>82</v>
          </cell>
        </row>
        <row r="91">
          <cell r="A91" t="str">
            <v>83</v>
          </cell>
        </row>
        <row r="92">
          <cell r="A92" t="str">
            <v>84</v>
          </cell>
        </row>
        <row r="93">
          <cell r="A93" t="str">
            <v>85</v>
          </cell>
        </row>
        <row r="94">
          <cell r="A94" t="str">
            <v>86</v>
          </cell>
        </row>
        <row r="95">
          <cell r="A95" t="str">
            <v>87</v>
          </cell>
        </row>
        <row r="96">
          <cell r="A96" t="str">
            <v>88</v>
          </cell>
        </row>
        <row r="97">
          <cell r="A97" t="str">
            <v>89</v>
          </cell>
        </row>
        <row r="98">
          <cell r="A98" t="str">
            <v>90</v>
          </cell>
        </row>
        <row r="99">
          <cell r="A99" t="str">
            <v>91</v>
          </cell>
        </row>
        <row r="100">
          <cell r="A100" t="str">
            <v>92</v>
          </cell>
        </row>
        <row r="101">
          <cell r="A101" t="str">
            <v>93</v>
          </cell>
        </row>
        <row r="102">
          <cell r="A102" t="str">
            <v>94</v>
          </cell>
        </row>
        <row r="103">
          <cell r="A103" t="str">
            <v>95</v>
          </cell>
        </row>
        <row r="104">
          <cell r="A104" t="str">
            <v>96</v>
          </cell>
        </row>
        <row r="105">
          <cell r="A105" t="str">
            <v>97</v>
          </cell>
        </row>
        <row r="106">
          <cell r="A106" t="str">
            <v>98</v>
          </cell>
        </row>
        <row r="107">
          <cell r="A107" t="str">
            <v>99</v>
          </cell>
        </row>
        <row r="108">
          <cell r="A108" t="str">
            <v>100</v>
          </cell>
        </row>
        <row r="109">
          <cell r="A109" t="str">
            <v>101</v>
          </cell>
        </row>
        <row r="110">
          <cell r="A110" t="str">
            <v>102</v>
          </cell>
        </row>
        <row r="111">
          <cell r="A111" t="str">
            <v>103</v>
          </cell>
        </row>
        <row r="112">
          <cell r="A112" t="str">
            <v>104</v>
          </cell>
        </row>
        <row r="113">
          <cell r="A113" t="str">
            <v>105</v>
          </cell>
        </row>
        <row r="114">
          <cell r="A114" t="str">
            <v>106</v>
          </cell>
        </row>
        <row r="115">
          <cell r="A115" t="str">
            <v>107</v>
          </cell>
        </row>
        <row r="116">
          <cell r="A116" t="str">
            <v>108</v>
          </cell>
        </row>
        <row r="117">
          <cell r="A117" t="str">
            <v>109</v>
          </cell>
        </row>
        <row r="118">
          <cell r="A118" t="str">
            <v>110</v>
          </cell>
        </row>
        <row r="119">
          <cell r="A119" t="str">
            <v>111</v>
          </cell>
        </row>
        <row r="120">
          <cell r="A120" t="str">
            <v>112</v>
          </cell>
        </row>
        <row r="121">
          <cell r="A121" t="str">
            <v>113</v>
          </cell>
        </row>
        <row r="122">
          <cell r="A122" t="str">
            <v>114</v>
          </cell>
        </row>
        <row r="123">
          <cell r="A123" t="str">
            <v>115</v>
          </cell>
        </row>
        <row r="124">
          <cell r="A124" t="str">
            <v>116</v>
          </cell>
        </row>
        <row r="125">
          <cell r="A125" t="str">
            <v>117</v>
          </cell>
        </row>
        <row r="126">
          <cell r="A126" t="str">
            <v>118</v>
          </cell>
        </row>
        <row r="127">
          <cell r="A127" t="str">
            <v>119</v>
          </cell>
        </row>
        <row r="128">
          <cell r="A128" t="str">
            <v>120</v>
          </cell>
        </row>
        <row r="129">
          <cell r="A129" t="str">
            <v>121</v>
          </cell>
        </row>
        <row r="130">
          <cell r="A130" t="str">
            <v>122</v>
          </cell>
        </row>
        <row r="131">
          <cell r="A131" t="str">
            <v>123</v>
          </cell>
        </row>
        <row r="132">
          <cell r="A132" t="str">
            <v>124</v>
          </cell>
        </row>
        <row r="133">
          <cell r="A133" t="str">
            <v>125</v>
          </cell>
        </row>
        <row r="134">
          <cell r="A134" t="str">
            <v>126</v>
          </cell>
        </row>
        <row r="135">
          <cell r="A135" t="str">
            <v>127</v>
          </cell>
        </row>
        <row r="136">
          <cell r="A136" t="str">
            <v>128</v>
          </cell>
        </row>
        <row r="137">
          <cell r="A137" t="str">
            <v>129</v>
          </cell>
        </row>
        <row r="138">
          <cell r="A138" t="str">
            <v>130</v>
          </cell>
        </row>
        <row r="139">
          <cell r="A139" t="str">
            <v>131</v>
          </cell>
        </row>
        <row r="140">
          <cell r="A140" t="str">
            <v>132</v>
          </cell>
        </row>
        <row r="141">
          <cell r="A141" t="str">
            <v>133</v>
          </cell>
        </row>
        <row r="142">
          <cell r="A142" t="str">
            <v>134</v>
          </cell>
        </row>
        <row r="143">
          <cell r="A143" t="str">
            <v>135</v>
          </cell>
        </row>
        <row r="144">
          <cell r="A144" t="str">
            <v>136</v>
          </cell>
        </row>
        <row r="145">
          <cell r="A145" t="str">
            <v>137</v>
          </cell>
        </row>
        <row r="146">
          <cell r="A146" t="str">
            <v>138</v>
          </cell>
        </row>
        <row r="147">
          <cell r="A147" t="str">
            <v>139</v>
          </cell>
        </row>
        <row r="148">
          <cell r="A148" t="str">
            <v>140</v>
          </cell>
        </row>
        <row r="149">
          <cell r="A149" t="str">
            <v>141</v>
          </cell>
        </row>
        <row r="150">
          <cell r="A150" t="str">
            <v>142</v>
          </cell>
        </row>
        <row r="151">
          <cell r="A151" t="str">
            <v>143</v>
          </cell>
        </row>
        <row r="152">
          <cell r="A152" t="str">
            <v>144</v>
          </cell>
        </row>
        <row r="153">
          <cell r="A153" t="str">
            <v>145</v>
          </cell>
        </row>
        <row r="154">
          <cell r="A154" t="str">
            <v>146</v>
          </cell>
        </row>
        <row r="155">
          <cell r="A155" t="str">
            <v>147</v>
          </cell>
        </row>
        <row r="156">
          <cell r="A156" t="str">
            <v>148</v>
          </cell>
        </row>
        <row r="157">
          <cell r="A157" t="str">
            <v>149</v>
          </cell>
        </row>
        <row r="158">
          <cell r="A158" t="str">
            <v>150</v>
          </cell>
        </row>
        <row r="159">
          <cell r="A159" t="str">
            <v>151</v>
          </cell>
        </row>
        <row r="160">
          <cell r="A160" t="str">
            <v>152</v>
          </cell>
        </row>
        <row r="161">
          <cell r="A161" t="str">
            <v>153</v>
          </cell>
        </row>
        <row r="162">
          <cell r="A162" t="str">
            <v>154</v>
          </cell>
        </row>
        <row r="163">
          <cell r="A163" t="str">
            <v>155</v>
          </cell>
        </row>
        <row r="164">
          <cell r="A164" t="str">
            <v>156</v>
          </cell>
        </row>
        <row r="165">
          <cell r="A165" t="str">
            <v>157</v>
          </cell>
        </row>
        <row r="166">
          <cell r="A166" t="str">
            <v>158</v>
          </cell>
        </row>
        <row r="167">
          <cell r="A167" t="str">
            <v>159</v>
          </cell>
        </row>
        <row r="168">
          <cell r="A168" t="str">
            <v>160</v>
          </cell>
        </row>
        <row r="169">
          <cell r="A169" t="str">
            <v>161</v>
          </cell>
        </row>
        <row r="170">
          <cell r="A170" t="str">
            <v>162</v>
          </cell>
        </row>
        <row r="171">
          <cell r="A171" t="str">
            <v>163</v>
          </cell>
        </row>
        <row r="172">
          <cell r="A172" t="str">
            <v>164</v>
          </cell>
        </row>
        <row r="173">
          <cell r="A173" t="str">
            <v>165</v>
          </cell>
        </row>
        <row r="174">
          <cell r="A174" t="str">
            <v>166</v>
          </cell>
        </row>
        <row r="175">
          <cell r="A175" t="str">
            <v>167</v>
          </cell>
        </row>
        <row r="176">
          <cell r="A176" t="str">
            <v>168</v>
          </cell>
        </row>
        <row r="177">
          <cell r="A177" t="str">
            <v>169</v>
          </cell>
        </row>
        <row r="178">
          <cell r="A178" t="str">
            <v>170</v>
          </cell>
        </row>
        <row r="179">
          <cell r="A179" t="str">
            <v>171</v>
          </cell>
        </row>
        <row r="180">
          <cell r="A180" t="str">
            <v>172</v>
          </cell>
        </row>
        <row r="181">
          <cell r="A181" t="str">
            <v>173</v>
          </cell>
        </row>
        <row r="182">
          <cell r="A182" t="str">
            <v>174</v>
          </cell>
        </row>
        <row r="183">
          <cell r="A183" t="str">
            <v>175</v>
          </cell>
        </row>
        <row r="184">
          <cell r="A184" t="str">
            <v>176</v>
          </cell>
        </row>
        <row r="185">
          <cell r="A185" t="str">
            <v>177</v>
          </cell>
        </row>
        <row r="186">
          <cell r="A186" t="str">
            <v>178</v>
          </cell>
        </row>
        <row r="187">
          <cell r="A187" t="str">
            <v>179</v>
          </cell>
        </row>
        <row r="188">
          <cell r="A188" t="str">
            <v>180</v>
          </cell>
        </row>
        <row r="189">
          <cell r="A189" t="str">
            <v>181</v>
          </cell>
        </row>
        <row r="190">
          <cell r="A190" t="str">
            <v>182</v>
          </cell>
        </row>
        <row r="191">
          <cell r="A191" t="str">
            <v>183</v>
          </cell>
        </row>
        <row r="192">
          <cell r="A192" t="str">
            <v>184</v>
          </cell>
        </row>
        <row r="193">
          <cell r="A193" t="str">
            <v>185</v>
          </cell>
        </row>
        <row r="194">
          <cell r="A194" t="str">
            <v>186</v>
          </cell>
        </row>
        <row r="195">
          <cell r="A195" t="str">
            <v>187</v>
          </cell>
        </row>
        <row r="196">
          <cell r="A196" t="str">
            <v>188</v>
          </cell>
        </row>
        <row r="197">
          <cell r="A197" t="str">
            <v>189</v>
          </cell>
        </row>
        <row r="198">
          <cell r="A198" t="str">
            <v>190</v>
          </cell>
        </row>
        <row r="199">
          <cell r="A199" t="str">
            <v>191</v>
          </cell>
        </row>
        <row r="200">
          <cell r="A200" t="str">
            <v>192</v>
          </cell>
        </row>
        <row r="201">
          <cell r="A201" t="str">
            <v>193</v>
          </cell>
        </row>
        <row r="202">
          <cell r="A202" t="str">
            <v>194</v>
          </cell>
        </row>
        <row r="203">
          <cell r="A203" t="str">
            <v>195</v>
          </cell>
        </row>
        <row r="204">
          <cell r="A204" t="str">
            <v>196</v>
          </cell>
        </row>
        <row r="205">
          <cell r="A205" t="str">
            <v>197</v>
          </cell>
        </row>
        <row r="206">
          <cell r="A206" t="str">
            <v>198</v>
          </cell>
        </row>
        <row r="207">
          <cell r="A207" t="str">
            <v>199</v>
          </cell>
        </row>
        <row r="208">
          <cell r="A208" t="str">
            <v>200</v>
          </cell>
        </row>
        <row r="209">
          <cell r="A209" t="str">
            <v>201</v>
          </cell>
        </row>
        <row r="210">
          <cell r="A210" t="str">
            <v>202</v>
          </cell>
        </row>
        <row r="211">
          <cell r="A211" t="str">
            <v>203</v>
          </cell>
        </row>
        <row r="212">
          <cell r="A212" t="str">
            <v>204</v>
          </cell>
        </row>
        <row r="213">
          <cell r="A213" t="str">
            <v>205</v>
          </cell>
        </row>
        <row r="214">
          <cell r="A214" t="str">
            <v>206</v>
          </cell>
        </row>
        <row r="215">
          <cell r="A215" t="str">
            <v>207</v>
          </cell>
        </row>
        <row r="216">
          <cell r="A216" t="str">
            <v>208</v>
          </cell>
        </row>
        <row r="217">
          <cell r="A217" t="str">
            <v>209</v>
          </cell>
        </row>
        <row r="218">
          <cell r="A218" t="str">
            <v>210</v>
          </cell>
        </row>
        <row r="219">
          <cell r="A219" t="str">
            <v>211</v>
          </cell>
        </row>
        <row r="220">
          <cell r="A220" t="str">
            <v>212</v>
          </cell>
        </row>
        <row r="221">
          <cell r="A221" t="str">
            <v>213</v>
          </cell>
        </row>
        <row r="222">
          <cell r="A222" t="str">
            <v>214</v>
          </cell>
        </row>
        <row r="223">
          <cell r="A223" t="str">
            <v>215</v>
          </cell>
        </row>
        <row r="224">
          <cell r="A224" t="str">
            <v>216</v>
          </cell>
        </row>
        <row r="225">
          <cell r="A225" t="str">
            <v>217</v>
          </cell>
        </row>
        <row r="226">
          <cell r="A226" t="str">
            <v>218</v>
          </cell>
        </row>
        <row r="227">
          <cell r="A227" t="str">
            <v>219</v>
          </cell>
        </row>
        <row r="228">
          <cell r="A228" t="str">
            <v>220</v>
          </cell>
        </row>
        <row r="229">
          <cell r="A229" t="str">
            <v>221</v>
          </cell>
        </row>
        <row r="230">
          <cell r="A230" t="str">
            <v>222</v>
          </cell>
        </row>
        <row r="231">
          <cell r="A231" t="str">
            <v>223</v>
          </cell>
        </row>
        <row r="232">
          <cell r="A232" t="str">
            <v>224</v>
          </cell>
        </row>
        <row r="233">
          <cell r="A233" t="str">
            <v>225</v>
          </cell>
        </row>
        <row r="234">
          <cell r="A234" t="str">
            <v>226</v>
          </cell>
        </row>
        <row r="235">
          <cell r="A235" t="str">
            <v>227</v>
          </cell>
        </row>
        <row r="236">
          <cell r="A236" t="str">
            <v>228</v>
          </cell>
        </row>
        <row r="237">
          <cell r="A237" t="str">
            <v>229</v>
          </cell>
        </row>
        <row r="238">
          <cell r="A238" t="str">
            <v>230</v>
          </cell>
        </row>
        <row r="239">
          <cell r="A239" t="str">
            <v>231</v>
          </cell>
        </row>
        <row r="240">
          <cell r="A240" t="str">
            <v>232</v>
          </cell>
        </row>
        <row r="241">
          <cell r="A241" t="str">
            <v>233</v>
          </cell>
        </row>
        <row r="242">
          <cell r="A242" t="str">
            <v>234</v>
          </cell>
        </row>
        <row r="243">
          <cell r="A243" t="str">
            <v>235</v>
          </cell>
        </row>
        <row r="244">
          <cell r="A244" t="str">
            <v>236</v>
          </cell>
        </row>
        <row r="245">
          <cell r="A245" t="str">
            <v>237</v>
          </cell>
        </row>
        <row r="246">
          <cell r="A246" t="str">
            <v>238</v>
          </cell>
        </row>
        <row r="247">
          <cell r="A247" t="str">
            <v>239</v>
          </cell>
        </row>
        <row r="248">
          <cell r="A248" t="str">
            <v>240</v>
          </cell>
        </row>
        <row r="249">
          <cell r="A249" t="str">
            <v>241</v>
          </cell>
        </row>
        <row r="250">
          <cell r="A250" t="str">
            <v>242</v>
          </cell>
        </row>
        <row r="251">
          <cell r="A251" t="str">
            <v>243</v>
          </cell>
        </row>
        <row r="252">
          <cell r="A252" t="str">
            <v>244</v>
          </cell>
        </row>
        <row r="253">
          <cell r="A253" t="str">
            <v>245</v>
          </cell>
        </row>
        <row r="254">
          <cell r="A254" t="str">
            <v>246</v>
          </cell>
        </row>
        <row r="255">
          <cell r="A255" t="str">
            <v>247</v>
          </cell>
        </row>
        <row r="256">
          <cell r="A256" t="str">
            <v>248</v>
          </cell>
        </row>
        <row r="257">
          <cell r="A257" t="str">
            <v>249</v>
          </cell>
        </row>
        <row r="258">
          <cell r="A258" t="str">
            <v>250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00B050"/>
  </sheetPr>
  <dimension ref="A1:FQ3325"/>
  <sheetViews>
    <sheetView showGridLines="0" rightToLeft="1" tabSelected="1" zoomScale="40" zoomScaleNormal="40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F10" sqref="F10"/>
    </sheetView>
  </sheetViews>
  <sheetFormatPr defaultColWidth="9" defaultRowHeight="32.25" customHeight="1"/>
  <cols>
    <col min="1" max="1" width="7.75" style="62" customWidth="1"/>
    <col min="2" max="2" width="10.75" style="62" customWidth="1"/>
    <col min="3" max="3" width="50.25" style="224" customWidth="1"/>
    <col min="4" max="4" width="17" style="224" customWidth="1"/>
    <col min="5" max="5" width="13.125" style="62" customWidth="1"/>
    <col min="6" max="6" width="16.75" style="62" customWidth="1"/>
    <col min="7" max="7" width="18" style="62" customWidth="1"/>
    <col min="8" max="8" width="16.875" style="62" customWidth="1"/>
    <col min="9" max="9" width="5.625" style="267" customWidth="1"/>
    <col min="10" max="11" width="16.125" style="279" customWidth="1"/>
    <col min="12" max="12" width="18" style="62" customWidth="1"/>
    <col min="13" max="13" width="15.625" style="62" customWidth="1"/>
    <col min="14" max="16" width="12.875" style="62" customWidth="1"/>
    <col min="17" max="17" width="10.125" style="62" customWidth="1"/>
    <col min="18" max="18" width="18" style="62" customWidth="1"/>
    <col min="19" max="19" width="12.875" style="62" customWidth="1"/>
    <col min="20" max="20" width="15.625" style="62" customWidth="1"/>
    <col min="21" max="23" width="14.625" style="62" customWidth="1"/>
    <col min="24" max="26" width="15.625" style="62" customWidth="1"/>
    <col min="27" max="28" width="10.375" style="62" customWidth="1"/>
    <col min="29" max="30" width="15.625" style="62" customWidth="1"/>
    <col min="31" max="31" width="19.625" style="62" customWidth="1"/>
    <col min="32" max="32" width="15.625" style="62" customWidth="1"/>
    <col min="33" max="33" width="12.625" style="62" customWidth="1"/>
    <col min="34" max="34" width="11.625" style="62" customWidth="1"/>
    <col min="35" max="35" width="8.25" style="62" customWidth="1"/>
    <col min="36" max="36" width="15.625" style="62" customWidth="1"/>
    <col min="37" max="37" width="10.375" style="62" customWidth="1"/>
    <col min="38" max="39" width="8.25" style="62" customWidth="1"/>
    <col min="40" max="40" width="18" style="62" customWidth="1"/>
    <col min="41" max="43" width="21.875" style="62" customWidth="1"/>
    <col min="44" max="44" width="12.25" style="62" customWidth="1"/>
    <col min="45" max="45" width="15.625" style="62" customWidth="1"/>
    <col min="46" max="47" width="10" style="62" customWidth="1"/>
    <col min="48" max="48" width="12.875" style="62" customWidth="1"/>
    <col min="49" max="49" width="18" style="62" customWidth="1"/>
    <col min="50" max="50" width="15.625" style="62" customWidth="1"/>
    <col min="51" max="53" width="12.875" style="62" customWidth="1"/>
    <col min="54" max="55" width="15.625" style="62" customWidth="1"/>
    <col min="56" max="56" width="12.875" style="62" customWidth="1"/>
    <col min="57" max="58" width="10.125" style="62" customWidth="1"/>
    <col min="59" max="59" width="15.625" style="280" customWidth="1"/>
    <col min="60" max="61" width="12.875" style="280" customWidth="1"/>
    <col min="62" max="62" width="15.625" style="280" customWidth="1"/>
    <col min="63" max="63" width="12.875" style="62" customWidth="1"/>
    <col min="64" max="66" width="10.125" style="62" customWidth="1"/>
    <col min="67" max="67" width="9.875" style="62" customWidth="1"/>
    <col min="68" max="68" width="8.25" style="62" customWidth="1"/>
    <col min="69" max="69" width="10.375" style="62" customWidth="1"/>
    <col min="70" max="70" width="8.25" style="62" customWidth="1"/>
    <col min="71" max="72" width="10.375" style="62" customWidth="1"/>
    <col min="73" max="73" width="10.125" style="224" bestFit="1" customWidth="1"/>
    <col min="74" max="76" width="8.25" style="62" customWidth="1"/>
    <col min="77" max="77" width="19.625" style="62" customWidth="1"/>
    <col min="78" max="79" width="8.25" style="62" customWidth="1"/>
    <col min="80" max="81" width="12.875" style="62" customWidth="1"/>
    <col min="82" max="82" width="8.25" style="62" customWidth="1"/>
    <col min="83" max="83" width="10.375" style="62" bestFit="1" customWidth="1"/>
    <col min="84" max="84" width="10.375" style="62" customWidth="1"/>
    <col min="85" max="85" width="12.875" style="62" customWidth="1"/>
    <col min="86" max="88" width="10.375" style="62" customWidth="1"/>
    <col min="89" max="89" width="10.375" style="62" bestFit="1" customWidth="1"/>
    <col min="90" max="90" width="15.625" style="287" customWidth="1"/>
    <col min="91" max="91" width="8.25" style="287" customWidth="1"/>
    <col min="92" max="92" width="8.25" style="62" customWidth="1"/>
    <col min="93" max="93" width="4.125" style="62" customWidth="1"/>
    <col min="94" max="94" width="8.25" style="62" customWidth="1"/>
    <col min="95" max="95" width="9.75" style="62" customWidth="1"/>
    <col min="96" max="97" width="19.625" style="281" customWidth="1"/>
    <col min="98" max="99" width="44.25" style="224" customWidth="1"/>
    <col min="100" max="100" width="29.75" style="282" customWidth="1"/>
    <col min="101" max="101" width="20" style="224" customWidth="1"/>
    <col min="102" max="102" width="15.5" style="280" bestFit="1" customWidth="1"/>
    <col min="103" max="103" width="33.375" style="224" customWidth="1"/>
    <col min="104" max="104" width="50.75" style="62" bestFit="1" customWidth="1"/>
    <col min="105" max="105" width="18" style="288" customWidth="1"/>
    <col min="106" max="106" width="20.625" style="283" customWidth="1"/>
    <col min="107" max="107" width="9" style="283" customWidth="1"/>
    <col min="108" max="108" width="15.625" style="288" customWidth="1"/>
    <col min="109" max="109" width="12.875" style="288" customWidth="1"/>
    <col min="110" max="110" width="9.5" style="289" customWidth="1"/>
    <col min="111" max="112" width="18" style="288" customWidth="1"/>
    <col min="113" max="113" width="23" style="290" customWidth="1"/>
    <col min="114" max="115" width="18" style="288" customWidth="1"/>
    <col min="116" max="116" width="23" style="290" customWidth="1"/>
    <col min="117" max="117" width="8.125" style="289" customWidth="1"/>
    <col min="118" max="118" width="10.375" style="291" customWidth="1"/>
    <col min="119" max="119" width="18" style="288" bestFit="1" customWidth="1"/>
    <col min="120" max="121" width="15.625" style="288" customWidth="1"/>
    <col min="122" max="122" width="12.5" style="288" customWidth="1"/>
    <col min="123" max="123" width="13.5" style="288" customWidth="1"/>
    <col min="124" max="124" width="18" style="288" customWidth="1"/>
    <col min="125" max="125" width="11.875" style="288" customWidth="1"/>
    <col min="126" max="126" width="18" style="288" customWidth="1"/>
    <col min="127" max="127" width="10.5" style="288" bestFit="1" customWidth="1"/>
    <col min="128" max="128" width="14.625" style="288" customWidth="1"/>
    <col min="129" max="129" width="16.375" style="288" customWidth="1"/>
    <col min="130" max="130" width="18" style="288" customWidth="1"/>
    <col min="131" max="131" width="14.625" style="288" customWidth="1"/>
    <col min="132" max="132" width="12.875" style="288" customWidth="1"/>
    <col min="133" max="133" width="22.875" style="62" customWidth="1"/>
    <col min="134" max="135" width="18.75" style="288" customWidth="1"/>
    <col min="136" max="136" width="15.875" style="62" customWidth="1"/>
    <col min="137" max="137" width="10.375" style="62" customWidth="1"/>
    <col min="138" max="138" width="15.875" style="62" customWidth="1"/>
    <col min="139" max="139" width="7.375" style="62" bestFit="1" customWidth="1"/>
    <col min="140" max="140" width="7.625" style="277" bestFit="1" customWidth="1"/>
    <col min="141" max="141" width="36.125" style="292" customWidth="1"/>
    <col min="142" max="142" width="7.625" style="277" bestFit="1" customWidth="1"/>
    <col min="143" max="143" width="6.625" style="277" bestFit="1" customWidth="1"/>
    <col min="144" max="144" width="10.875" style="277" customWidth="1"/>
    <col min="145" max="146" width="7.625" style="277" bestFit="1" customWidth="1"/>
    <col min="147" max="147" width="9" style="62" customWidth="1"/>
    <col min="148" max="148" width="7.375" style="62" bestFit="1" customWidth="1"/>
    <col min="149" max="149" width="6.625" style="277" bestFit="1" customWidth="1"/>
    <col min="150" max="150" width="36.125" style="292" customWidth="1"/>
    <col min="151" max="152" width="7.625" style="277" bestFit="1" customWidth="1"/>
    <col min="153" max="153" width="10.875" style="277" customWidth="1"/>
    <col min="154" max="154" width="7.375" style="277" bestFit="1" customWidth="1"/>
    <col min="155" max="155" width="7.625" style="277" bestFit="1" customWidth="1"/>
    <col min="156" max="158" width="9" style="62" customWidth="1"/>
    <col min="159" max="159" width="56.625" style="224" bestFit="1" customWidth="1"/>
    <col min="160" max="161" width="9" style="62" customWidth="1"/>
    <col min="162" max="16384" width="9" style="62"/>
  </cols>
  <sheetData>
    <row r="1" spans="1:173" s="25" customFormat="1" ht="32.25" customHeight="1">
      <c r="A1" s="1" t="s">
        <v>0</v>
      </c>
      <c r="B1" s="2"/>
      <c r="C1" s="3"/>
      <c r="D1" s="4">
        <v>1510</v>
      </c>
      <c r="E1" s="5"/>
      <c r="F1" s="6"/>
      <c r="G1" s="6"/>
      <c r="H1" s="7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7"/>
      <c r="U1" s="7"/>
      <c r="V1" s="7" t="s">
        <v>145</v>
      </c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10"/>
      <c r="BH1" s="10"/>
      <c r="BI1" s="10"/>
      <c r="BJ1" s="10"/>
      <c r="BK1" s="7"/>
      <c r="BL1" s="7"/>
      <c r="BM1" s="7"/>
      <c r="BN1" s="7"/>
      <c r="BO1" s="7"/>
      <c r="BP1" s="7"/>
      <c r="BQ1" s="7"/>
      <c r="BR1" s="7"/>
      <c r="BS1" s="7"/>
      <c r="BT1" s="7"/>
      <c r="BU1" s="11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12"/>
      <c r="CM1" s="12"/>
      <c r="CN1" s="7"/>
      <c r="CO1" s="7"/>
      <c r="CP1" s="7"/>
      <c r="CQ1" s="7"/>
      <c r="CR1" s="13"/>
      <c r="CS1" s="13"/>
      <c r="CT1" s="14"/>
      <c r="CU1" s="14"/>
      <c r="CV1" s="15"/>
      <c r="CW1" s="14"/>
      <c r="CX1" s="16"/>
      <c r="CY1" s="14"/>
      <c r="CZ1" s="17"/>
      <c r="DA1" s="6"/>
      <c r="DB1" s="18"/>
      <c r="DC1" s="18"/>
      <c r="DD1" s="6"/>
      <c r="DE1" s="6"/>
      <c r="DF1" s="6"/>
      <c r="DG1" s="6"/>
      <c r="DH1" s="6"/>
      <c r="DI1" s="19"/>
      <c r="DJ1" s="6"/>
      <c r="DK1" s="6"/>
      <c r="DL1" s="19"/>
      <c r="DM1" s="6"/>
      <c r="DN1" s="20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21"/>
      <c r="EJ1" s="21"/>
      <c r="EK1" s="22"/>
      <c r="EL1" s="21"/>
      <c r="EM1" s="21"/>
      <c r="EN1" s="23"/>
      <c r="EO1" s="21"/>
      <c r="EP1" s="21"/>
      <c r="EQ1" s="6"/>
      <c r="ER1" s="21"/>
      <c r="ES1" s="21"/>
      <c r="ET1" s="22"/>
      <c r="EU1" s="21"/>
      <c r="EV1" s="21"/>
      <c r="EW1" s="23"/>
      <c r="EX1" s="21"/>
      <c r="EY1" s="21"/>
      <c r="EZ1" s="6"/>
      <c r="FA1" s="6"/>
      <c r="FB1" s="6"/>
      <c r="FC1" s="24"/>
      <c r="FD1" s="6"/>
    </row>
    <row r="2" spans="1:173" s="25" customFormat="1" ht="32.25" customHeight="1">
      <c r="A2" s="1" t="s">
        <v>1</v>
      </c>
      <c r="B2" s="2"/>
      <c r="C2" s="3"/>
      <c r="D2" s="4">
        <v>36960</v>
      </c>
      <c r="E2" s="5"/>
      <c r="F2" s="6"/>
      <c r="G2" s="6"/>
      <c r="H2" s="7"/>
      <c r="I2" s="8" t="s">
        <v>143</v>
      </c>
      <c r="J2" s="8"/>
      <c r="K2" s="8"/>
      <c r="L2" s="8"/>
      <c r="M2" s="9"/>
      <c r="N2" s="9"/>
      <c r="O2" s="9"/>
      <c r="P2" s="9"/>
      <c r="Q2" s="9"/>
      <c r="R2" s="9"/>
      <c r="S2" s="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26" t="s">
        <v>2</v>
      </c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7"/>
      <c r="BH2" s="27"/>
      <c r="BI2" s="27"/>
      <c r="BJ2" s="27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11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12"/>
      <c r="CM2" s="12"/>
      <c r="CN2" s="7"/>
      <c r="CO2" s="7"/>
      <c r="CP2" s="7"/>
      <c r="CQ2" s="7"/>
      <c r="CR2" s="13"/>
      <c r="CS2" s="13"/>
      <c r="CT2" s="14"/>
      <c r="CU2" s="14"/>
      <c r="CV2" s="15"/>
      <c r="CW2" s="14"/>
      <c r="CX2" s="16"/>
      <c r="CY2" s="14"/>
      <c r="CZ2" s="17"/>
      <c r="DA2" s="6"/>
      <c r="DB2" s="18"/>
      <c r="DC2" s="18"/>
      <c r="DD2" s="6"/>
      <c r="DE2" s="6"/>
      <c r="DF2" s="6"/>
      <c r="DG2" s="6"/>
      <c r="DH2" s="6"/>
      <c r="DI2" s="19"/>
      <c r="DJ2" s="6"/>
      <c r="DK2" s="6"/>
      <c r="DL2" s="19"/>
      <c r="DM2" s="6"/>
      <c r="DN2" s="20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21"/>
      <c r="EJ2" s="28"/>
      <c r="EK2" s="29"/>
      <c r="EL2" s="28"/>
      <c r="EM2" s="28"/>
      <c r="EN2" s="28"/>
      <c r="EO2" s="28"/>
      <c r="EP2" s="28"/>
      <c r="EQ2" s="6"/>
      <c r="ER2" s="21"/>
      <c r="ES2" s="28"/>
      <c r="ET2" s="29"/>
      <c r="EU2" s="28"/>
      <c r="EV2" s="28"/>
      <c r="EW2" s="28"/>
      <c r="EX2" s="28"/>
      <c r="EY2" s="28"/>
      <c r="EZ2" s="6"/>
      <c r="FA2" s="6"/>
      <c r="FB2" s="6"/>
      <c r="FC2" s="24"/>
      <c r="FD2" s="6"/>
    </row>
    <row r="3" spans="1:173" s="25" customFormat="1" ht="32.25" customHeight="1">
      <c r="A3" s="6"/>
      <c r="B3" s="6"/>
      <c r="C3" s="24"/>
      <c r="D3" s="24"/>
      <c r="E3" s="6"/>
      <c r="F3" s="6"/>
      <c r="G3" s="6"/>
      <c r="H3" s="7"/>
      <c r="I3" s="8" t="s">
        <v>144</v>
      </c>
      <c r="J3" s="8"/>
      <c r="K3" s="8"/>
      <c r="L3" s="8"/>
      <c r="M3" s="9"/>
      <c r="N3" s="9"/>
      <c r="O3" s="9"/>
      <c r="P3" s="9"/>
      <c r="Q3" s="9"/>
      <c r="R3" s="9"/>
      <c r="S3" s="9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7"/>
      <c r="BH3" s="27"/>
      <c r="BI3" s="27"/>
      <c r="BJ3" s="27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11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26" t="s">
        <v>3</v>
      </c>
      <c r="CK3" s="26"/>
      <c r="CL3" s="30"/>
      <c r="CM3" s="30"/>
      <c r="CN3" s="26"/>
      <c r="CO3" s="26"/>
      <c r="CP3" s="26"/>
      <c r="CQ3" s="26"/>
      <c r="CR3" s="31"/>
      <c r="CS3" s="31"/>
      <c r="CT3" s="14"/>
      <c r="CU3" s="14"/>
      <c r="CV3" s="15"/>
      <c r="CW3" s="14"/>
      <c r="CX3" s="16"/>
      <c r="CY3" s="14"/>
      <c r="CZ3" s="17"/>
      <c r="DA3" s="6"/>
      <c r="DB3" s="18"/>
      <c r="DC3" s="18"/>
      <c r="DD3" s="6"/>
      <c r="DE3" s="6"/>
      <c r="DF3" s="6"/>
      <c r="DG3" s="6"/>
      <c r="DH3" s="6"/>
      <c r="DI3" s="19"/>
      <c r="DJ3" s="6"/>
      <c r="DK3" s="6"/>
      <c r="DL3" s="19"/>
      <c r="DM3" s="6"/>
      <c r="DN3" s="20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28"/>
      <c r="EK3" s="29"/>
      <c r="EL3" s="28"/>
      <c r="EM3" s="28"/>
      <c r="EN3" s="28"/>
      <c r="EO3" s="28"/>
      <c r="EP3" s="28"/>
      <c r="EQ3" s="6"/>
      <c r="ER3" s="6"/>
      <c r="ES3" s="28"/>
      <c r="ET3" s="29"/>
      <c r="EU3" s="28"/>
      <c r="EV3" s="28"/>
      <c r="EW3" s="28"/>
      <c r="EX3" s="28"/>
      <c r="EY3" s="28"/>
      <c r="EZ3" s="6"/>
      <c r="FA3" s="6"/>
      <c r="FB3" s="6"/>
      <c r="FC3" s="24"/>
      <c r="FD3" s="6"/>
    </row>
    <row r="4" spans="1:173" s="25" customFormat="1" ht="32.25" customHeight="1">
      <c r="A4" s="6"/>
      <c r="B4" s="6"/>
      <c r="C4" s="24"/>
      <c r="D4" s="24"/>
      <c r="E4" s="6"/>
      <c r="F4" s="6"/>
      <c r="G4" s="6"/>
      <c r="H4" s="7"/>
      <c r="I4" s="8" t="s">
        <v>4</v>
      </c>
      <c r="J4" s="8"/>
      <c r="K4" s="8"/>
      <c r="L4" s="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6" t="s">
        <v>5</v>
      </c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7"/>
      <c r="BH4" s="27"/>
      <c r="BI4" s="27"/>
      <c r="BJ4" s="27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11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12"/>
      <c r="CM4" s="12"/>
      <c r="CN4" s="7"/>
      <c r="CO4" s="7"/>
      <c r="CP4" s="7"/>
      <c r="CQ4" s="7"/>
      <c r="CR4" s="13"/>
      <c r="CS4" s="13"/>
      <c r="CT4" s="14"/>
      <c r="CU4" s="14"/>
      <c r="CV4" s="15"/>
      <c r="CW4" s="14"/>
      <c r="CX4" s="16"/>
      <c r="CY4" s="14"/>
      <c r="CZ4" s="17"/>
      <c r="DA4" s="6"/>
      <c r="DB4" s="18"/>
      <c r="DC4" s="18"/>
      <c r="DD4" s="6"/>
      <c r="DE4" s="6"/>
      <c r="DF4" s="6"/>
      <c r="DG4" s="6"/>
      <c r="DH4" s="6"/>
      <c r="DI4" s="19"/>
      <c r="DJ4" s="6"/>
      <c r="DK4" s="6"/>
      <c r="DL4" s="19"/>
      <c r="DM4" s="6"/>
      <c r="DN4" s="20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21"/>
      <c r="EK4" s="22"/>
      <c r="EL4" s="21"/>
      <c r="EM4" s="21"/>
      <c r="EN4" s="28"/>
      <c r="EO4" s="21"/>
      <c r="EP4" s="21"/>
      <c r="EQ4" s="6"/>
      <c r="ER4" s="6"/>
      <c r="ES4" s="21"/>
      <c r="ET4" s="22"/>
      <c r="EU4" s="21"/>
      <c r="EV4" s="21"/>
      <c r="EW4" s="28"/>
      <c r="EX4" s="21"/>
      <c r="EY4" s="21"/>
      <c r="EZ4" s="6"/>
      <c r="FA4" s="6"/>
      <c r="FB4" s="6"/>
      <c r="FC4" s="24"/>
      <c r="FD4" s="6"/>
    </row>
    <row r="5" spans="1:173" s="34" customFormat="1" ht="32.25" customHeight="1" thickBot="1">
      <c r="A5" s="19">
        <v>1</v>
      </c>
      <c r="B5" s="19">
        <v>2</v>
      </c>
      <c r="C5" s="32">
        <v>3</v>
      </c>
      <c r="D5" s="32">
        <v>4</v>
      </c>
      <c r="E5" s="19">
        <v>5</v>
      </c>
      <c r="F5" s="19">
        <v>6</v>
      </c>
      <c r="G5" s="32">
        <v>7</v>
      </c>
      <c r="H5" s="32">
        <v>8</v>
      </c>
      <c r="I5" s="32">
        <v>9</v>
      </c>
      <c r="J5" s="19">
        <v>10</v>
      </c>
      <c r="K5" s="19">
        <v>11</v>
      </c>
      <c r="L5" s="19">
        <v>12</v>
      </c>
      <c r="M5" s="32">
        <v>13</v>
      </c>
      <c r="N5" s="32">
        <v>14</v>
      </c>
      <c r="O5" s="32">
        <v>15</v>
      </c>
      <c r="P5" s="19">
        <v>16</v>
      </c>
      <c r="Q5" s="19">
        <v>17</v>
      </c>
      <c r="R5" s="19">
        <v>18</v>
      </c>
      <c r="S5" s="32">
        <v>19</v>
      </c>
      <c r="T5" s="32">
        <v>20</v>
      </c>
      <c r="U5" s="32">
        <v>21</v>
      </c>
      <c r="V5" s="19">
        <v>22</v>
      </c>
      <c r="W5" s="19">
        <v>23</v>
      </c>
      <c r="X5" s="19">
        <v>24</v>
      </c>
      <c r="Y5" s="32">
        <v>25</v>
      </c>
      <c r="Z5" s="32">
        <v>26</v>
      </c>
      <c r="AA5" s="32">
        <v>27</v>
      </c>
      <c r="AB5" s="19">
        <v>28</v>
      </c>
      <c r="AC5" s="19">
        <v>29</v>
      </c>
      <c r="AD5" s="19">
        <v>30</v>
      </c>
      <c r="AE5" s="32">
        <v>31</v>
      </c>
      <c r="AF5" s="32">
        <v>32</v>
      </c>
      <c r="AG5" s="32">
        <v>33</v>
      </c>
      <c r="AH5" s="19">
        <v>34</v>
      </c>
      <c r="AI5" s="19">
        <v>35</v>
      </c>
      <c r="AJ5" s="19">
        <v>36</v>
      </c>
      <c r="AK5" s="32">
        <v>37</v>
      </c>
      <c r="AL5" s="32">
        <v>38</v>
      </c>
      <c r="AM5" s="32">
        <v>39</v>
      </c>
      <c r="AN5" s="19">
        <v>40</v>
      </c>
      <c r="AO5" s="19">
        <v>41</v>
      </c>
      <c r="AP5" s="19">
        <v>42</v>
      </c>
      <c r="AQ5" s="32">
        <v>43</v>
      </c>
      <c r="AR5" s="32">
        <v>44</v>
      </c>
      <c r="AS5" s="19">
        <v>45</v>
      </c>
      <c r="AT5" s="19">
        <v>46</v>
      </c>
      <c r="AU5" s="32">
        <v>47</v>
      </c>
      <c r="AV5" s="32">
        <v>48</v>
      </c>
      <c r="AW5" s="19">
        <v>49</v>
      </c>
      <c r="AX5" s="19">
        <v>50</v>
      </c>
      <c r="AY5" s="19">
        <v>51</v>
      </c>
      <c r="AZ5" s="19">
        <v>52</v>
      </c>
      <c r="BA5" s="32">
        <v>53</v>
      </c>
      <c r="BB5" s="32">
        <v>54</v>
      </c>
      <c r="BC5" s="19">
        <v>55</v>
      </c>
      <c r="BD5" s="19">
        <v>56</v>
      </c>
      <c r="BE5" s="32">
        <v>57</v>
      </c>
      <c r="BF5" s="32">
        <v>58</v>
      </c>
      <c r="BG5" s="19">
        <v>59</v>
      </c>
      <c r="BH5" s="19">
        <v>60</v>
      </c>
      <c r="BI5" s="19">
        <v>61</v>
      </c>
      <c r="BJ5" s="19">
        <v>62</v>
      </c>
      <c r="BK5" s="32">
        <v>63</v>
      </c>
      <c r="BL5" s="32">
        <v>64</v>
      </c>
      <c r="BM5" s="19">
        <v>65</v>
      </c>
      <c r="BN5" s="19">
        <v>66</v>
      </c>
      <c r="BO5" s="32">
        <v>67</v>
      </c>
      <c r="BP5" s="32">
        <v>68</v>
      </c>
      <c r="BQ5" s="19">
        <v>69</v>
      </c>
      <c r="BR5" s="19">
        <v>70</v>
      </c>
      <c r="BS5" s="19">
        <v>71</v>
      </c>
      <c r="BT5" s="19">
        <v>72</v>
      </c>
      <c r="BU5" s="32">
        <v>73</v>
      </c>
      <c r="BV5" s="32">
        <v>74</v>
      </c>
      <c r="BW5" s="19">
        <v>75</v>
      </c>
      <c r="BX5" s="19">
        <v>76</v>
      </c>
      <c r="BY5" s="32">
        <v>77</v>
      </c>
      <c r="BZ5" s="32">
        <v>78</v>
      </c>
      <c r="CA5" s="19">
        <v>79</v>
      </c>
      <c r="CB5" s="19">
        <v>80</v>
      </c>
      <c r="CC5" s="19">
        <v>81</v>
      </c>
      <c r="CD5" s="19">
        <v>82</v>
      </c>
      <c r="CE5" s="32">
        <v>83</v>
      </c>
      <c r="CF5" s="32">
        <v>84</v>
      </c>
      <c r="CG5" s="19">
        <v>85</v>
      </c>
      <c r="CH5" s="19">
        <v>86</v>
      </c>
      <c r="CI5" s="32">
        <v>87</v>
      </c>
      <c r="CJ5" s="32">
        <v>88</v>
      </c>
      <c r="CK5" s="19">
        <v>89</v>
      </c>
      <c r="CL5" s="19">
        <v>90</v>
      </c>
      <c r="CM5" s="19">
        <v>91</v>
      </c>
      <c r="CN5" s="19">
        <v>92</v>
      </c>
      <c r="CO5" s="32">
        <v>93</v>
      </c>
      <c r="CP5" s="32">
        <v>94</v>
      </c>
      <c r="CQ5" s="19">
        <v>95</v>
      </c>
      <c r="CR5" s="19">
        <v>96</v>
      </c>
      <c r="CS5" s="19">
        <v>97</v>
      </c>
      <c r="CT5" s="32">
        <v>98</v>
      </c>
      <c r="CU5" s="32">
        <v>99</v>
      </c>
      <c r="CV5" s="19">
        <v>100</v>
      </c>
      <c r="CW5" s="19">
        <v>101</v>
      </c>
      <c r="CX5" s="19">
        <v>102</v>
      </c>
      <c r="CY5" s="32">
        <v>103</v>
      </c>
      <c r="CZ5" s="32">
        <v>104</v>
      </c>
      <c r="DA5" s="19">
        <v>105</v>
      </c>
      <c r="DB5" s="19">
        <v>106</v>
      </c>
      <c r="DC5" s="19">
        <v>107</v>
      </c>
      <c r="DD5" s="32">
        <v>108</v>
      </c>
      <c r="DE5" s="32">
        <v>109</v>
      </c>
      <c r="DF5" s="19">
        <v>110</v>
      </c>
      <c r="DG5" s="19">
        <v>111</v>
      </c>
      <c r="DH5" s="19">
        <v>112</v>
      </c>
      <c r="DI5" s="32">
        <v>113</v>
      </c>
      <c r="DJ5" s="32">
        <v>114</v>
      </c>
      <c r="DK5" s="19">
        <v>115</v>
      </c>
      <c r="DL5" s="19">
        <v>116</v>
      </c>
      <c r="DM5" s="19"/>
      <c r="DN5" s="32">
        <v>118</v>
      </c>
      <c r="DO5" s="32">
        <v>119</v>
      </c>
      <c r="DP5" s="19">
        <v>120</v>
      </c>
      <c r="DQ5" s="19">
        <v>121</v>
      </c>
      <c r="DR5" s="19">
        <v>122</v>
      </c>
      <c r="DS5" s="32">
        <v>123</v>
      </c>
      <c r="DT5" s="32">
        <v>124</v>
      </c>
      <c r="DU5" s="19">
        <v>125</v>
      </c>
      <c r="DV5" s="19">
        <v>126</v>
      </c>
      <c r="DW5" s="19">
        <v>127</v>
      </c>
      <c r="DX5" s="32">
        <v>128</v>
      </c>
      <c r="DY5" s="32">
        <v>129</v>
      </c>
      <c r="DZ5" s="19">
        <v>130</v>
      </c>
      <c r="EA5" s="19">
        <v>131</v>
      </c>
      <c r="EB5" s="19">
        <v>132</v>
      </c>
      <c r="EC5" s="32">
        <v>133</v>
      </c>
      <c r="ED5" s="32">
        <v>134</v>
      </c>
      <c r="EE5" s="19">
        <v>135</v>
      </c>
      <c r="EF5" s="19">
        <v>136</v>
      </c>
      <c r="EG5" s="19">
        <v>137</v>
      </c>
      <c r="EH5" s="32">
        <v>138</v>
      </c>
      <c r="EI5" s="32">
        <v>139</v>
      </c>
      <c r="EJ5" s="19">
        <v>140</v>
      </c>
      <c r="EK5" s="19">
        <v>141</v>
      </c>
      <c r="EL5" s="19">
        <v>142</v>
      </c>
      <c r="EM5" s="32">
        <v>143</v>
      </c>
      <c r="EN5" s="32">
        <v>144</v>
      </c>
      <c r="EO5" s="19">
        <v>145</v>
      </c>
      <c r="EP5" s="19">
        <v>146</v>
      </c>
      <c r="EQ5" s="19">
        <v>147</v>
      </c>
      <c r="ER5" s="32">
        <v>148</v>
      </c>
      <c r="ES5" s="32">
        <v>149</v>
      </c>
      <c r="ET5" s="19">
        <v>150</v>
      </c>
      <c r="EU5" s="19">
        <v>151</v>
      </c>
      <c r="EV5" s="19">
        <v>152</v>
      </c>
      <c r="EW5" s="32">
        <v>153</v>
      </c>
      <c r="EX5" s="32">
        <v>154</v>
      </c>
      <c r="EY5" s="19">
        <v>155</v>
      </c>
      <c r="EZ5" s="19">
        <v>156</v>
      </c>
      <c r="FA5" s="19">
        <v>157</v>
      </c>
      <c r="FB5" s="32">
        <v>158</v>
      </c>
      <c r="FC5" s="32">
        <v>159</v>
      </c>
      <c r="FD5" s="19">
        <v>160</v>
      </c>
      <c r="FE5" s="33">
        <v>158</v>
      </c>
      <c r="FF5" s="34">
        <v>159</v>
      </c>
      <c r="FG5" s="34">
        <v>160</v>
      </c>
      <c r="FH5" s="34">
        <v>161</v>
      </c>
      <c r="FI5" s="34">
        <v>162</v>
      </c>
      <c r="FJ5" s="33">
        <v>163</v>
      </c>
      <c r="FK5" s="33">
        <v>164</v>
      </c>
      <c r="FL5" s="34">
        <v>165</v>
      </c>
      <c r="FM5" s="34">
        <v>166</v>
      </c>
      <c r="FN5" s="33">
        <v>167</v>
      </c>
      <c r="FO5" s="33">
        <v>168</v>
      </c>
      <c r="FP5" s="34">
        <v>169</v>
      </c>
      <c r="FQ5" s="34">
        <v>170</v>
      </c>
    </row>
    <row r="6" spans="1:173" ht="32.25" customHeight="1" thickTop="1" thickBot="1">
      <c r="A6" s="35"/>
      <c r="B6" s="36" t="s">
        <v>6</v>
      </c>
      <c r="C6" s="36"/>
      <c r="D6" s="37"/>
      <c r="E6" s="38"/>
      <c r="F6" s="39"/>
      <c r="G6" s="40"/>
      <c r="H6" s="41"/>
      <c r="I6" s="42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4"/>
      <c r="AX6" s="45" t="s">
        <v>8</v>
      </c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7"/>
      <c r="CR6" s="48" t="s">
        <v>9</v>
      </c>
      <c r="CS6" s="48" t="s">
        <v>10</v>
      </c>
      <c r="CT6" s="49" t="s">
        <v>11</v>
      </c>
      <c r="CU6" s="49" t="s">
        <v>12</v>
      </c>
      <c r="CV6" s="50" t="s">
        <v>13</v>
      </c>
      <c r="CW6" s="49" t="s">
        <v>14</v>
      </c>
      <c r="CX6" s="51" t="s">
        <v>15</v>
      </c>
      <c r="CY6" s="49" t="s">
        <v>16</v>
      </c>
      <c r="CZ6" s="52" t="s">
        <v>17</v>
      </c>
      <c r="DA6" s="53" t="s">
        <v>18</v>
      </c>
      <c r="DB6" s="54"/>
      <c r="DC6" s="54"/>
      <c r="DD6" s="55"/>
      <c r="DE6" s="55"/>
      <c r="DF6" s="56"/>
      <c r="DG6" s="57" t="s">
        <v>19</v>
      </c>
      <c r="DH6" s="58"/>
      <c r="DI6" s="59"/>
      <c r="DJ6" s="57" t="s">
        <v>20</v>
      </c>
      <c r="DK6" s="58"/>
      <c r="DL6" s="59"/>
      <c r="DM6" s="56"/>
      <c r="DN6" s="60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40"/>
      <c r="ED6" s="55"/>
      <c r="EE6" s="55"/>
      <c r="EF6" s="40"/>
      <c r="EG6" s="41" t="s">
        <v>21</v>
      </c>
      <c r="EH6" s="40"/>
      <c r="EI6" s="35"/>
      <c r="EJ6" s="21"/>
      <c r="EK6" s="22"/>
      <c r="EL6" s="21"/>
      <c r="EM6" s="21"/>
      <c r="EN6" s="28"/>
      <c r="EO6" s="21"/>
      <c r="EP6" s="21"/>
      <c r="EQ6" s="40"/>
      <c r="ER6" s="35"/>
      <c r="ES6" s="21"/>
      <c r="ET6" s="22"/>
      <c r="EU6" s="21"/>
      <c r="EV6" s="21"/>
      <c r="EW6" s="28"/>
      <c r="EX6" s="21"/>
      <c r="EY6" s="21"/>
      <c r="EZ6" s="40"/>
      <c r="FA6" s="40"/>
      <c r="FB6" s="40"/>
      <c r="FC6" s="61"/>
      <c r="FD6" s="40"/>
    </row>
    <row r="7" spans="1:173" ht="56.25" customHeight="1" thickBot="1">
      <c r="A7" s="63">
        <f>MAX(A10:A1000001)</f>
        <v>82</v>
      </c>
      <c r="B7" s="64"/>
      <c r="C7" s="65"/>
      <c r="D7" s="66"/>
      <c r="E7" s="67">
        <f>COUNTIF(E10:E2006,"معلم")</f>
        <v>10</v>
      </c>
      <c r="F7" s="68"/>
      <c r="G7" s="63"/>
      <c r="H7" s="40"/>
      <c r="I7" s="69"/>
      <c r="J7" s="70" t="s">
        <v>22</v>
      </c>
      <c r="K7" s="71"/>
      <c r="L7" s="71"/>
      <c r="M7" s="71"/>
      <c r="N7" s="71"/>
      <c r="O7" s="71"/>
      <c r="P7" s="71"/>
      <c r="Q7" s="71"/>
      <c r="R7" s="72" t="s">
        <v>23</v>
      </c>
      <c r="S7" s="73" t="s">
        <v>24</v>
      </c>
      <c r="T7" s="74"/>
      <c r="U7" s="74"/>
      <c r="V7" s="74"/>
      <c r="W7" s="75"/>
      <c r="X7" s="72" t="s">
        <v>23</v>
      </c>
      <c r="Y7" s="76" t="s">
        <v>25</v>
      </c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8"/>
      <c r="AN7" s="72" t="s">
        <v>23</v>
      </c>
      <c r="AO7" s="79" t="s">
        <v>26</v>
      </c>
      <c r="AP7" s="80"/>
      <c r="AQ7" s="80"/>
      <c r="AR7" s="81"/>
      <c r="AS7" s="82" t="s">
        <v>27</v>
      </c>
      <c r="AT7" s="82"/>
      <c r="AU7" s="82"/>
      <c r="AV7" s="83" t="s">
        <v>28</v>
      </c>
      <c r="AW7" s="72" t="s">
        <v>29</v>
      </c>
      <c r="AX7" s="79" t="s">
        <v>30</v>
      </c>
      <c r="AY7" s="80"/>
      <c r="AZ7" s="80"/>
      <c r="BA7" s="80"/>
      <c r="BB7" s="80"/>
      <c r="BC7" s="80"/>
      <c r="BD7" s="80"/>
      <c r="BE7" s="80"/>
      <c r="BF7" s="80"/>
      <c r="BG7" s="79" t="s">
        <v>31</v>
      </c>
      <c r="BH7" s="80"/>
      <c r="BI7" s="80"/>
      <c r="BJ7" s="80"/>
      <c r="BK7" s="80"/>
      <c r="BL7" s="80"/>
      <c r="BM7" s="80"/>
      <c r="BN7" s="80"/>
      <c r="BO7" s="82" t="s">
        <v>32</v>
      </c>
      <c r="BP7" s="82"/>
      <c r="BQ7" s="82"/>
      <c r="BR7" s="82"/>
      <c r="BS7" s="82"/>
      <c r="BT7" s="82"/>
      <c r="BU7" s="82" t="s">
        <v>33</v>
      </c>
      <c r="BV7" s="82"/>
      <c r="BW7" s="82"/>
      <c r="BX7" s="82"/>
      <c r="BY7" s="82"/>
      <c r="BZ7" s="82" t="s">
        <v>34</v>
      </c>
      <c r="CA7" s="82"/>
      <c r="CB7" s="82"/>
      <c r="CC7" s="82"/>
      <c r="CD7" s="84" t="s">
        <v>35</v>
      </c>
      <c r="CE7" s="85" t="s">
        <v>36</v>
      </c>
      <c r="CF7" s="86"/>
      <c r="CG7" s="87"/>
      <c r="CH7" s="79" t="s">
        <v>37</v>
      </c>
      <c r="CI7" s="80"/>
      <c r="CJ7" s="80"/>
      <c r="CK7" s="80"/>
      <c r="CL7" s="80"/>
      <c r="CM7" s="80"/>
      <c r="CN7" s="81"/>
      <c r="CO7" s="88"/>
      <c r="CP7" s="84" t="s">
        <v>38</v>
      </c>
      <c r="CQ7" s="84" t="s">
        <v>39</v>
      </c>
      <c r="CR7" s="89"/>
      <c r="CS7" s="89"/>
      <c r="CT7" s="90"/>
      <c r="CU7" s="90"/>
      <c r="CV7" s="91"/>
      <c r="CW7" s="90"/>
      <c r="CX7" s="92"/>
      <c r="CY7" s="90"/>
      <c r="CZ7" s="93"/>
      <c r="DA7" s="53"/>
      <c r="DB7" s="94"/>
      <c r="DC7" s="94"/>
      <c r="DD7" s="95" t="s">
        <v>40</v>
      </c>
      <c r="DE7" s="96"/>
      <c r="DF7" s="40"/>
      <c r="DG7" s="97"/>
      <c r="DH7" s="98"/>
      <c r="DI7" s="99"/>
      <c r="DJ7" s="97"/>
      <c r="DK7" s="98"/>
      <c r="DL7" s="99"/>
      <c r="DM7" s="40"/>
      <c r="DN7" s="100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101" t="s">
        <v>41</v>
      </c>
      <c r="EA7" s="101"/>
      <c r="EB7" s="101"/>
      <c r="EC7" s="40"/>
      <c r="ED7" s="102" t="s">
        <v>42</v>
      </c>
      <c r="EE7" s="102"/>
      <c r="EF7" s="40"/>
      <c r="EG7" s="41" t="s">
        <v>43</v>
      </c>
      <c r="EH7" s="40"/>
      <c r="EI7" s="40"/>
      <c r="EJ7" s="21"/>
      <c r="EK7" s="22"/>
      <c r="EL7" s="21"/>
      <c r="EM7" s="21"/>
      <c r="EN7" s="28"/>
      <c r="EO7" s="21"/>
      <c r="EP7" s="21"/>
      <c r="EQ7" s="40"/>
      <c r="ER7" s="40"/>
      <c r="ES7" s="21"/>
      <c r="ET7" s="22"/>
      <c r="EU7" s="21"/>
      <c r="EV7" s="21"/>
      <c r="EW7" s="28"/>
      <c r="EX7" s="21"/>
      <c r="EY7" s="21"/>
      <c r="EZ7" s="40"/>
      <c r="FA7" s="40"/>
      <c r="FB7" s="40"/>
      <c r="FC7" s="61"/>
      <c r="FD7" s="40"/>
    </row>
    <row r="8" spans="1:173" s="145" customFormat="1" ht="132.75" thickTop="1" thickBot="1">
      <c r="A8" s="103" t="s">
        <v>44</v>
      </c>
      <c r="B8" s="104" t="s">
        <v>45</v>
      </c>
      <c r="C8" s="105" t="s">
        <v>46</v>
      </c>
      <c r="D8" s="105" t="s">
        <v>47</v>
      </c>
      <c r="E8" s="104" t="s">
        <v>48</v>
      </c>
      <c r="F8" s="104" t="s">
        <v>142</v>
      </c>
      <c r="G8" s="106" t="s">
        <v>49</v>
      </c>
      <c r="H8" s="107"/>
      <c r="I8" s="108" t="s">
        <v>44</v>
      </c>
      <c r="J8" s="109" t="s">
        <v>50</v>
      </c>
      <c r="K8" s="109" t="s">
        <v>51</v>
      </c>
      <c r="L8" s="110" t="s">
        <v>52</v>
      </c>
      <c r="M8" s="111" t="s">
        <v>53</v>
      </c>
      <c r="N8" s="111" t="s">
        <v>54</v>
      </c>
      <c r="O8" s="111" t="s">
        <v>55</v>
      </c>
      <c r="P8" s="112" t="s">
        <v>56</v>
      </c>
      <c r="Q8" s="112"/>
      <c r="R8" s="113"/>
      <c r="S8" s="114" t="s">
        <v>57</v>
      </c>
      <c r="T8" s="114" t="s">
        <v>58</v>
      </c>
      <c r="U8" s="114" t="s">
        <v>59</v>
      </c>
      <c r="V8" s="114" t="s">
        <v>60</v>
      </c>
      <c r="W8" s="114" t="s">
        <v>61</v>
      </c>
      <c r="X8" s="113"/>
      <c r="Y8" s="115" t="s">
        <v>62</v>
      </c>
      <c r="Z8" s="115" t="s">
        <v>63</v>
      </c>
      <c r="AA8" s="115" t="s">
        <v>64</v>
      </c>
      <c r="AB8" s="116" t="s">
        <v>65</v>
      </c>
      <c r="AC8" s="116" t="s">
        <v>66</v>
      </c>
      <c r="AD8" s="116" t="s">
        <v>67</v>
      </c>
      <c r="AE8" s="116" t="s">
        <v>68</v>
      </c>
      <c r="AF8" s="116" t="s">
        <v>69</v>
      </c>
      <c r="AG8" s="115" t="s">
        <v>70</v>
      </c>
      <c r="AH8" s="115" t="s">
        <v>71</v>
      </c>
      <c r="AI8" s="115" t="s">
        <v>72</v>
      </c>
      <c r="AJ8" s="115"/>
      <c r="AK8" s="115"/>
      <c r="AL8" s="115"/>
      <c r="AM8" s="115"/>
      <c r="AN8" s="113"/>
      <c r="AO8" s="109" t="s">
        <v>73</v>
      </c>
      <c r="AP8" s="117" t="s">
        <v>74</v>
      </c>
      <c r="AQ8" s="109" t="s">
        <v>75</v>
      </c>
      <c r="AR8" s="109"/>
      <c r="AS8" s="118" t="s">
        <v>23</v>
      </c>
      <c r="AT8" s="119"/>
      <c r="AU8" s="119"/>
      <c r="AV8" s="120"/>
      <c r="AW8" s="113"/>
      <c r="AX8" s="109" t="s">
        <v>76</v>
      </c>
      <c r="AY8" s="109" t="s">
        <v>77</v>
      </c>
      <c r="AZ8" s="109" t="s">
        <v>55</v>
      </c>
      <c r="BA8" s="121" t="s">
        <v>78</v>
      </c>
      <c r="BB8" s="109" t="s">
        <v>79</v>
      </c>
      <c r="BC8" s="109" t="s">
        <v>80</v>
      </c>
      <c r="BD8" s="121" t="s">
        <v>81</v>
      </c>
      <c r="BE8" s="121"/>
      <c r="BF8" s="121"/>
      <c r="BG8" s="122" t="s">
        <v>53</v>
      </c>
      <c r="BH8" s="122" t="s">
        <v>54</v>
      </c>
      <c r="BI8" s="122" t="s">
        <v>82</v>
      </c>
      <c r="BJ8" s="122" t="s">
        <v>79</v>
      </c>
      <c r="BK8" s="109" t="s">
        <v>83</v>
      </c>
      <c r="BL8" s="109"/>
      <c r="BM8" s="109"/>
      <c r="BN8" s="109"/>
      <c r="BO8" s="115" t="s">
        <v>84</v>
      </c>
      <c r="BP8" s="115" t="s">
        <v>85</v>
      </c>
      <c r="BQ8" s="115" t="s">
        <v>86</v>
      </c>
      <c r="BR8" s="115" t="s">
        <v>87</v>
      </c>
      <c r="BS8" s="115" t="s">
        <v>88</v>
      </c>
      <c r="BT8" s="115" t="s">
        <v>89</v>
      </c>
      <c r="BU8" s="115" t="s">
        <v>90</v>
      </c>
      <c r="BV8" s="115" t="s">
        <v>91</v>
      </c>
      <c r="BW8" s="115" t="s">
        <v>92</v>
      </c>
      <c r="BX8" s="115" t="s">
        <v>93</v>
      </c>
      <c r="BY8" s="123" t="s">
        <v>94</v>
      </c>
      <c r="BZ8" s="115" t="s">
        <v>95</v>
      </c>
      <c r="CA8" s="115" t="s">
        <v>96</v>
      </c>
      <c r="CB8" s="116" t="s">
        <v>97</v>
      </c>
      <c r="CC8" s="116" t="s">
        <v>98</v>
      </c>
      <c r="CD8" s="124"/>
      <c r="CE8" s="125" t="s">
        <v>99</v>
      </c>
      <c r="CF8" s="125" t="s">
        <v>100</v>
      </c>
      <c r="CG8" s="125" t="s">
        <v>101</v>
      </c>
      <c r="CH8" s="116" t="s">
        <v>102</v>
      </c>
      <c r="CI8" s="116" t="s">
        <v>103</v>
      </c>
      <c r="CJ8" s="116" t="s">
        <v>104</v>
      </c>
      <c r="CK8" s="116" t="s">
        <v>105</v>
      </c>
      <c r="CL8" s="116" t="s">
        <v>106</v>
      </c>
      <c r="CM8" s="115" t="s">
        <v>107</v>
      </c>
      <c r="CN8" s="115" t="s">
        <v>108</v>
      </c>
      <c r="CO8" s="93"/>
      <c r="CP8" s="124"/>
      <c r="CQ8" s="124"/>
      <c r="CR8" s="89"/>
      <c r="CS8" s="89"/>
      <c r="CT8" s="90"/>
      <c r="CU8" s="90"/>
      <c r="CV8" s="91"/>
      <c r="CW8" s="90"/>
      <c r="CX8" s="92"/>
      <c r="CY8" s="90"/>
      <c r="CZ8" s="93"/>
      <c r="DA8" s="126" t="s">
        <v>109</v>
      </c>
      <c r="DB8" s="126" t="s">
        <v>110</v>
      </c>
      <c r="DC8" s="126"/>
      <c r="DD8" s="127" t="s">
        <v>111</v>
      </c>
      <c r="DE8" s="127" t="s">
        <v>112</v>
      </c>
      <c r="DF8" s="128"/>
      <c r="DG8" s="129" t="s">
        <v>113</v>
      </c>
      <c r="DH8" s="129" t="s">
        <v>114</v>
      </c>
      <c r="DI8" s="130"/>
      <c r="DJ8" s="129" t="s">
        <v>113</v>
      </c>
      <c r="DK8" s="129" t="s">
        <v>114</v>
      </c>
      <c r="DL8" s="130"/>
      <c r="DM8" s="128"/>
      <c r="DN8" s="131" t="s">
        <v>115</v>
      </c>
      <c r="DO8" s="126" t="s">
        <v>116</v>
      </c>
      <c r="DP8" s="132" t="s">
        <v>117</v>
      </c>
      <c r="DQ8" s="132" t="s">
        <v>118</v>
      </c>
      <c r="DR8" s="132" t="s">
        <v>119</v>
      </c>
      <c r="DS8" s="132" t="s">
        <v>120</v>
      </c>
      <c r="DT8" s="133" t="s">
        <v>121</v>
      </c>
      <c r="DU8" s="132" t="s">
        <v>122</v>
      </c>
      <c r="DV8" s="126" t="s">
        <v>123</v>
      </c>
      <c r="DW8" s="126"/>
      <c r="DX8" s="126"/>
      <c r="DY8" s="126"/>
      <c r="DZ8" s="134" t="s">
        <v>124</v>
      </c>
      <c r="EA8" s="134"/>
      <c r="EB8" s="134" t="s">
        <v>125</v>
      </c>
      <c r="EC8" s="135"/>
      <c r="ED8" s="134" t="s">
        <v>126</v>
      </c>
      <c r="EE8" s="134"/>
      <c r="EF8" s="135"/>
      <c r="EG8" s="136" t="s">
        <v>127</v>
      </c>
      <c r="EH8" s="135"/>
      <c r="EI8" s="137" t="s">
        <v>44</v>
      </c>
      <c r="EJ8" s="138">
        <v>0</v>
      </c>
      <c r="EK8" s="139" t="s">
        <v>128</v>
      </c>
      <c r="EL8" s="139"/>
      <c r="EM8" s="139"/>
      <c r="EN8" s="139"/>
      <c r="EO8" s="139"/>
      <c r="EP8" s="140"/>
      <c r="EQ8" s="141"/>
      <c r="ER8" s="137" t="s">
        <v>44</v>
      </c>
      <c r="ES8" s="138">
        <v>0</v>
      </c>
      <c r="ET8" s="139" t="s">
        <v>128</v>
      </c>
      <c r="EU8" s="139"/>
      <c r="EV8" s="139"/>
      <c r="EW8" s="139"/>
      <c r="EX8" s="139"/>
      <c r="EY8" s="140"/>
      <c r="EZ8" s="135"/>
      <c r="FA8" s="142" t="s">
        <v>129</v>
      </c>
      <c r="FB8" s="143"/>
      <c r="FC8" s="144"/>
      <c r="FD8" s="135"/>
    </row>
    <row r="9" spans="1:173" s="145" customFormat="1" ht="27.75" thickTop="1" thickBot="1">
      <c r="A9" s="146"/>
      <c r="B9" s="147"/>
      <c r="C9" s="148"/>
      <c r="D9" s="148"/>
      <c r="E9" s="147"/>
      <c r="F9" s="147"/>
      <c r="G9" s="149"/>
      <c r="H9" s="150"/>
      <c r="I9" s="151" t="s">
        <v>130</v>
      </c>
      <c r="J9" s="152"/>
      <c r="K9" s="152"/>
      <c r="L9" s="153"/>
      <c r="M9" s="154">
        <v>0.15</v>
      </c>
      <c r="N9" s="154">
        <v>0.01</v>
      </c>
      <c r="O9" s="154">
        <v>0.02</v>
      </c>
      <c r="P9" s="154">
        <v>0.03</v>
      </c>
      <c r="Q9" s="154"/>
      <c r="R9" s="155"/>
      <c r="S9" s="156"/>
      <c r="T9" s="156"/>
      <c r="U9" s="156"/>
      <c r="V9" s="156"/>
      <c r="W9" s="156"/>
      <c r="X9" s="155"/>
      <c r="Y9" s="157"/>
      <c r="Z9" s="157"/>
      <c r="AA9" s="157"/>
      <c r="AB9" s="158"/>
      <c r="AC9" s="158"/>
      <c r="AD9" s="158"/>
      <c r="AE9" s="158"/>
      <c r="AF9" s="158"/>
      <c r="AG9" s="157"/>
      <c r="AH9" s="157"/>
      <c r="AI9" s="157"/>
      <c r="AJ9" s="157"/>
      <c r="AK9" s="157"/>
      <c r="AL9" s="157"/>
      <c r="AM9" s="157"/>
      <c r="AN9" s="155"/>
      <c r="AO9" s="154">
        <v>0.15</v>
      </c>
      <c r="AP9" s="154">
        <v>0.01</v>
      </c>
      <c r="AQ9" s="154">
        <v>0.03</v>
      </c>
      <c r="AR9" s="154"/>
      <c r="AS9" s="159"/>
      <c r="AT9" s="160"/>
      <c r="AU9" s="160"/>
      <c r="AV9" s="161"/>
      <c r="AW9" s="155"/>
      <c r="AX9" s="154">
        <v>0.15</v>
      </c>
      <c r="AY9" s="154">
        <v>0.01</v>
      </c>
      <c r="AZ9" s="154">
        <v>0.02</v>
      </c>
      <c r="BA9" s="154">
        <v>0.03</v>
      </c>
      <c r="BB9" s="154">
        <v>0.1</v>
      </c>
      <c r="BC9" s="154">
        <v>0.08</v>
      </c>
      <c r="BD9" s="154">
        <v>0.01</v>
      </c>
      <c r="BE9" s="154"/>
      <c r="BF9" s="154"/>
      <c r="BG9" s="154">
        <v>0.15</v>
      </c>
      <c r="BH9" s="154">
        <v>0.01</v>
      </c>
      <c r="BI9" s="154">
        <v>0.03</v>
      </c>
      <c r="BJ9" s="154">
        <v>0.1</v>
      </c>
      <c r="BK9" s="154">
        <v>0.01</v>
      </c>
      <c r="BL9" s="154"/>
      <c r="BM9" s="154"/>
      <c r="BN9" s="154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62"/>
      <c r="BZ9" s="157"/>
      <c r="CA9" s="157"/>
      <c r="CB9" s="158"/>
      <c r="CC9" s="158"/>
      <c r="CD9" s="163"/>
      <c r="CE9" s="164"/>
      <c r="CF9" s="164"/>
      <c r="CG9" s="164"/>
      <c r="CH9" s="158"/>
      <c r="CI9" s="158"/>
      <c r="CJ9" s="158"/>
      <c r="CK9" s="158"/>
      <c r="CL9" s="158"/>
      <c r="CM9" s="157"/>
      <c r="CN9" s="157"/>
      <c r="CO9" s="165"/>
      <c r="CP9" s="163"/>
      <c r="CQ9" s="163"/>
      <c r="CR9" s="166"/>
      <c r="CS9" s="166"/>
      <c r="CT9" s="167"/>
      <c r="CU9" s="167"/>
      <c r="CV9" s="168"/>
      <c r="CW9" s="167"/>
      <c r="CX9" s="169"/>
      <c r="CY9" s="167"/>
      <c r="CZ9" s="165"/>
      <c r="DA9" s="126"/>
      <c r="DB9" s="126"/>
      <c r="DC9" s="126"/>
      <c r="DD9" s="170"/>
      <c r="DE9" s="170"/>
      <c r="DF9" s="128"/>
      <c r="DG9" s="171">
        <f>SUM(DG10:DG701)</f>
        <v>9624.1757692307692</v>
      </c>
      <c r="DH9" s="171">
        <f>SUM(DH10:DH701)</f>
        <v>6389.74</v>
      </c>
      <c r="DI9" s="172"/>
      <c r="DJ9" s="171">
        <f>SUM(DJ10:DJ701)</f>
        <v>1771.2600000000002</v>
      </c>
      <c r="DK9" s="171">
        <f>SUM(DK10:DK701)</f>
        <v>1214.3999999999999</v>
      </c>
      <c r="DL9" s="172"/>
      <c r="DM9" s="128"/>
      <c r="DN9" s="173"/>
      <c r="DO9" s="126"/>
      <c r="DP9" s="132"/>
      <c r="DQ9" s="132"/>
      <c r="DR9" s="132"/>
      <c r="DS9" s="132"/>
      <c r="DT9" s="133"/>
      <c r="DU9" s="132"/>
      <c r="DV9" s="126"/>
      <c r="DW9" s="126"/>
      <c r="DX9" s="126"/>
      <c r="DY9" s="126"/>
      <c r="DZ9" s="174"/>
      <c r="EA9" s="174"/>
      <c r="EB9" s="174"/>
      <c r="EC9" s="135"/>
      <c r="ED9" s="174"/>
      <c r="EE9" s="174"/>
      <c r="EF9" s="135"/>
      <c r="EG9" s="175" t="s">
        <v>131</v>
      </c>
      <c r="EH9" s="135"/>
      <c r="EI9" s="176" t="s">
        <v>132</v>
      </c>
      <c r="EJ9" s="177"/>
      <c r="EK9" s="178">
        <f>MAX(EJ10:EJ5001)</f>
        <v>4</v>
      </c>
      <c r="EL9" s="179"/>
      <c r="EM9" s="179"/>
      <c r="EN9" s="180"/>
      <c r="EO9" s="181"/>
      <c r="EP9" s="182"/>
      <c r="EQ9" s="141"/>
      <c r="ER9" s="176" t="s">
        <v>132</v>
      </c>
      <c r="ES9" s="177"/>
      <c r="ET9" s="178">
        <f>MAX(ES10:ES5001)</f>
        <v>2</v>
      </c>
      <c r="EU9" s="179"/>
      <c r="EV9" s="179"/>
      <c r="EW9" s="180"/>
      <c r="EX9" s="181"/>
      <c r="EY9" s="182"/>
      <c r="EZ9" s="135"/>
      <c r="FA9" s="183"/>
      <c r="FB9" s="184"/>
      <c r="FC9" s="185"/>
      <c r="FD9" s="135"/>
    </row>
    <row r="10" spans="1:173" s="224" customFormat="1" ht="32.25" customHeight="1">
      <c r="A10" s="186">
        <v>46</v>
      </c>
      <c r="B10" s="186"/>
      <c r="C10" s="187" t="s">
        <v>137</v>
      </c>
      <c r="D10" s="187" t="s">
        <v>133</v>
      </c>
      <c r="E10" s="186" t="s">
        <v>43</v>
      </c>
      <c r="F10" s="186" t="s">
        <v>145</v>
      </c>
      <c r="G10" s="188">
        <v>246</v>
      </c>
      <c r="H10" s="189"/>
      <c r="I10" s="190">
        <f t="shared" ref="I10:I17" si="0">IF(A10="","",A10)</f>
        <v>46</v>
      </c>
      <c r="J10" s="186"/>
      <c r="K10" s="186"/>
      <c r="L10" s="191">
        <v>728</v>
      </c>
      <c r="M10" s="192">
        <f>IF($C10="","",IF(M$9="","",CEILING(IF($E10=$EG$7,IF($L10&gt;$D$1,$D$1*M$9,$L10*M$9),IF($J10&gt;$D$1,$D$1*M$9,$J10*M$9)),0.01)))</f>
        <v>109.2</v>
      </c>
      <c r="N10" s="192">
        <f>IF($C10="","",IF(N$9="","",CEILING(IF($E10=$EG$7,IF($L10&gt;$D$1,$D$1*N$9,$L10*N$9),IF($J10&gt;$D$1,$D$1*N$9,$J10*N$9)),0.01)))</f>
        <v>7.28</v>
      </c>
      <c r="O10" s="192">
        <f>IF($C10="","",IF(O$9="","",CEILING(IF($E10=$EG$7,IF($L10&gt;$D$1,$D$1*O$9,$L10*O$9),IF($J10&gt;$D$1,$D$1*O$9,$J10*O$9)),0.01)))</f>
        <v>14.56</v>
      </c>
      <c r="P10" s="192">
        <f>IF($C10="","",IF(P$9="","",CEILING(IF($E10=$EG$7,IF($L10&gt;$D$1,$D$1*P$9,$L10*P$9),IF($J10&gt;$D$1,$D$1*P$9,$J10*P$9)),0.01)))</f>
        <v>21.84</v>
      </c>
      <c r="Q10" s="192" t="str">
        <f>IF($C10="","",IF(Q$9="","",CEILING(IF($E10=$EG$7,IF($L10&gt;$D$1,$D$1*Q$9,$L10*Q$9),IF($J10&gt;$D$1,$D$1*Q$9,$J10*Q$9)),0.01)))</f>
        <v/>
      </c>
      <c r="R10" s="193">
        <f>IF(A10="","",SUM(K10:Q10))</f>
        <v>880.88</v>
      </c>
      <c r="S10" s="191">
        <v>4.8</v>
      </c>
      <c r="T10" s="191">
        <v>24.599999999999998</v>
      </c>
      <c r="U10" s="191"/>
      <c r="V10" s="191"/>
      <c r="W10" s="191"/>
      <c r="X10" s="193">
        <f>IF(A10="","",SUM(S10:W10))</f>
        <v>29.4</v>
      </c>
      <c r="Y10" s="191"/>
      <c r="Z10" s="191"/>
      <c r="AA10" s="191">
        <v>2</v>
      </c>
      <c r="AB10" s="192">
        <f>IF(A10="","",IF(E10=$EG$7,4,0))</f>
        <v>4</v>
      </c>
      <c r="AC10" s="192">
        <f>IF(A10="","",ROUNDDOWN(IF(E10="إداري",0,IF(D10="كبير معلمين",G10*0.25,IF(D10="خبير",G10*0.25,IF(D10="أولى",G10*0.25,IF(D10="ثانية",G10*0.25,IF(D10="ثالثة",G10*0.25,IF(D10="وزاري",G10*0.25,"0"))))))),0))</f>
        <v>61</v>
      </c>
      <c r="AD10" s="192">
        <f>IF(A10="","",IF(E10="إداري",0,IF(D10="كبير معلمين",G10*50%,IF(D10="خبير",G10*50%,IF(D10="أولى",G10*50%,IF(D10="ثانية",G10*50%,IF(D10="ثالثة",G10*50%,IF(D10="وزاري",G10*50%,"0"))))))))</f>
        <v>123</v>
      </c>
      <c r="AE10" s="194">
        <f>IF(A10="","",IF(E10=$EG$8,0,IF(D10="كبير معلمين",ROUND(G10*200%,2),IF(D10="خبير",ROUND(G10*175%,2),IF(D10="أولى",ROUND(G10*150%,2),IF(D10="ثانية",ROUND(G10*125%,2),IF(D10="ثالثة",ROUND(G10*100%,2),IF(D10="وزاري",L10*0,"0"))))))))</f>
        <v>246</v>
      </c>
      <c r="AF10" s="192">
        <f>IF(A10="","",ROUNDDOWN(IF(E10="إداري",0,IF(D10="كبير معلمين",G10*25%,IF(D10="خبير",G10*25%,IF(D10="أولى",G10*25%,IF(D10="ثانية",G10*50%,IF(D10="ثالثة",G10*75%,IF(D10="وزاري",G10*1.25,"0"))))))),0))</f>
        <v>184</v>
      </c>
      <c r="AG10" s="191">
        <v>425</v>
      </c>
      <c r="AH10" s="195"/>
      <c r="AI10" s="191"/>
      <c r="AJ10" s="191"/>
      <c r="AK10" s="191"/>
      <c r="AL10" s="191"/>
      <c r="AM10" s="191"/>
      <c r="AN10" s="193">
        <f>IF(A10="","",SUM(Y10:AM10))</f>
        <v>1045</v>
      </c>
      <c r="AO10" s="192">
        <f>IF($C10="","",IF(AO$9="","",IF($DB10&gt;=$D$2,"0.00",(ROUND($DA10*AO$9,2)))))</f>
        <v>161.16</v>
      </c>
      <c r="AP10" s="192">
        <f>IF($C10="","",IF(AP$9="","",IF($DB10&gt;=$D$2,"0.00",(ROUND($DA10*AP$9,2)))))</f>
        <v>10.74</v>
      </c>
      <c r="AQ10" s="192">
        <f>IF($C10="","",IF(AQ$9="","",IF($DB10&gt;=$D$2,"0.00",(ROUND($DA10*AQ$9,2)))))</f>
        <v>32.229999999999997</v>
      </c>
      <c r="AR10" s="192" t="str">
        <f>IF($C10="","",IF(AR$9="","",IF($DB10&gt;=$D$2,"0.00",(ROUND($DA10*AR$9,2)))))</f>
        <v/>
      </c>
      <c r="AS10" s="193">
        <f>IF(A10="","",SUM(AO10:AR10))</f>
        <v>204.13</v>
      </c>
      <c r="AT10" s="191"/>
      <c r="AU10" s="191"/>
      <c r="AV10" s="192">
        <f>IF(E10="","",IF(E10=$EG$7,10,0))</f>
        <v>10</v>
      </c>
      <c r="AW10" s="193">
        <f>IF(A10="","",(CEILING(SUM(AV10,AS10,AN10,X10,R10),0.01)))</f>
        <v>2169.41</v>
      </c>
      <c r="AX10" s="192">
        <f t="shared" ref="AX10:BF10" si="1">IF($C10="","",IF(AX$9="","",CEILING(IF($E10=$EG$7,IF($L10&gt;$D$1,$D$1*AX$9,$L10*AX$9),IF($J10&gt;$D$1,$D$1*AX$9,$J10*AX$9)),0.01)))</f>
        <v>109.2</v>
      </c>
      <c r="AY10" s="192">
        <f t="shared" si="1"/>
        <v>7.28</v>
      </c>
      <c r="AZ10" s="192">
        <f t="shared" si="1"/>
        <v>14.56</v>
      </c>
      <c r="BA10" s="192">
        <f t="shared" si="1"/>
        <v>21.84</v>
      </c>
      <c r="BB10" s="192">
        <f t="shared" si="1"/>
        <v>72.8</v>
      </c>
      <c r="BC10" s="192">
        <f t="shared" si="1"/>
        <v>58.24</v>
      </c>
      <c r="BD10" s="192">
        <f t="shared" si="1"/>
        <v>7.28</v>
      </c>
      <c r="BE10" s="192" t="str">
        <f t="shared" si="1"/>
        <v/>
      </c>
      <c r="BF10" s="192" t="str">
        <f t="shared" si="1"/>
        <v/>
      </c>
      <c r="BG10" s="192">
        <f t="shared" ref="BG10:BN10" si="2">IF($C10="","",IF(BG$9="","",IF($DB10&gt;=$D$2,"0.00",(ROUND($DA10*BG$9,2)))))</f>
        <v>161.16</v>
      </c>
      <c r="BH10" s="192">
        <f t="shared" si="2"/>
        <v>10.74</v>
      </c>
      <c r="BI10" s="192">
        <f t="shared" si="2"/>
        <v>32.229999999999997</v>
      </c>
      <c r="BJ10" s="192">
        <f t="shared" si="2"/>
        <v>107.44</v>
      </c>
      <c r="BK10" s="192">
        <f t="shared" si="2"/>
        <v>10.74</v>
      </c>
      <c r="BL10" s="192" t="str">
        <f t="shared" si="2"/>
        <v/>
      </c>
      <c r="BM10" s="192" t="str">
        <f t="shared" si="2"/>
        <v/>
      </c>
      <c r="BN10" s="192" t="str">
        <f t="shared" si="2"/>
        <v/>
      </c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2">
        <f>IF(A10="","",EE10)</f>
        <v>0</v>
      </c>
      <c r="CC10" s="192">
        <f>IF(A10="","",DU10)</f>
        <v>8.4</v>
      </c>
      <c r="CD10" s="191"/>
      <c r="CE10" s="196"/>
      <c r="CF10" s="192" t="str">
        <f>IF(C10="","",IF(CE10="","",4))</f>
        <v/>
      </c>
      <c r="CG10" s="192" t="str">
        <f>IF(A10="","",IF(CE10="","",IF(E10="إداري",ROUND(J10*5%,2),IF(E10="معلم",ROUND(L10*5%,2),"0"))))</f>
        <v/>
      </c>
      <c r="CH10" s="192">
        <f>IF(A10="","",(CEILING(IF(E10="إداري",0,IF(E10="معلم",4.5,"0")),0.01)))</f>
        <v>4.5</v>
      </c>
      <c r="CI10" s="192">
        <f>IF(A10="","",(CEILING(IF(E10="إداري",0,IF(E10="معلم",1,"0")),0.01)))</f>
        <v>1</v>
      </c>
      <c r="CJ10" s="192">
        <f>IF(A10="","",(CEILING(IF(E10="إداري",0,IF(E10="معلم",1,"0")),0.01)))</f>
        <v>1</v>
      </c>
      <c r="CK10" s="192">
        <f>IF(A10="","",(CEILING(IF(E10="إداري",0,IF(E10="معلم",0.5,"0")),0.01)))</f>
        <v>0.5</v>
      </c>
      <c r="CL10" s="192">
        <f>IF(A10="","",IF(E10="إداري",0,IF(E10="معلم",ROUND(L10*0.07,2),"0")))</f>
        <v>50.96</v>
      </c>
      <c r="CM10" s="191"/>
      <c r="CN10" s="191"/>
      <c r="CO10" s="191"/>
      <c r="CP10" s="191"/>
      <c r="CQ10" s="192" t="str">
        <f t="shared" ref="CQ10:CQ15" si="3">IF(A10="","",IF(F10="نعم",IF(E10="إداري",ROUND(J10*10%,2),IF(E10="معلم",ROUND(L10*10%,2),"0")),""))</f>
        <v/>
      </c>
      <c r="CR10" s="197">
        <f>IF(A10="","",ROUND(SUM(AX10:CQ10),2))</f>
        <v>679.87</v>
      </c>
      <c r="CS10" s="197">
        <f>IF(A10="","",ROUND(SUM(AW10-CR10),2))</f>
        <v>1489.54</v>
      </c>
      <c r="CT10" s="186" t="str">
        <f>IF(C10="","",C10)</f>
        <v>ماجدة ص</v>
      </c>
      <c r="CU10" s="186"/>
      <c r="CV10" s="198"/>
      <c r="CW10" s="186"/>
      <c r="CX10" s="191">
        <v>855.69</v>
      </c>
      <c r="CY10" s="195">
        <f>CS10-CX10</f>
        <v>633.84999999999991</v>
      </c>
      <c r="CZ10" s="186"/>
      <c r="DA10" s="199">
        <f t="shared" ref="DA10:DA17" si="4">IF(I10="","",IF(E10=$EG$7,X10+AN10,((K10+Y10+Z10)-J10)))</f>
        <v>1074.4000000000001</v>
      </c>
      <c r="DB10" s="199">
        <v>8567.5999999999985</v>
      </c>
      <c r="DC10" s="200"/>
      <c r="DD10" s="201">
        <f t="shared" ref="DD10:DD17" si="5">CEILING(IF(L10&gt;0,L10/4,0),0.01)</f>
        <v>182</v>
      </c>
      <c r="DE10" s="201">
        <f t="shared" ref="DE10:DE17" si="6">IF(D10="كبير معلمين",18.75,IF(D10="خبير",18.75,IF(D10="أولى",14.25,IF(D10="ثانية",10.5,IF(D10="ثالثة",7.5,IF(D10="رابعة",7.5,IF(D10="خامسة",7.5,IF(D10="سادسة",7.5,""))))))))</f>
        <v>7.5</v>
      </c>
      <c r="DF10" s="202"/>
      <c r="DG10" s="203">
        <f t="shared" ref="DG10:DG17" si="7">IF($B10=$EG$6,"",IF(CU10="",DA10,""))</f>
        <v>1074.4000000000001</v>
      </c>
      <c r="DH10" s="203">
        <f t="shared" ref="DH10:DH17" si="8">IF($B10=$EG$6,"",IF(CU10="",IF(OR(J10="",J10=0),L10,J10),""))</f>
        <v>728</v>
      </c>
      <c r="DI10" s="204" t="str">
        <f t="shared" ref="DI10:DI17" si="9">IF($B10=$EG$6,"",IF(CU10="",IF(OR(BO10&lt;&gt;"",BQ10&lt;&gt;"",BU10&lt;&gt;"",BW10&lt;&gt;""),A10,""),""))</f>
        <v/>
      </c>
      <c r="DJ10" s="203" t="str">
        <f t="shared" ref="DJ10:DJ17" si="10">IF($B10=$EG$6,"",IF(CU10&lt;&gt;"",DA10,""))</f>
        <v/>
      </c>
      <c r="DK10" s="203" t="str">
        <f t="shared" ref="DK10:DK17" si="11">IF($B10=$EG$6,"",IF(CU10&lt;&gt;"",IF(OR(J10="",J10=0),L10,J10),""))</f>
        <v/>
      </c>
      <c r="DL10" s="204" t="str">
        <f t="shared" ref="DL10:DL17" si="12">IF($B10=$EG$6,"",IF(CU10&lt;&gt;"",IF(OR(BO10&lt;&gt;"",BQ10&lt;&gt;"",BU10&lt;&gt;"",BW10&lt;&gt;""),A10,""),""))</f>
        <v/>
      </c>
      <c r="DM10" s="202"/>
      <c r="DN10" s="205">
        <f t="shared" ref="DN10:DN17" si="13">IF(D10="كبير معلمين",6,IF(D10="خبير",6,IF(D10="أولى",5,IF(D10="ثانية",5,IF(D10="ثالثة",4,IF(D10="وزاري",4,IF(D10="رابعة",2,IF(D10="خامسة",1.5,IF(D10="سادسة",1.5,"0")))))))))</f>
        <v>4</v>
      </c>
      <c r="DO10" s="199">
        <f>IF(D10="كبير",L10+S10+6,IF(D10="أولى",L10+S10+5,IF(D10="ثانية",L10+S10+5,IF(D10="ثالثة",L10+S10+4,IF(D10="وزاري",L10+S10+4,IF(D10="رابعة",L10+S10+2,IF(D10="خامسة",L10+S10+1.5,IF(D10="سادسة",L10+S10+1.5,"0"))))))))</f>
        <v>736.8</v>
      </c>
      <c r="DP10" s="201">
        <f t="shared" ref="DP10:DP17" si="14">IF(D10="إداري",0,IF(D10="كبير معلمين",L10*25%,IF(D10="خبير",L10*25%,IF(D10="أولى",L10*25%,IF(D10="ثانية",L10*50%,IF(D10="ثالثة",L10*75%,IF(D10="وزاري",L10*1.25,"0")))))))</f>
        <v>546</v>
      </c>
      <c r="DQ10" s="201">
        <f t="shared" ref="DQ10:DQ17" si="15">L10*25%</f>
        <v>182</v>
      </c>
      <c r="DR10" s="201">
        <f t="shared" ref="DR10:DR17" si="16">IF(D10="إداري",L10*50%,IF(D10="كبير معلمين",0,IF(D10="خبير",0,IF(D10="أولى",0,IF(D10="ثانية",0,IF(D10="ثالثة",0,IF(D10="وزاري",0,"0")))))))</f>
        <v>0</v>
      </c>
      <c r="DS10" s="201">
        <f t="shared" ref="DS10:DS17" si="17">IF(D10="إداري",L10*91.5%,IF(D10="كبير معلمين",0,IF(D10="خبير",0,IF(D10="أولى",0,IF(D10="ثانية",0,IF(D10="ثالثة",0,IF(D10="وزاري",0,"0")))))))</f>
        <v>0</v>
      </c>
      <c r="DT10" s="206">
        <f>IF(A10="","",IF(E10="","",IF(E10=$EG$7,(((L10+AC10+AD10+AA10+AB10+AG10+AH10+AI10+AE10+AF10+AJ10)*2/3)-50),(((Z10+Y10+K10)*2/3)-50))))</f>
        <v>1132</v>
      </c>
      <c r="DU10" s="207">
        <f>IF(A10="","",IF(DT10="","",FLOOR(IF(DT10&gt;0,IF(DT10&lt;=251,DT10*0.006,IF(DT10&lt;=501,DT10*0.0065,IF(DT10&lt;=1000,DT10*0.007,IF(DT10&gt;1000,DT10*0.0075)))),""),0.15)))</f>
        <v>8.4</v>
      </c>
      <c r="DV10" s="199">
        <f t="shared" ref="DV10:DV17" si="18">L10</f>
        <v>728</v>
      </c>
      <c r="DW10" s="199"/>
      <c r="DX10" s="208"/>
      <c r="DY10" s="208"/>
      <c r="DZ10" s="209">
        <f t="shared" ref="DZ10:DZ17" si="19">IF(A10="","",AW10-(SUM(AX10:CA10,CC10:CN10)))</f>
        <v>1489.54</v>
      </c>
      <c r="EA10" s="209"/>
      <c r="EB10" s="209">
        <f t="shared" ref="EB10:EB17" si="20">IF(A10="","",IF(DZ10=0,0,IF(((DZ10-SUM(BB10,BC10,BD10,BJ10,BW10,BK10,BP10,BQ10,BR10,BS10,BT10,BU10,CC10,CH10,CI10,CJ10,CK10,CL10)))*12&gt;=14200,(((((((DZ10-SUM(BB10,BC10,BD10,BJ10,BW10,BK10,BP10,BQ10,BR10,BS10,BT10,BU10,CC10,CH10,CI10,CJ10,CK10,CL10)))*12)-14200)*10%)*20%)/12),0)))</f>
        <v>0</v>
      </c>
      <c r="EC10" s="61"/>
      <c r="ED10" s="209">
        <f t="shared" ref="ED10:ED17" si="21">IF(A10="","",IF(DZ10=0,0,IF(((DZ10-SUM(BB10,BC10,BD10,BJ10,BW10,BK10,BP10,BQ10,BR10,BS10,BT10,BU10,CC10,CH10,CI10,CJ10,CK10,CL10)))*12&gt;=15000,(((((((DZ10-SUM(BB10,BC10,BD10,BJ10,BW10,BK10,BP10,BQ10,BR10,BS10,BT10,BU10,CC10,CH10,CI10,CJ10,CK10,CL10)))*12)-15000)*10%)*15%)/12),0)))</f>
        <v>0</v>
      </c>
      <c r="EE10" s="209">
        <f t="shared" ref="EE10:EE17" si="22">IF(A10="","",IF(ED10="","",FLOOR(ED10,0.05)))</f>
        <v>0</v>
      </c>
      <c r="EF10" s="210"/>
      <c r="EG10" s="210"/>
      <c r="EH10" s="210"/>
      <c r="EI10" s="211">
        <f>IF(A10="","",A10)</f>
        <v>46</v>
      </c>
      <c r="EJ10" s="212">
        <f>IF(EK10="","",MAX(EJ$8:EJ9)+1)</f>
        <v>1</v>
      </c>
      <c r="EK10" s="213" t="str">
        <f>IF(A10="","",IF(AND(B10="",CU10=""),C10,""))</f>
        <v>ماجدة ص</v>
      </c>
      <c r="EL10" s="214">
        <f>IF(EK10="","",EJ10)</f>
        <v>1</v>
      </c>
      <c r="EM10" s="214">
        <f>IF(EK10="","",EI10)</f>
        <v>46</v>
      </c>
      <c r="EN10" s="215"/>
      <c r="EO10" s="216" t="str">
        <f>IF(EO9="","",IF(EO9+1&gt;EK$9,"",EO9+1))</f>
        <v/>
      </c>
      <c r="EP10" s="217" t="str">
        <f>IF(EO10="","",VLOOKUP(EO10,EL$10:EM$1003,2,0))</f>
        <v/>
      </c>
      <c r="EQ10" s="218"/>
      <c r="ER10" s="219">
        <f t="shared" ref="ER10:ER17" si="23">IF(A10="","",A10)</f>
        <v>46</v>
      </c>
      <c r="ES10" s="212" t="str">
        <f>IF(ET10="","",MAX(ES$8:ES9)+1)</f>
        <v/>
      </c>
      <c r="ET10" s="220" t="str">
        <f t="shared" ref="ET10:ET17" si="24">IF(A10="","",IF(AND(B10="",CU10&lt;&gt;""),C10,""))</f>
        <v/>
      </c>
      <c r="EU10" s="214" t="str">
        <f t="shared" ref="EU10:EU17" si="25">IF(ET10="","",ES10)</f>
        <v/>
      </c>
      <c r="EV10" s="214" t="str">
        <f t="shared" ref="EV10:EV17" si="26">IF(ET10="","",ER10)</f>
        <v/>
      </c>
      <c r="EW10" s="215"/>
      <c r="EX10" s="216" t="str">
        <f t="shared" ref="EX10:EX17" si="27">IF(EX9="","",IF(EX9+1&gt;ET$9,"",EX9+1))</f>
        <v/>
      </c>
      <c r="EY10" s="217" t="str">
        <f t="shared" ref="EY10:EY17" si="28">IF(EX10="","",VLOOKUP(EX10,EU$10:EV$1003,2,0))</f>
        <v/>
      </c>
      <c r="EZ10" s="61"/>
      <c r="FA10" s="221" t="str">
        <f t="shared" ref="FA10:FA17" si="29">IF(B10="","",A10)</f>
        <v/>
      </c>
      <c r="FB10" s="222" t="str">
        <f t="shared" ref="FB10:FB17" si="30">IFERROR(SMALL($FA$10:$FA$100000,A10),"")</f>
        <v/>
      </c>
      <c r="FC10" s="223" t="str">
        <f t="shared" ref="FC10:FC17" si="31">IF(FB10="","",VLOOKUP(FB10,$A$10:$C$10000,3,0))</f>
        <v/>
      </c>
      <c r="FD10" s="61"/>
    </row>
    <row r="11" spans="1:173" s="244" customFormat="1" ht="32.25" customHeight="1">
      <c r="A11" s="225">
        <f>IF(A10="","",A10)</f>
        <v>46</v>
      </c>
      <c r="B11" s="201"/>
      <c r="C11" s="201" t="str">
        <f>IF(C10="","",C10)</f>
        <v>ماجدة ص</v>
      </c>
      <c r="D11" s="201" t="str">
        <f>IF(D10="","",D10)</f>
        <v>ثالثة</v>
      </c>
      <c r="E11" s="201" t="str">
        <f>IF(E10="","",E10)</f>
        <v>معلم</v>
      </c>
      <c r="F11" s="201" t="str">
        <f>IF(F10="","",F10)</f>
        <v>نسبة 65%</v>
      </c>
      <c r="G11" s="226">
        <f>IF(G10="","",G10)</f>
        <v>246</v>
      </c>
      <c r="H11" s="227"/>
      <c r="I11" s="225">
        <f>IF(A11="","",A11)</f>
        <v>46</v>
      </c>
      <c r="J11" s="201"/>
      <c r="K11" s="201"/>
      <c r="L11" s="201">
        <f>IF(L10="","",ROUND(L10*65%,2))</f>
        <v>473.2</v>
      </c>
      <c r="M11" s="201">
        <f>IF(M10="","",M10)</f>
        <v>109.2</v>
      </c>
      <c r="N11" s="201">
        <f>IF(N10="","",N10)</f>
        <v>7.28</v>
      </c>
      <c r="O11" s="201">
        <f>IF(O10="","",O10)</f>
        <v>14.56</v>
      </c>
      <c r="P11" s="201">
        <f>IF(P10="","",P10)</f>
        <v>21.84</v>
      </c>
      <c r="Q11" s="201" t="str">
        <f>IF(Q10="","",Q10)</f>
        <v/>
      </c>
      <c r="R11" s="201">
        <f>SUM(K11:Q11)</f>
        <v>626.07999999999993</v>
      </c>
      <c r="S11" s="201">
        <f>IF(S10="","",ROUND(S10*65%,2))</f>
        <v>3.12</v>
      </c>
      <c r="T11" s="201">
        <f>IF(T10="","",ROUND(T10*65%,2))</f>
        <v>15.99</v>
      </c>
      <c r="U11" s="201" t="str">
        <f>IF(U10="","",ROUND(U10*65%,2))</f>
        <v/>
      </c>
      <c r="V11" s="201" t="str">
        <f>IF(V10="","",ROUND(V10*65%,2))</f>
        <v/>
      </c>
      <c r="W11" s="201" t="str">
        <f>IF(W10="","",ROUND(W10*65%,2))</f>
        <v/>
      </c>
      <c r="X11" s="201">
        <f>SUM(S11:W11)</f>
        <v>19.11</v>
      </c>
      <c r="Y11" s="201" t="str">
        <f>IF(Y10="","",ROUND(Y10*65%,2))</f>
        <v/>
      </c>
      <c r="Z11" s="201" t="str">
        <f>IF(Z10="","",ROUND(Z10*65%,2))</f>
        <v/>
      </c>
      <c r="AA11" s="201">
        <f>IF(AA10="","",ROUND(AA10*65%,2))</f>
        <v>1.3</v>
      </c>
      <c r="AB11" s="201">
        <f>IF(AB10="","",ROUND(AB10*65%,2))</f>
        <v>2.6</v>
      </c>
      <c r="AC11" s="201">
        <f>IF(AC10="","",ROUNDDOWN(AC10*65%,0))</f>
        <v>39</v>
      </c>
      <c r="AD11" s="201">
        <f>IF(AD10="","",ROUND(AD10*65%,2))</f>
        <v>79.95</v>
      </c>
      <c r="AE11" s="201">
        <f>IF(AE10="","",ROUND(AE10*65%,2))</f>
        <v>159.9</v>
      </c>
      <c r="AF11" s="201">
        <f>IF(AF10="","",ROUNDDOWN(AF10*65%,0))</f>
        <v>119</v>
      </c>
      <c r="AG11" s="201">
        <f>IF(AG10="","",ROUNDDOWN(AG10*65%,0))</f>
        <v>276</v>
      </c>
      <c r="AH11" s="201" t="str">
        <f t="shared" ref="AH11:AM11" si="32">IF(AH10="","",ROUND(AH10*65%,2))</f>
        <v/>
      </c>
      <c r="AI11" s="201" t="str">
        <f t="shared" si="32"/>
        <v/>
      </c>
      <c r="AJ11" s="201" t="str">
        <f t="shared" si="32"/>
        <v/>
      </c>
      <c r="AK11" s="201" t="str">
        <f t="shared" si="32"/>
        <v/>
      </c>
      <c r="AL11" s="201" t="str">
        <f t="shared" si="32"/>
        <v/>
      </c>
      <c r="AM11" s="201" t="str">
        <f t="shared" si="32"/>
        <v/>
      </c>
      <c r="AN11" s="201">
        <f>SUM(Y11:AM11)</f>
        <v>677.75</v>
      </c>
      <c r="AO11" s="201">
        <f>IF(AO10="","",AO10)</f>
        <v>161.16</v>
      </c>
      <c r="AP11" s="201">
        <f>IF(AP10="","",AP10)</f>
        <v>10.74</v>
      </c>
      <c r="AQ11" s="201">
        <f>IF(AQ10="","",AQ10)</f>
        <v>32.229999999999997</v>
      </c>
      <c r="AR11" s="201" t="str">
        <f>IF(AR10="","",AR10)</f>
        <v/>
      </c>
      <c r="AS11" s="201">
        <f>SUM(AO11:AR11)</f>
        <v>204.13</v>
      </c>
      <c r="AT11" s="201"/>
      <c r="AU11" s="201"/>
      <c r="AV11" s="201">
        <f>IF(AV10="","",ROUND(AV10*65%,2))</f>
        <v>6.5</v>
      </c>
      <c r="AW11" s="201">
        <f>CEILING(SUM(AV11,AS11,AN11,X11,R11),0.01)</f>
        <v>1533.57</v>
      </c>
      <c r="AX11" s="201">
        <f t="shared" ref="AX11:CA11" si="33">IF(AX10="","",AX10)</f>
        <v>109.2</v>
      </c>
      <c r="AY11" s="201">
        <f t="shared" si="33"/>
        <v>7.28</v>
      </c>
      <c r="AZ11" s="201">
        <f t="shared" si="33"/>
        <v>14.56</v>
      </c>
      <c r="BA11" s="201">
        <f t="shared" si="33"/>
        <v>21.84</v>
      </c>
      <c r="BB11" s="201">
        <f t="shared" si="33"/>
        <v>72.8</v>
      </c>
      <c r="BC11" s="201">
        <f t="shared" si="33"/>
        <v>58.24</v>
      </c>
      <c r="BD11" s="201">
        <f t="shared" si="33"/>
        <v>7.28</v>
      </c>
      <c r="BE11" s="201" t="str">
        <f t="shared" si="33"/>
        <v/>
      </c>
      <c r="BF11" s="201" t="str">
        <f t="shared" si="33"/>
        <v/>
      </c>
      <c r="BG11" s="201">
        <f t="shared" si="33"/>
        <v>161.16</v>
      </c>
      <c r="BH11" s="201">
        <f t="shared" si="33"/>
        <v>10.74</v>
      </c>
      <c r="BI11" s="201">
        <f t="shared" si="33"/>
        <v>32.229999999999997</v>
      </c>
      <c r="BJ11" s="201">
        <f t="shared" si="33"/>
        <v>107.44</v>
      </c>
      <c r="BK11" s="201">
        <f t="shared" si="33"/>
        <v>10.74</v>
      </c>
      <c r="BL11" s="201" t="str">
        <f t="shared" si="33"/>
        <v/>
      </c>
      <c r="BM11" s="201" t="str">
        <f t="shared" si="33"/>
        <v/>
      </c>
      <c r="BN11" s="201" t="str">
        <f t="shared" si="33"/>
        <v/>
      </c>
      <c r="BO11" s="201" t="str">
        <f t="shared" si="33"/>
        <v/>
      </c>
      <c r="BP11" s="201" t="str">
        <f t="shared" si="33"/>
        <v/>
      </c>
      <c r="BQ11" s="201" t="str">
        <f t="shared" si="33"/>
        <v/>
      </c>
      <c r="BR11" s="201" t="str">
        <f t="shared" si="33"/>
        <v/>
      </c>
      <c r="BS11" s="201" t="str">
        <f t="shared" si="33"/>
        <v/>
      </c>
      <c r="BT11" s="201" t="str">
        <f t="shared" si="33"/>
        <v/>
      </c>
      <c r="BU11" s="201" t="str">
        <f t="shared" si="33"/>
        <v/>
      </c>
      <c r="BV11" s="201" t="str">
        <f t="shared" si="33"/>
        <v/>
      </c>
      <c r="BW11" s="201" t="str">
        <f t="shared" si="33"/>
        <v/>
      </c>
      <c r="BX11" s="201" t="str">
        <f t="shared" si="33"/>
        <v/>
      </c>
      <c r="BY11" s="201" t="str">
        <f t="shared" si="33"/>
        <v/>
      </c>
      <c r="BZ11" s="201" t="str">
        <f t="shared" si="33"/>
        <v/>
      </c>
      <c r="CA11" s="201" t="str">
        <f t="shared" si="33"/>
        <v/>
      </c>
      <c r="CB11" s="201">
        <f>IF(CB10=0,0,ROUND(CB10*65%,2))</f>
        <v>0</v>
      </c>
      <c r="CC11" s="201">
        <f>IF(CC10=0,0,ROUND(CC10*65%,2))</f>
        <v>5.46</v>
      </c>
      <c r="CD11" s="201" t="str">
        <f t="shared" ref="CD11:CO11" si="34">IF(CD10="","",CD10)</f>
        <v/>
      </c>
      <c r="CE11" s="201" t="str">
        <f t="shared" si="34"/>
        <v/>
      </c>
      <c r="CF11" s="201" t="str">
        <f t="shared" si="34"/>
        <v/>
      </c>
      <c r="CG11" s="201" t="str">
        <f t="shared" si="34"/>
        <v/>
      </c>
      <c r="CH11" s="201">
        <f t="shared" si="34"/>
        <v>4.5</v>
      </c>
      <c r="CI11" s="201">
        <f t="shared" si="34"/>
        <v>1</v>
      </c>
      <c r="CJ11" s="201">
        <f t="shared" si="34"/>
        <v>1</v>
      </c>
      <c r="CK11" s="201">
        <f t="shared" si="34"/>
        <v>0.5</v>
      </c>
      <c r="CL11" s="201">
        <f t="shared" si="34"/>
        <v>50.96</v>
      </c>
      <c r="CM11" s="201" t="str">
        <f t="shared" si="34"/>
        <v/>
      </c>
      <c r="CN11" s="201" t="str">
        <f t="shared" si="34"/>
        <v/>
      </c>
      <c r="CO11" s="201" t="str">
        <f t="shared" si="34"/>
        <v/>
      </c>
      <c r="CP11" s="201"/>
      <c r="CQ11" s="201" t="str">
        <f>IF(A11="","",IF(F11="نعم",IF(E11="إداري",ROUND(J11*10%,2),IF(E11="معلم",ROUND(L11*10%,2),"0")),""))</f>
        <v/>
      </c>
      <c r="CR11" s="228">
        <f>ROUND(SUM(AX11:CQ11),2)</f>
        <v>676.93</v>
      </c>
      <c r="CS11" s="228">
        <f>ROUND(SUM(AW11-CR11),2)</f>
        <v>856.64</v>
      </c>
      <c r="CT11" s="201" t="str">
        <f>IF(CT10="","",CT10)</f>
        <v>ماجدة ص</v>
      </c>
      <c r="CU11" s="201" t="str">
        <f>IF(CU10="","",CU10)</f>
        <v/>
      </c>
      <c r="CV11" s="201"/>
      <c r="CW11" s="201" t="str">
        <f>IF(CW10="","",CW10)</f>
        <v/>
      </c>
      <c r="CX11" s="201">
        <f>IF(CX10="","",CX10)</f>
        <v>855.69</v>
      </c>
      <c r="CY11" s="201">
        <f>CS11-CX11</f>
        <v>0.94999999999993179</v>
      </c>
      <c r="CZ11" s="201" t="str">
        <f>IF(CZ10="","",CZ10)</f>
        <v/>
      </c>
      <c r="DA11" s="229">
        <f>IF(I11="","",IF(E11=$EG$7,X11+AN11,((K11+Y11+Z11)-J11)))</f>
        <v>696.86</v>
      </c>
      <c r="DB11" s="229">
        <v>8567.5999999999985</v>
      </c>
      <c r="DC11" s="230"/>
      <c r="DD11" s="201">
        <f>CEILING(IF(L11&gt;0,L11/4,0),0.01)</f>
        <v>118.3</v>
      </c>
      <c r="DE11" s="201">
        <f>IF(D11="كبير معلمين",18.75,IF(D11="خبير",18.75,IF(D11="أولى",14.25,IF(D11="ثانية",10.5,IF(D11="ثالثة",7.5,IF(D11="رابعة",7.5,IF(D11="خامسة",7.5,IF(D11="سادسة",7.5,""))))))))</f>
        <v>7.5</v>
      </c>
      <c r="DF11" s="229"/>
      <c r="DG11" s="201">
        <f>IF($B11=$EG$6,"",IF(CU11="",DA11,""))</f>
        <v>696.86</v>
      </c>
      <c r="DH11" s="201">
        <f>IF($B11=$EG$6,"",IF(CU11="",IF(OR(J11="",J11=0),L11,J11),""))</f>
        <v>473.2</v>
      </c>
      <c r="DI11" s="231" t="str">
        <f>IF($B11=$EG$6,"",IF(CU11="",IF(OR(BO11&lt;&gt;"",BQ11&lt;&gt;"",BU11&lt;&gt;"",BW11&lt;&gt;""),A11,""),""))</f>
        <v/>
      </c>
      <c r="DJ11" s="201" t="str">
        <f>IF($B11=$EG$6,"",IF(CU11&lt;&gt;"",DA11,""))</f>
        <v/>
      </c>
      <c r="DK11" s="201" t="str">
        <f>IF($B11=$EG$6,"",IF(CU11&lt;&gt;"",IF(OR(J11="",J11=0),L11,J11),""))</f>
        <v/>
      </c>
      <c r="DL11" s="231" t="str">
        <f>IF($B11=$EG$6,"",IF(CU11&lt;&gt;"",IF(OR(BO11&lt;&gt;"",BQ11&lt;&gt;"",BU11&lt;&gt;"",BW11&lt;&gt;""),A11,""),""))</f>
        <v/>
      </c>
      <c r="DM11" s="201"/>
      <c r="DN11" s="205">
        <f>IF(D11="كبير معلمين",6,IF(D11="خبير",6,IF(D11="أولى",5,IF(D11="ثانية",5,IF(D11="ثالثة",4,IF(D11="وزاري",4,IF(D11="رابعة",2,IF(D11="خامسة",1.5,IF(D11="سادسة",1.5,"0")))))))))</f>
        <v>4</v>
      </c>
      <c r="DO11" s="201">
        <f>IF(D11="إداري",L11*50%,IF(D11="كبير معلمين",0,IF(D11="خبير",0,IF(D11="أولى",0,IF(D11="ثانية",0,IF(D11="ثالثة",0,IF(D11="وزاري",0,"0")))))))</f>
        <v>0</v>
      </c>
      <c r="DP11" s="201">
        <f>IF(D11="إداري",0,IF(D11="كبير معلمين",L11*25%,IF(D11="خبير",L11*25%,IF(D11="أولى",L11*25%,IF(D11="ثانية",L11*50%,IF(D11="ثالثة",L11*75%,IF(D11="وزاري",L11*1.25,"0")))))))</f>
        <v>354.9</v>
      </c>
      <c r="DQ11" s="201">
        <f>L11*25%</f>
        <v>118.3</v>
      </c>
      <c r="DR11" s="201">
        <f>IF(D11="إداري",L11*50%,IF(D11="كبير معلمين",0,IF(D11="خبير",0,IF(D11="أولى",0,IF(D11="ثانية",0,IF(D11="ثالثة",0,IF(D11="وزاري",0,"0")))))))</f>
        <v>0</v>
      </c>
      <c r="DS11" s="201">
        <f>IF(D11="إداري",L11*91.5%,IF(D11="كبير معلمين",0,IF(D11="خبير",0,IF(D11="أولى",0,IF(D11="ثانية",0,IF(D11="ثالثة",0,IF(D11="وزاري",0,"0")))))))</f>
        <v>0</v>
      </c>
      <c r="DT11" s="206"/>
      <c r="DU11" s="207"/>
      <c r="DV11" s="229">
        <f>L11</f>
        <v>473.2</v>
      </c>
      <c r="DW11" s="229"/>
      <c r="DX11" s="232"/>
      <c r="DY11" s="232"/>
      <c r="DZ11" s="201">
        <f>IF(A11="","",AW11-(SUM(AX11:CA11,CC11:CN11)))</f>
        <v>856.63999999999987</v>
      </c>
      <c r="EA11" s="201"/>
      <c r="EB11" s="201">
        <f>IF(A11="","",IF(DZ11=0,0,IF(((DZ11-SUM(BB11,BC11,BD11,BJ11,BW11,BK11,BP11,BQ11,BR11,BS11,BT11,BU11,CC11,CH11,CI11,CJ11,CK11,CL11)))*12&gt;=14200,(((((((DZ11-SUM(BB11,BC11,BD11,BJ11,BW11,BK11,BP11,BQ11,BR11,BS11,BT11,BU11,CC11,CH11,CI11,CJ11,CK11,CL11)))*12)-14200)*10%)*20%)/12),0)))</f>
        <v>0</v>
      </c>
      <c r="EC11" s="229"/>
      <c r="ED11" s="201">
        <f>IF(A11="","",IF(DZ11=0,0,IF(((DZ11-SUM(BB11,BC11,BD11,BJ11,BW11,BK11,BP11,BQ11,BR11,BS11,BT11,BU11,CC11,CH11,CI11,CJ11,CK11,CL11)))*12&gt;=15000,(((((((DZ11-SUM(BB11,BC11,BD11,BJ11,BW11,BK11,BP11,BQ11,BR11,BS11,BT11,BU11,CC11,CH11,CI11,CJ11,CK11,CL11)))*12)-15000)*10%)*15%)/12),0)))</f>
        <v>0</v>
      </c>
      <c r="EE11" s="201">
        <f>IF(A11="","",IF(ED11="","",FLOOR(ED11,0.05)))</f>
        <v>0</v>
      </c>
      <c r="EF11" s="233"/>
      <c r="EG11" s="233"/>
      <c r="EH11" s="233"/>
      <c r="EI11" s="234">
        <f t="shared" ref="EI11:EP11" si="35">IF(EI10="","",EI10)</f>
        <v>46</v>
      </c>
      <c r="EJ11" s="235">
        <f t="shared" si="35"/>
        <v>1</v>
      </c>
      <c r="EK11" s="236" t="str">
        <f t="shared" si="35"/>
        <v>ماجدة ص</v>
      </c>
      <c r="EL11" s="235">
        <f t="shared" si="35"/>
        <v>1</v>
      </c>
      <c r="EM11" s="235">
        <f t="shared" si="35"/>
        <v>46</v>
      </c>
      <c r="EN11" s="237" t="str">
        <f t="shared" si="35"/>
        <v/>
      </c>
      <c r="EO11" s="235" t="str">
        <f t="shared" si="35"/>
        <v/>
      </c>
      <c r="EP11" s="238" t="str">
        <f t="shared" si="35"/>
        <v/>
      </c>
      <c r="EQ11" s="218"/>
      <c r="ER11" s="239">
        <f>IF(A11="","",A11)</f>
        <v>46</v>
      </c>
      <c r="ES11" s="235" t="str">
        <f>IF(ET11="","",MAX(ES$8:ES10)+1)</f>
        <v/>
      </c>
      <c r="ET11" s="240" t="str">
        <f>IF(A11="","",IF(AND(B11="",CU11&lt;&gt;""),C11,""))</f>
        <v/>
      </c>
      <c r="EU11" s="235" t="str">
        <f>IF(ET11="","",ES11)</f>
        <v/>
      </c>
      <c r="EV11" s="235" t="str">
        <f>IF(ET11="","",ER11)</f>
        <v/>
      </c>
      <c r="EW11" s="237"/>
      <c r="EX11" s="235" t="str">
        <f>IF(EX10="","",IF(EX10+1&gt;ET$9,"",EX10+1))</f>
        <v/>
      </c>
      <c r="EY11" s="238" t="str">
        <f>IF(EX11="","",VLOOKUP(EX11,EU$10:EV$1003,2,0))</f>
        <v/>
      </c>
      <c r="EZ11" s="218"/>
      <c r="FA11" s="241" t="str">
        <f>IF(B11="","",A11)</f>
        <v/>
      </c>
      <c r="FB11" s="242" t="str">
        <f>IFERROR(SMALL($FA$10:$FA$100000,A11),"")</f>
        <v/>
      </c>
      <c r="FC11" s="243" t="str">
        <f>IF(FB11="","",VLOOKUP(FB11,$A$10:$C$10000,3,0))</f>
        <v/>
      </c>
      <c r="FD11" s="227"/>
    </row>
    <row r="12" spans="1:173" s="224" customFormat="1" ht="32.25" customHeight="1">
      <c r="A12" s="186">
        <v>47</v>
      </c>
      <c r="B12" s="186"/>
      <c r="C12" s="187" t="s">
        <v>138</v>
      </c>
      <c r="D12" s="187" t="s">
        <v>134</v>
      </c>
      <c r="E12" s="186" t="s">
        <v>43</v>
      </c>
      <c r="F12" s="186"/>
      <c r="G12" s="188">
        <v>519.26153846153841</v>
      </c>
      <c r="H12" s="189"/>
      <c r="I12" s="190">
        <f t="shared" si="0"/>
        <v>47</v>
      </c>
      <c r="J12" s="186"/>
      <c r="K12" s="186"/>
      <c r="L12" s="191">
        <v>1208.57</v>
      </c>
      <c r="M12" s="192">
        <f>IF($C12="","",IF(M$9="","",CEILING(IF($E12=$EG$7,IF($L12&gt;$D$1,$D$1*M$9,$L12*M$9),IF($J12&gt;$D$1,$D$1*M$9,$J12*M$9)),0.01)))</f>
        <v>181.29</v>
      </c>
      <c r="N12" s="192">
        <f>IF($C12="","",IF(N$9="","",CEILING(IF($E12=$EG$7,IF($L12&gt;$D$1,$D$1*N$9,$L12*N$9),IF($J12&gt;$D$1,$D$1*N$9,$J12*N$9)),0.01)))</f>
        <v>12.09</v>
      </c>
      <c r="O12" s="192">
        <f>IF($C12="","",IF(O$9="","",CEILING(IF($E12=$EG$7,IF($L12&gt;$D$1,$D$1*O$9,$L12*O$9),IF($J12&gt;$D$1,$D$1*O$9,$J12*O$9)),0.01)))</f>
        <v>24.18</v>
      </c>
      <c r="P12" s="192">
        <f>IF($C12="","",IF(P$9="","",CEILING(IF($E12=$EG$7,IF($L12&gt;$D$1,$D$1*P$9,$L12*P$9),IF($J12&gt;$D$1,$D$1*P$9,$J12*P$9)),0.01)))</f>
        <v>36.26</v>
      </c>
      <c r="Q12" s="192" t="str">
        <f>IF($C12="","",IF(Q$9="","",CEILING(IF($E12=$EG$7,IF($L12&gt;$D$1,$D$1*Q$9,$L12*Q$9),IF($J12&gt;$D$1,$D$1*Q$9,$J12*Q$9)),0.01)))</f>
        <v/>
      </c>
      <c r="R12" s="193">
        <f>IF(A12="","",SUM(K12:Q12))</f>
        <v>1462.3899999999999</v>
      </c>
      <c r="S12" s="191">
        <v>48.68</v>
      </c>
      <c r="T12" s="191">
        <v>51.82</v>
      </c>
      <c r="U12" s="191"/>
      <c r="V12" s="191"/>
      <c r="W12" s="191"/>
      <c r="X12" s="193">
        <f>IF(A12="","",SUM(S12:W12))</f>
        <v>100.5</v>
      </c>
      <c r="Y12" s="191"/>
      <c r="Z12" s="191"/>
      <c r="AA12" s="191">
        <v>2</v>
      </c>
      <c r="AB12" s="192">
        <f>IF(A12="","",IF(E12=$EG$7,4,0))</f>
        <v>4</v>
      </c>
      <c r="AC12" s="192">
        <f>IF(A12="","",ROUNDDOWN(IF(E12="إداري",0,IF(D12="كبير معلمين",G12*0.25,IF(D12="خبير",G12*0.25,IF(D12="أولى",G12*0.25,IF(D12="ثانية",G12*0.25,IF(D12="ثالثة",G12*0.25,IF(D12="وزاري",G12*0.25,"0"))))))),0))</f>
        <v>129</v>
      </c>
      <c r="AD12" s="192">
        <f>IF(A12="","",IF(E12="إداري",0,IF(D12="كبير معلمين",G12*50%,IF(D12="خبير",G12*50%,IF(D12="أولى",G12*50%,IF(D12="ثانية",G12*50%,IF(D12="ثالثة",G12*50%,IF(D12="وزاري",G12*50%,"0"))))))))</f>
        <v>259.6307692307692</v>
      </c>
      <c r="AE12" s="194">
        <f>IF(A12="","",IF(E12=$EG$8,0,IF(D12="كبير معلمين",ROUND(G12*200%,2),IF(D12="خبير",ROUND(G12*175%,2),IF(D12="أولى",ROUND(G12*150%,2),IF(D12="ثانية",ROUND(G12*125%,2),IF(D12="ثالثة",ROUND(G12*100%,2),IF(D12="وزاري",L12*0,"0"))))))))</f>
        <v>908.71</v>
      </c>
      <c r="AF12" s="192">
        <f>IF(A12="","",ROUNDDOWN(IF(E12="إداري",0,IF(D12="كبير معلمين",G12*25%,IF(D12="خبير",G12*25%,IF(D12="أولى",G12*25%,IF(D12="ثانية",G12*50%,IF(D12="ثالثة",G12*75%,IF(D12="وزاري",G12*1.25,"0"))))))),0))</f>
        <v>129</v>
      </c>
      <c r="AG12" s="191">
        <v>350</v>
      </c>
      <c r="AH12" s="195"/>
      <c r="AI12" s="191"/>
      <c r="AJ12" s="191"/>
      <c r="AK12" s="191"/>
      <c r="AL12" s="191"/>
      <c r="AM12" s="191"/>
      <c r="AN12" s="193">
        <f>IF(A12="","",SUM(Y12:AM12))</f>
        <v>1782.3407692307692</v>
      </c>
      <c r="AO12" s="192">
        <f>IF($C12="","",IF(AO$9="","",IF($DB12&gt;=$D$2,"0.00",(ROUND($DA12*AO$9,2)))))</f>
        <v>282.43</v>
      </c>
      <c r="AP12" s="192">
        <f>IF($C12="","",IF(AP$9="","",IF($DB12&gt;=$D$2,"0.00",(ROUND($DA12*AP$9,2)))))</f>
        <v>18.829999999999998</v>
      </c>
      <c r="AQ12" s="192">
        <f>IF($C12="","",IF(AQ$9="","",IF($DB12&gt;=$D$2,"0.00",(ROUND($DA12*AQ$9,2)))))</f>
        <v>56.49</v>
      </c>
      <c r="AR12" s="192" t="str">
        <f>IF($C12="","",IF(AR$9="","",IF($DB12&gt;=$D$2,"0.00",(ROUND($DA12*AR$9,2)))))</f>
        <v/>
      </c>
      <c r="AS12" s="193">
        <f>IF(A12="","",SUM(AO12:AR12))</f>
        <v>357.75</v>
      </c>
      <c r="AT12" s="191"/>
      <c r="AU12" s="191"/>
      <c r="AV12" s="192">
        <f>IF(E12="","",IF(E12=$EG$7,10,0))</f>
        <v>10</v>
      </c>
      <c r="AW12" s="193">
        <f>IF(A12="","",(CEILING(SUM(AV12,AS12,AN12,X12,R12),0.01)))</f>
        <v>3712.9900000000002</v>
      </c>
      <c r="AX12" s="192">
        <f t="shared" ref="AX12:BF12" si="36">IF($C12="","",IF(AX$9="","",CEILING(IF($E12=$EG$7,IF($L12&gt;$D$1,$D$1*AX$9,$L12*AX$9),IF($J12&gt;$D$1,$D$1*AX$9,$J12*AX$9)),0.01)))</f>
        <v>181.29</v>
      </c>
      <c r="AY12" s="192">
        <f t="shared" si="36"/>
        <v>12.09</v>
      </c>
      <c r="AZ12" s="192">
        <f t="shared" si="36"/>
        <v>24.18</v>
      </c>
      <c r="BA12" s="192">
        <f t="shared" si="36"/>
        <v>36.26</v>
      </c>
      <c r="BB12" s="192">
        <f t="shared" si="36"/>
        <v>120.86</v>
      </c>
      <c r="BC12" s="192">
        <f t="shared" si="36"/>
        <v>96.69</v>
      </c>
      <c r="BD12" s="192">
        <f t="shared" si="36"/>
        <v>12.09</v>
      </c>
      <c r="BE12" s="192" t="str">
        <f t="shared" si="36"/>
        <v/>
      </c>
      <c r="BF12" s="192" t="str">
        <f t="shared" si="36"/>
        <v/>
      </c>
      <c r="BG12" s="192">
        <f t="shared" ref="BG12:BN12" si="37">IF($C12="","",IF(BG$9="","",IF($DB12&gt;=$D$2,"0.00",(ROUND($DA12*BG$9,2)))))</f>
        <v>282.43</v>
      </c>
      <c r="BH12" s="192">
        <f t="shared" si="37"/>
        <v>18.829999999999998</v>
      </c>
      <c r="BI12" s="192">
        <f t="shared" si="37"/>
        <v>56.49</v>
      </c>
      <c r="BJ12" s="192">
        <f t="shared" si="37"/>
        <v>188.28</v>
      </c>
      <c r="BK12" s="192">
        <f t="shared" si="37"/>
        <v>18.829999999999998</v>
      </c>
      <c r="BL12" s="192" t="str">
        <f t="shared" si="37"/>
        <v/>
      </c>
      <c r="BM12" s="192" t="str">
        <f t="shared" si="37"/>
        <v/>
      </c>
      <c r="BN12" s="192" t="str">
        <f t="shared" si="37"/>
        <v/>
      </c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2">
        <f>IF(A12="","",EE12)</f>
        <v>11.450000000000001</v>
      </c>
      <c r="CC12" s="192">
        <f>IF(A12="","",DU12)</f>
        <v>14.549999999999999</v>
      </c>
      <c r="CD12" s="191"/>
      <c r="CE12" s="196"/>
      <c r="CF12" s="192" t="str">
        <f>IF(C12="","",IF(CE12="","",4))</f>
        <v/>
      </c>
      <c r="CG12" s="192" t="str">
        <f>IF(A12="","",IF(CE12="","",IF(E12="إداري",ROUND(J12*5%,2),IF(E12="معلم",ROUND(L12*5%,2),"0"))))</f>
        <v/>
      </c>
      <c r="CH12" s="192">
        <f>IF(A12="","",(CEILING(IF(E12="إداري",0,IF(E12="معلم",4.5,"0")),0.01)))</f>
        <v>4.5</v>
      </c>
      <c r="CI12" s="192">
        <f>IF(A12="","",(CEILING(IF(E12="إداري",0,IF(E12="معلم",1,"0")),0.01)))</f>
        <v>1</v>
      </c>
      <c r="CJ12" s="192">
        <f>IF(A12="","",(CEILING(IF(E12="إداري",0,IF(E12="معلم",1,"0")),0.01)))</f>
        <v>1</v>
      </c>
      <c r="CK12" s="192">
        <f>IF(A12="","",(CEILING(IF(E12="إداري",0,IF(E12="معلم",0.5,"0")),0.01)))</f>
        <v>0.5</v>
      </c>
      <c r="CL12" s="192">
        <f>IF(A12="","",IF(E12="إداري",0,IF(E12="معلم",ROUND(L12*0.07,2),"0")))</f>
        <v>84.6</v>
      </c>
      <c r="CM12" s="191"/>
      <c r="CN12" s="191"/>
      <c r="CO12" s="191"/>
      <c r="CP12" s="191"/>
      <c r="CQ12" s="192" t="str">
        <f t="shared" si="3"/>
        <v/>
      </c>
      <c r="CR12" s="197">
        <f>IF(A12="","",ROUND(SUM(AX12:CQ12),2))</f>
        <v>1165.92</v>
      </c>
      <c r="CS12" s="197">
        <f>IF(A12="","",ROUND(SUM(AW12-CR12),2))</f>
        <v>2547.0700000000002</v>
      </c>
      <c r="CT12" s="186" t="str">
        <f>IF(C12="","",C12)</f>
        <v>انجي السوم</v>
      </c>
      <c r="CU12" s="186"/>
      <c r="CV12" s="198"/>
      <c r="CW12" s="186"/>
      <c r="CX12" s="191">
        <v>1391.42</v>
      </c>
      <c r="CY12" s="195">
        <f t="shared" ref="CY12:CY19" si="38">CS12-CX12</f>
        <v>1155.6500000000001</v>
      </c>
      <c r="CZ12" s="186"/>
      <c r="DA12" s="199">
        <f t="shared" si="4"/>
        <v>1882.8407692307692</v>
      </c>
      <c r="DB12" s="199">
        <v>14747.800000000003</v>
      </c>
      <c r="DC12" s="200"/>
      <c r="DD12" s="201">
        <f t="shared" si="5"/>
        <v>302.15000000000003</v>
      </c>
      <c r="DE12" s="201">
        <f t="shared" si="6"/>
        <v>18.75</v>
      </c>
      <c r="DF12" s="202"/>
      <c r="DG12" s="203">
        <f t="shared" si="7"/>
        <v>1882.8407692307692</v>
      </c>
      <c r="DH12" s="203">
        <f t="shared" si="8"/>
        <v>1208.57</v>
      </c>
      <c r="DI12" s="204" t="str">
        <f t="shared" si="9"/>
        <v/>
      </c>
      <c r="DJ12" s="203" t="str">
        <f t="shared" si="10"/>
        <v/>
      </c>
      <c r="DK12" s="203" t="str">
        <f t="shared" si="11"/>
        <v/>
      </c>
      <c r="DL12" s="204" t="str">
        <f t="shared" si="12"/>
        <v/>
      </c>
      <c r="DM12" s="202"/>
      <c r="DN12" s="205">
        <f t="shared" si="13"/>
        <v>6</v>
      </c>
      <c r="DO12" s="199" t="str">
        <f>IF(D12="كبير",L12+S12+6,IF(D12="أولى",L12+S12+5,IF(D12="ثانية",L12+S12+5,IF(D12="ثالثة",L12+S12+4,IF(D12="وزاري",L12+S12+4,IF(D12="رابعة",L12+S12+2,IF(D12="خامسة",L12+S12+1.5,IF(D12="سادسة",L12+S12+1.5,"0"))))))))</f>
        <v>0</v>
      </c>
      <c r="DP12" s="201">
        <f t="shared" si="14"/>
        <v>302.14249999999998</v>
      </c>
      <c r="DQ12" s="201">
        <f t="shared" si="15"/>
        <v>302.14249999999998</v>
      </c>
      <c r="DR12" s="201">
        <f t="shared" si="16"/>
        <v>0</v>
      </c>
      <c r="DS12" s="201">
        <f t="shared" si="17"/>
        <v>0</v>
      </c>
      <c r="DT12" s="206">
        <f>IF(A12="","",IF(E12="","",IF(E12=$EG$7,(((L12+AC12+AD12+AA12+AB12+AG12+AH12+AI12+AE12+AF12+AJ12)*2/3)-50),(((Z12+Y12+K12)*2/3)-50))))</f>
        <v>1943.9405128205126</v>
      </c>
      <c r="DU12" s="207">
        <f>IF(A12="","",IF(DT12="","",FLOOR(IF(DT12&gt;0,IF(DT12&lt;=251,DT12*0.006,IF(DT12&lt;=501,DT12*0.0065,IF(DT12&lt;=1000,DT12*0.007,IF(DT12&gt;1000,DT12*0.0075)))),""),0.15)))</f>
        <v>14.549999999999999</v>
      </c>
      <c r="DV12" s="199">
        <f t="shared" si="18"/>
        <v>1208.57</v>
      </c>
      <c r="DW12" s="199"/>
      <c r="DX12" s="208"/>
      <c r="DY12" s="208"/>
      <c r="DZ12" s="209">
        <f t="shared" si="19"/>
        <v>2558.5200000000004</v>
      </c>
      <c r="EA12" s="209"/>
      <c r="EB12" s="209">
        <f t="shared" si="20"/>
        <v>16.645733333333339</v>
      </c>
      <c r="EC12" s="61"/>
      <c r="ED12" s="209">
        <f t="shared" si="21"/>
        <v>11.484300000000003</v>
      </c>
      <c r="EE12" s="209">
        <f t="shared" si="22"/>
        <v>11.450000000000001</v>
      </c>
      <c r="EF12" s="210"/>
      <c r="EG12" s="210"/>
      <c r="EH12" s="210"/>
      <c r="EI12" s="211">
        <f>IF(A12="","",A12)</f>
        <v>47</v>
      </c>
      <c r="EJ12" s="212">
        <f>IF(EK12="","",MAX(EJ$8:EJ11)+1)</f>
        <v>2</v>
      </c>
      <c r="EK12" s="213" t="str">
        <f>IF(A12="","",IF(AND(B12="",CU12=""),C12,""))</f>
        <v>انجي السوم</v>
      </c>
      <c r="EL12" s="214">
        <f>IF(EK12="","",EJ12)</f>
        <v>2</v>
      </c>
      <c r="EM12" s="214">
        <f>IF(EK12="","",EI12)</f>
        <v>47</v>
      </c>
      <c r="EN12" s="215"/>
      <c r="EO12" s="216" t="str">
        <f>IF(EO11="","",IF(EO11+1&gt;EK$9,"",EO11+1))</f>
        <v/>
      </c>
      <c r="EP12" s="217" t="str">
        <f>IF(EO12="","",VLOOKUP(EO12,EL$10:EM$1003,2,0))</f>
        <v/>
      </c>
      <c r="EQ12" s="218"/>
      <c r="ER12" s="219">
        <f t="shared" si="23"/>
        <v>47</v>
      </c>
      <c r="ES12" s="212" t="str">
        <f>IF(ET12="","",MAX(ES$8:ES11)+1)</f>
        <v/>
      </c>
      <c r="ET12" s="220" t="str">
        <f t="shared" si="24"/>
        <v/>
      </c>
      <c r="EU12" s="214" t="str">
        <f t="shared" si="25"/>
        <v/>
      </c>
      <c r="EV12" s="214" t="str">
        <f t="shared" si="26"/>
        <v/>
      </c>
      <c r="EW12" s="215"/>
      <c r="EX12" s="216" t="str">
        <f>IF(EX11="","",IF(EX11+1&gt;ET$9,"",EX11+1))</f>
        <v/>
      </c>
      <c r="EY12" s="217" t="str">
        <f t="shared" si="28"/>
        <v/>
      </c>
      <c r="EZ12" s="61"/>
      <c r="FA12" s="221" t="str">
        <f t="shared" si="29"/>
        <v/>
      </c>
      <c r="FB12" s="222" t="str">
        <f t="shared" si="30"/>
        <v/>
      </c>
      <c r="FC12" s="223" t="str">
        <f t="shared" si="31"/>
        <v/>
      </c>
      <c r="FD12" s="61"/>
    </row>
    <row r="13" spans="1:173" s="244" customFormat="1" ht="32.25" customHeight="1">
      <c r="A13" s="225">
        <f>IF(A12="","",A12)</f>
        <v>47</v>
      </c>
      <c r="B13" s="201"/>
      <c r="C13" s="201" t="str">
        <f>IF(C12="","",C12)</f>
        <v>انجي السوم</v>
      </c>
      <c r="D13" s="201" t="str">
        <f>IF(D12="","",D12)</f>
        <v>خبير</v>
      </c>
      <c r="E13" s="201" t="str">
        <f>IF(E12="","",E12)</f>
        <v>معلم</v>
      </c>
      <c r="F13" s="201" t="str">
        <f>IF(F12="","",F12)</f>
        <v/>
      </c>
      <c r="G13" s="226">
        <f>IF(G12="","",G12)</f>
        <v>519.26153846153841</v>
      </c>
      <c r="H13" s="227"/>
      <c r="I13" s="225">
        <f t="shared" si="0"/>
        <v>47</v>
      </c>
      <c r="J13" s="201"/>
      <c r="K13" s="201"/>
      <c r="L13" s="201">
        <f>IF(L12="","",ROUND(L12*65%,2))</f>
        <v>785.57</v>
      </c>
      <c r="M13" s="201">
        <f>IF(M12="","",M12)</f>
        <v>181.29</v>
      </c>
      <c r="N13" s="201">
        <f>IF(N12="","",N12)</f>
        <v>12.09</v>
      </c>
      <c r="O13" s="201">
        <f>IF(O12="","",O12)</f>
        <v>24.18</v>
      </c>
      <c r="P13" s="201">
        <f>IF(P12="","",P12)</f>
        <v>36.26</v>
      </c>
      <c r="Q13" s="201" t="str">
        <f>IF(Q12="","",Q12)</f>
        <v/>
      </c>
      <c r="R13" s="201">
        <f>SUM(K13:Q13)</f>
        <v>1039.3900000000001</v>
      </c>
      <c r="S13" s="201">
        <f>IF(S12="","",ROUND(S12*65%,2))</f>
        <v>31.64</v>
      </c>
      <c r="T13" s="201">
        <f>IF(T12="","",ROUND(T12*65%,2))</f>
        <v>33.68</v>
      </c>
      <c r="U13" s="201" t="str">
        <f>IF(U12="","",ROUND(U12*65%,2))</f>
        <v/>
      </c>
      <c r="V13" s="201" t="str">
        <f>IF(V12="","",ROUND(V12*65%,2))</f>
        <v/>
      </c>
      <c r="W13" s="201" t="str">
        <f>IF(W12="","",ROUND(W12*65%,2))</f>
        <v/>
      </c>
      <c r="X13" s="201">
        <f>SUM(S13:W13)</f>
        <v>65.319999999999993</v>
      </c>
      <c r="Y13" s="201" t="str">
        <f>IF(Y12="","",ROUND(Y12*65%,2))</f>
        <v/>
      </c>
      <c r="Z13" s="201" t="str">
        <f>IF(Z12="","",ROUND(Z12*65%,2))</f>
        <v/>
      </c>
      <c r="AA13" s="201">
        <f>IF(AA12="","",ROUND(AA12*65%,2))</f>
        <v>1.3</v>
      </c>
      <c r="AB13" s="201">
        <f>IF(AB12="","",ROUND(AB12*65%,2))</f>
        <v>2.6</v>
      </c>
      <c r="AC13" s="201">
        <f>IF(AC12="","",ROUNDDOWN(AC12*65%,0))</f>
        <v>83</v>
      </c>
      <c r="AD13" s="201">
        <f>IF(AD12="","",ROUND(AD12*65%,2))</f>
        <v>168.76</v>
      </c>
      <c r="AE13" s="201">
        <f>IF(AE12="","",ROUND(AE12*65%,2))</f>
        <v>590.66</v>
      </c>
      <c r="AF13" s="201">
        <f>IF(AF12="","",ROUNDDOWN(AF12*65%,0))</f>
        <v>83</v>
      </c>
      <c r="AG13" s="201">
        <f>IF(AG12="","",ROUNDDOWN(AG12*65%,0))</f>
        <v>227</v>
      </c>
      <c r="AH13" s="201" t="str">
        <f t="shared" ref="AH13:AM13" si="39">IF(AH12="","",ROUND(AH12*65%,2))</f>
        <v/>
      </c>
      <c r="AI13" s="201" t="str">
        <f t="shared" si="39"/>
        <v/>
      </c>
      <c r="AJ13" s="201" t="str">
        <f t="shared" si="39"/>
        <v/>
      </c>
      <c r="AK13" s="201" t="str">
        <f t="shared" si="39"/>
        <v/>
      </c>
      <c r="AL13" s="201" t="str">
        <f t="shared" si="39"/>
        <v/>
      </c>
      <c r="AM13" s="201" t="str">
        <f t="shared" si="39"/>
        <v/>
      </c>
      <c r="AN13" s="201">
        <f>SUM(Y13:AM13)</f>
        <v>1156.32</v>
      </c>
      <c r="AO13" s="201">
        <f>IF(AO12="","",AO12)</f>
        <v>282.43</v>
      </c>
      <c r="AP13" s="201">
        <f>IF(AP12="","",AP12)</f>
        <v>18.829999999999998</v>
      </c>
      <c r="AQ13" s="201">
        <f>IF(AQ12="","",AQ12)</f>
        <v>56.49</v>
      </c>
      <c r="AR13" s="201" t="str">
        <f>IF(AR12="","",AR12)</f>
        <v/>
      </c>
      <c r="AS13" s="201">
        <f>SUM(AO13:AR13)</f>
        <v>357.75</v>
      </c>
      <c r="AT13" s="201"/>
      <c r="AU13" s="201"/>
      <c r="AV13" s="201">
        <f>IF(AV12="","",ROUND(AV12*65%,2))</f>
        <v>6.5</v>
      </c>
      <c r="AW13" s="201">
        <f>CEILING(SUM(AV13,AS13,AN13,X13,R13),0.01)</f>
        <v>2625.28</v>
      </c>
      <c r="AX13" s="201">
        <f t="shared" ref="AX13:CA13" si="40">IF(AX12="","",AX12)</f>
        <v>181.29</v>
      </c>
      <c r="AY13" s="201">
        <f t="shared" si="40"/>
        <v>12.09</v>
      </c>
      <c r="AZ13" s="201">
        <f t="shared" si="40"/>
        <v>24.18</v>
      </c>
      <c r="BA13" s="201">
        <f t="shared" si="40"/>
        <v>36.26</v>
      </c>
      <c r="BB13" s="201">
        <f t="shared" si="40"/>
        <v>120.86</v>
      </c>
      <c r="BC13" s="201">
        <f t="shared" si="40"/>
        <v>96.69</v>
      </c>
      <c r="BD13" s="201">
        <f t="shared" si="40"/>
        <v>12.09</v>
      </c>
      <c r="BE13" s="201" t="str">
        <f t="shared" si="40"/>
        <v/>
      </c>
      <c r="BF13" s="201" t="str">
        <f t="shared" si="40"/>
        <v/>
      </c>
      <c r="BG13" s="201">
        <f t="shared" si="40"/>
        <v>282.43</v>
      </c>
      <c r="BH13" s="201">
        <f t="shared" si="40"/>
        <v>18.829999999999998</v>
      </c>
      <c r="BI13" s="201">
        <f t="shared" si="40"/>
        <v>56.49</v>
      </c>
      <c r="BJ13" s="201">
        <f t="shared" si="40"/>
        <v>188.28</v>
      </c>
      <c r="BK13" s="201">
        <f t="shared" si="40"/>
        <v>18.829999999999998</v>
      </c>
      <c r="BL13" s="201" t="str">
        <f t="shared" si="40"/>
        <v/>
      </c>
      <c r="BM13" s="201" t="str">
        <f t="shared" si="40"/>
        <v/>
      </c>
      <c r="BN13" s="201" t="str">
        <f t="shared" si="40"/>
        <v/>
      </c>
      <c r="BO13" s="201" t="str">
        <f t="shared" si="40"/>
        <v/>
      </c>
      <c r="BP13" s="201" t="str">
        <f t="shared" si="40"/>
        <v/>
      </c>
      <c r="BQ13" s="201" t="str">
        <f t="shared" si="40"/>
        <v/>
      </c>
      <c r="BR13" s="201" t="str">
        <f t="shared" si="40"/>
        <v/>
      </c>
      <c r="BS13" s="201" t="str">
        <f t="shared" si="40"/>
        <v/>
      </c>
      <c r="BT13" s="201" t="str">
        <f t="shared" si="40"/>
        <v/>
      </c>
      <c r="BU13" s="201" t="str">
        <f t="shared" si="40"/>
        <v/>
      </c>
      <c r="BV13" s="201" t="str">
        <f t="shared" si="40"/>
        <v/>
      </c>
      <c r="BW13" s="201" t="str">
        <f t="shared" si="40"/>
        <v/>
      </c>
      <c r="BX13" s="201" t="str">
        <f t="shared" si="40"/>
        <v/>
      </c>
      <c r="BY13" s="201" t="str">
        <f t="shared" si="40"/>
        <v/>
      </c>
      <c r="BZ13" s="201" t="str">
        <f t="shared" si="40"/>
        <v/>
      </c>
      <c r="CA13" s="201" t="str">
        <f t="shared" si="40"/>
        <v/>
      </c>
      <c r="CB13" s="201">
        <f>IF(CB12=0,0,ROUND(CB12*65%,2))</f>
        <v>7.44</v>
      </c>
      <c r="CC13" s="201">
        <f>IF(CC12=0,0,ROUND(CC12*65%,2))</f>
        <v>9.4600000000000009</v>
      </c>
      <c r="CD13" s="201" t="str">
        <f t="shared" ref="CD13:CO13" si="41">IF(CD12="","",CD12)</f>
        <v/>
      </c>
      <c r="CE13" s="201" t="str">
        <f t="shared" si="41"/>
        <v/>
      </c>
      <c r="CF13" s="201" t="str">
        <f t="shared" si="41"/>
        <v/>
      </c>
      <c r="CG13" s="201" t="str">
        <f t="shared" si="41"/>
        <v/>
      </c>
      <c r="CH13" s="201">
        <f t="shared" si="41"/>
        <v>4.5</v>
      </c>
      <c r="CI13" s="201">
        <f t="shared" si="41"/>
        <v>1</v>
      </c>
      <c r="CJ13" s="201">
        <f t="shared" si="41"/>
        <v>1</v>
      </c>
      <c r="CK13" s="201">
        <f t="shared" si="41"/>
        <v>0.5</v>
      </c>
      <c r="CL13" s="201">
        <f t="shared" si="41"/>
        <v>84.6</v>
      </c>
      <c r="CM13" s="201" t="str">
        <f t="shared" si="41"/>
        <v/>
      </c>
      <c r="CN13" s="201" t="str">
        <f t="shared" si="41"/>
        <v/>
      </c>
      <c r="CO13" s="201" t="str">
        <f t="shared" si="41"/>
        <v/>
      </c>
      <c r="CP13" s="201"/>
      <c r="CQ13" s="201" t="str">
        <f t="shared" si="3"/>
        <v/>
      </c>
      <c r="CR13" s="228">
        <f>ROUND(SUM(AX13:CQ13),2)</f>
        <v>1156.82</v>
      </c>
      <c r="CS13" s="228">
        <f>ROUND(SUM(AW13-CR13),2)</f>
        <v>1468.46</v>
      </c>
      <c r="CT13" s="201" t="str">
        <f>IF(CT12="","",CT12)</f>
        <v>انجي السوم</v>
      </c>
      <c r="CU13" s="201" t="str">
        <f>IF(CU12="","",CU12)</f>
        <v/>
      </c>
      <c r="CV13" s="201"/>
      <c r="CW13" s="201" t="str">
        <f>IF(CW12="","",CW12)</f>
        <v/>
      </c>
      <c r="CX13" s="201">
        <f>IF(CX12="","",CX12)</f>
        <v>1391.42</v>
      </c>
      <c r="CY13" s="201">
        <f t="shared" si="38"/>
        <v>77.039999999999964</v>
      </c>
      <c r="CZ13" s="201" t="str">
        <f>IF(CZ12="","",CZ12)</f>
        <v/>
      </c>
      <c r="DA13" s="229">
        <f t="shared" si="4"/>
        <v>1221.6399999999999</v>
      </c>
      <c r="DB13" s="229">
        <v>14747.800000000003</v>
      </c>
      <c r="DC13" s="230"/>
      <c r="DD13" s="201">
        <f t="shared" si="5"/>
        <v>196.4</v>
      </c>
      <c r="DE13" s="201">
        <f t="shared" si="6"/>
        <v>18.75</v>
      </c>
      <c r="DF13" s="229"/>
      <c r="DG13" s="201">
        <f t="shared" si="7"/>
        <v>1221.6399999999999</v>
      </c>
      <c r="DH13" s="201">
        <f t="shared" si="8"/>
        <v>785.57</v>
      </c>
      <c r="DI13" s="231" t="str">
        <f t="shared" si="9"/>
        <v/>
      </c>
      <c r="DJ13" s="201" t="str">
        <f t="shared" si="10"/>
        <v/>
      </c>
      <c r="DK13" s="201" t="str">
        <f t="shared" si="11"/>
        <v/>
      </c>
      <c r="DL13" s="231" t="str">
        <f t="shared" si="12"/>
        <v/>
      </c>
      <c r="DM13" s="201"/>
      <c r="DN13" s="205">
        <f t="shared" si="13"/>
        <v>6</v>
      </c>
      <c r="DO13" s="201">
        <f>IF(D13="إداري",L13*50%,IF(D13="كبير معلمين",0,IF(D13="خبير",0,IF(D13="أولى",0,IF(D13="ثانية",0,IF(D13="ثالثة",0,IF(D13="وزاري",0,"0")))))))</f>
        <v>0</v>
      </c>
      <c r="DP13" s="201">
        <f t="shared" si="14"/>
        <v>196.39250000000001</v>
      </c>
      <c r="DQ13" s="201">
        <f t="shared" si="15"/>
        <v>196.39250000000001</v>
      </c>
      <c r="DR13" s="201">
        <f t="shared" si="16"/>
        <v>0</v>
      </c>
      <c r="DS13" s="201">
        <f t="shared" si="17"/>
        <v>0</v>
      </c>
      <c r="DT13" s="206"/>
      <c r="DU13" s="207"/>
      <c r="DV13" s="229">
        <f t="shared" si="18"/>
        <v>785.57</v>
      </c>
      <c r="DW13" s="229"/>
      <c r="DX13" s="232"/>
      <c r="DY13" s="232"/>
      <c r="DZ13" s="201">
        <f t="shared" si="19"/>
        <v>1475.9000000000003</v>
      </c>
      <c r="EA13" s="201"/>
      <c r="EB13" s="201">
        <f t="shared" si="20"/>
        <v>0</v>
      </c>
      <c r="EC13" s="229"/>
      <c r="ED13" s="201">
        <f t="shared" si="21"/>
        <v>0</v>
      </c>
      <c r="EE13" s="201">
        <f t="shared" si="22"/>
        <v>0</v>
      </c>
      <c r="EF13" s="233"/>
      <c r="EG13" s="233"/>
      <c r="EH13" s="233"/>
      <c r="EI13" s="234">
        <f t="shared" ref="EI13:EP13" si="42">IF(EI12="","",EI12)</f>
        <v>47</v>
      </c>
      <c r="EJ13" s="235">
        <f t="shared" si="42"/>
        <v>2</v>
      </c>
      <c r="EK13" s="236" t="str">
        <f t="shared" si="42"/>
        <v>انجي السوم</v>
      </c>
      <c r="EL13" s="235">
        <f t="shared" si="42"/>
        <v>2</v>
      </c>
      <c r="EM13" s="235">
        <f t="shared" si="42"/>
        <v>47</v>
      </c>
      <c r="EN13" s="237" t="str">
        <f t="shared" si="42"/>
        <v/>
      </c>
      <c r="EO13" s="235" t="str">
        <f t="shared" si="42"/>
        <v/>
      </c>
      <c r="EP13" s="238" t="str">
        <f t="shared" si="42"/>
        <v/>
      </c>
      <c r="EQ13" s="218"/>
      <c r="ER13" s="239">
        <f t="shared" si="23"/>
        <v>47</v>
      </c>
      <c r="ES13" s="235" t="str">
        <f>IF(ET13="","",MAX(ES$8:ES12)+1)</f>
        <v/>
      </c>
      <c r="ET13" s="240" t="str">
        <f t="shared" si="24"/>
        <v/>
      </c>
      <c r="EU13" s="235" t="str">
        <f t="shared" si="25"/>
        <v/>
      </c>
      <c r="EV13" s="235" t="str">
        <f t="shared" si="26"/>
        <v/>
      </c>
      <c r="EW13" s="237"/>
      <c r="EX13" s="235" t="str">
        <f t="shared" si="27"/>
        <v/>
      </c>
      <c r="EY13" s="238" t="str">
        <f t="shared" si="28"/>
        <v/>
      </c>
      <c r="EZ13" s="218"/>
      <c r="FA13" s="241" t="str">
        <f t="shared" si="29"/>
        <v/>
      </c>
      <c r="FB13" s="242" t="str">
        <f t="shared" si="30"/>
        <v/>
      </c>
      <c r="FC13" s="243" t="str">
        <f t="shared" si="31"/>
        <v/>
      </c>
      <c r="FD13" s="227"/>
    </row>
    <row r="14" spans="1:173" s="224" customFormat="1" ht="32.25" customHeight="1">
      <c r="A14" s="186">
        <v>48</v>
      </c>
      <c r="B14" s="186"/>
      <c r="C14" s="187" t="s">
        <v>139</v>
      </c>
      <c r="D14" s="187" t="s">
        <v>133</v>
      </c>
      <c r="E14" s="186" t="s">
        <v>43</v>
      </c>
      <c r="F14" s="186"/>
      <c r="G14" s="188">
        <v>252</v>
      </c>
      <c r="H14" s="189"/>
      <c r="I14" s="190">
        <f t="shared" si="0"/>
        <v>48</v>
      </c>
      <c r="J14" s="186"/>
      <c r="K14" s="186"/>
      <c r="L14" s="191">
        <v>738</v>
      </c>
      <c r="M14" s="192">
        <f>IF($C14="","",IF(M$9="","",CEILING(IF($E14=$EG$7,IF($L14&gt;$D$1,$D$1*M$9,$L14*M$9),IF($J14&gt;$D$1,$D$1*M$9,$J14*M$9)),0.01)))</f>
        <v>110.7</v>
      </c>
      <c r="N14" s="192">
        <f>IF($C14="","",IF(N$9="","",CEILING(IF($E14=$EG$7,IF($L14&gt;$D$1,$D$1*N$9,$L14*N$9),IF($J14&gt;$D$1,$D$1*N$9,$J14*N$9)),0.01)))</f>
        <v>7.38</v>
      </c>
      <c r="O14" s="192">
        <f>IF($C14="","",IF(O$9="","",CEILING(IF($E14=$EG$7,IF($L14&gt;$D$1,$D$1*O$9,$L14*O$9),IF($J14&gt;$D$1,$D$1*O$9,$J14*O$9)),0.01)))</f>
        <v>14.76</v>
      </c>
      <c r="P14" s="192">
        <f>IF($C14="","",IF(P$9="","",CEILING(IF($E14=$EG$7,IF($L14&gt;$D$1,$D$1*P$9,$L14*P$9),IF($J14&gt;$D$1,$D$1*P$9,$J14*P$9)),0.01)))</f>
        <v>22.14</v>
      </c>
      <c r="Q14" s="192" t="str">
        <f>IF($C14="","",IF(Q$9="","",CEILING(IF($E14=$EG$7,IF($L14&gt;$D$1,$D$1*Q$9,$L14*Q$9),IF($J14&gt;$D$1,$D$1*Q$9,$J14*Q$9)),0.01)))</f>
        <v/>
      </c>
      <c r="R14" s="193">
        <f>IF(A14="","",SUM(K14:Q14))</f>
        <v>892.98</v>
      </c>
      <c r="S14" s="191">
        <v>4.8</v>
      </c>
      <c r="T14" s="191">
        <v>25.2</v>
      </c>
      <c r="U14" s="191"/>
      <c r="V14" s="191"/>
      <c r="W14" s="191"/>
      <c r="X14" s="193">
        <f>IF(A14="","",SUM(S14:W14))</f>
        <v>30</v>
      </c>
      <c r="Y14" s="191"/>
      <c r="Z14" s="191"/>
      <c r="AA14" s="191">
        <v>2</v>
      </c>
      <c r="AB14" s="192">
        <f>IF(A14="","",IF(E14=$EG$7,4,0))</f>
        <v>4</v>
      </c>
      <c r="AC14" s="192">
        <f>IF(A14="","",ROUNDDOWN(IF(E14="إداري",0,IF(D14="كبير معلمين",G14*0.25,IF(D14="خبير",G14*0.25,IF(D14="أولى",G14*0.25,IF(D14="ثانية",G14*0.25,IF(D14="ثالثة",G14*0.25,IF(D14="وزاري",G14*0.25,"0"))))))),0))</f>
        <v>63</v>
      </c>
      <c r="AD14" s="192">
        <f>IF(A14="","",IF(E14="إداري",0,IF(D14="كبير معلمين",G14*50%,IF(D14="خبير",G14*50%,IF(D14="أولى",G14*50%,IF(D14="ثانية",G14*50%,IF(D14="ثالثة",G14*50%,IF(D14="وزاري",G14*50%,"0"))))))))</f>
        <v>126</v>
      </c>
      <c r="AE14" s="194">
        <f>IF(A14="","",IF(E14=$EG$8,0,IF(D14="كبير معلمين",ROUND(G14*200%,2),IF(D14="خبير",ROUND(G14*175%,2),IF(D14="أولى",ROUND(G14*150%,2),IF(D14="ثانية",ROUND(G14*125%,2),IF(D14="ثالثة",ROUND(G14*100%,2),IF(D14="وزاري",L14*0,"0"))))))))</f>
        <v>252</v>
      </c>
      <c r="AF14" s="192">
        <f>IF(A14="","",ROUNDDOWN(IF(E14="إداري",0,IF(D14="كبير معلمين",G14*25%,IF(D14="خبير",G14*25%,IF(D14="أولى",G14*25%,IF(D14="ثانية",G14*50%,IF(D14="ثالثة",G14*75%,IF(D14="وزاري",G14*1.25,"0"))))))),0))</f>
        <v>189</v>
      </c>
      <c r="AG14" s="191">
        <v>425</v>
      </c>
      <c r="AH14" s="195"/>
      <c r="AI14" s="191"/>
      <c r="AJ14" s="191"/>
      <c r="AK14" s="191"/>
      <c r="AL14" s="191"/>
      <c r="AM14" s="191"/>
      <c r="AN14" s="193">
        <f>IF(A14="","",SUM(Y14:AM14))</f>
        <v>1061</v>
      </c>
      <c r="AO14" s="192">
        <f>IF($C14="","",IF(AO$9="","",IF($DB14&gt;=$D$2,"0.00",(ROUND($DA14*AO$9,2)))))</f>
        <v>163.65</v>
      </c>
      <c r="AP14" s="192">
        <f>IF($C14="","",IF(AP$9="","",IF($DB14&gt;=$D$2,"0.00",(ROUND($DA14*AP$9,2)))))</f>
        <v>10.91</v>
      </c>
      <c r="AQ14" s="192">
        <f>IF($C14="","",IF(AQ$9="","",IF($DB14&gt;=$D$2,"0.00",(ROUND($DA14*AQ$9,2)))))</f>
        <v>32.729999999999997</v>
      </c>
      <c r="AR14" s="192" t="str">
        <f>IF($C14="","",IF(AR$9="","",IF($DB14&gt;=$D$2,"0.00",(ROUND($DA14*AR$9,2)))))</f>
        <v/>
      </c>
      <c r="AS14" s="193">
        <f>IF(A14="","",SUM(AO14:AR14))</f>
        <v>207.29</v>
      </c>
      <c r="AT14" s="191"/>
      <c r="AU14" s="191"/>
      <c r="AV14" s="192">
        <f>IF(E14="","",IF(E14=$EG$7,10,0))</f>
        <v>10</v>
      </c>
      <c r="AW14" s="193">
        <f>IF(A14="","",(CEILING(SUM(AV14,AS14,AN14,X14,R14),0.01)))</f>
        <v>2201.27</v>
      </c>
      <c r="AX14" s="192">
        <f t="shared" ref="AX14:BF14" si="43">IF($C14="","",IF(AX$9="","",CEILING(IF($E14=$EG$7,IF($L14&gt;$D$1,$D$1*AX$9,$L14*AX$9),IF($J14&gt;$D$1,$D$1*AX$9,$J14*AX$9)),0.01)))</f>
        <v>110.7</v>
      </c>
      <c r="AY14" s="192">
        <f t="shared" si="43"/>
        <v>7.38</v>
      </c>
      <c r="AZ14" s="192">
        <f t="shared" si="43"/>
        <v>14.76</v>
      </c>
      <c r="BA14" s="192">
        <f t="shared" si="43"/>
        <v>22.14</v>
      </c>
      <c r="BB14" s="192">
        <f t="shared" si="43"/>
        <v>73.8</v>
      </c>
      <c r="BC14" s="192">
        <f t="shared" si="43"/>
        <v>59.04</v>
      </c>
      <c r="BD14" s="192">
        <f t="shared" si="43"/>
        <v>7.38</v>
      </c>
      <c r="BE14" s="192" t="str">
        <f t="shared" si="43"/>
        <v/>
      </c>
      <c r="BF14" s="192" t="str">
        <f t="shared" si="43"/>
        <v/>
      </c>
      <c r="BG14" s="192">
        <f t="shared" ref="BG14:BN14" si="44">IF($C14="","",IF(BG$9="","",IF($DB14&gt;=$D$2,"0.00",(ROUND($DA14*BG$9,2)))))</f>
        <v>163.65</v>
      </c>
      <c r="BH14" s="192">
        <f t="shared" si="44"/>
        <v>10.91</v>
      </c>
      <c r="BI14" s="192">
        <f t="shared" si="44"/>
        <v>32.729999999999997</v>
      </c>
      <c r="BJ14" s="192">
        <f t="shared" si="44"/>
        <v>109.1</v>
      </c>
      <c r="BK14" s="192">
        <f t="shared" si="44"/>
        <v>10.91</v>
      </c>
      <c r="BL14" s="192" t="str">
        <f t="shared" si="44"/>
        <v/>
      </c>
      <c r="BM14" s="192" t="str">
        <f t="shared" si="44"/>
        <v/>
      </c>
      <c r="BN14" s="192" t="str">
        <f t="shared" si="44"/>
        <v/>
      </c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2">
        <f>IF(A14="","",EE14)</f>
        <v>0</v>
      </c>
      <c r="CC14" s="192">
        <f>IF(A14="","",DU14)</f>
        <v>8.5499999999999989</v>
      </c>
      <c r="CD14" s="191"/>
      <c r="CE14" s="196"/>
      <c r="CF14" s="192" t="str">
        <f>IF(C14="","",IF(CE14="","",4))</f>
        <v/>
      </c>
      <c r="CG14" s="192" t="str">
        <f>IF(A14="","",IF(CE14="","",IF(E14="إداري",ROUND(J14*5%,2),IF(E14="معلم",ROUND(L14*5%,2),"0"))))</f>
        <v/>
      </c>
      <c r="CH14" s="192">
        <f>IF(A14="","",(CEILING(IF(E14="إداري",0,IF(E14="معلم",4.5,"0")),0.01)))</f>
        <v>4.5</v>
      </c>
      <c r="CI14" s="192">
        <f>IF(A14="","",(CEILING(IF(E14="إداري",0,IF(E14="معلم",1,"0")),0.01)))</f>
        <v>1</v>
      </c>
      <c r="CJ14" s="192">
        <f>IF(A14="","",(CEILING(IF(E14="إداري",0,IF(E14="معلم",1,"0")),0.01)))</f>
        <v>1</v>
      </c>
      <c r="CK14" s="192">
        <f>IF(A14="","",(CEILING(IF(E14="إداري",0,IF(E14="معلم",0.5,"0")),0.01)))</f>
        <v>0.5</v>
      </c>
      <c r="CL14" s="192">
        <f>IF(A14="","",IF(E14="إداري",0,IF(E14="معلم",ROUND(L14*0.07,2),"0")))</f>
        <v>51.66</v>
      </c>
      <c r="CM14" s="191"/>
      <c r="CN14" s="191"/>
      <c r="CO14" s="191"/>
      <c r="CP14" s="191"/>
      <c r="CQ14" s="192" t="str">
        <f t="shared" si="3"/>
        <v/>
      </c>
      <c r="CR14" s="197">
        <f>IF(A14="","",ROUND(SUM(AX14:CQ14),2))</f>
        <v>689.71</v>
      </c>
      <c r="CS14" s="197">
        <f>IF(A14="","",ROUND(SUM(AW14-CR14),2))</f>
        <v>1511.56</v>
      </c>
      <c r="CT14" s="186" t="str">
        <f>IF(C14="","",C14)</f>
        <v>سمر ع</v>
      </c>
      <c r="CU14" s="186"/>
      <c r="CV14" s="198"/>
      <c r="CW14" s="186"/>
      <c r="CX14" s="191">
        <v>867.91</v>
      </c>
      <c r="CY14" s="195">
        <f t="shared" si="38"/>
        <v>643.65</v>
      </c>
      <c r="CZ14" s="186"/>
      <c r="DA14" s="199">
        <f t="shared" si="4"/>
        <v>1091</v>
      </c>
      <c r="DB14" s="199">
        <v>8709.0000000000018</v>
      </c>
      <c r="DC14" s="200"/>
      <c r="DD14" s="201">
        <f t="shared" si="5"/>
        <v>184.5</v>
      </c>
      <c r="DE14" s="201">
        <f t="shared" si="6"/>
        <v>7.5</v>
      </c>
      <c r="DF14" s="202"/>
      <c r="DG14" s="203">
        <f t="shared" si="7"/>
        <v>1091</v>
      </c>
      <c r="DH14" s="203">
        <f t="shared" si="8"/>
        <v>738</v>
      </c>
      <c r="DI14" s="204" t="str">
        <f t="shared" si="9"/>
        <v/>
      </c>
      <c r="DJ14" s="203" t="str">
        <f t="shared" si="10"/>
        <v/>
      </c>
      <c r="DK14" s="203" t="str">
        <f t="shared" si="11"/>
        <v/>
      </c>
      <c r="DL14" s="204" t="str">
        <f t="shared" si="12"/>
        <v/>
      </c>
      <c r="DM14" s="202"/>
      <c r="DN14" s="205">
        <f t="shared" si="13"/>
        <v>4</v>
      </c>
      <c r="DO14" s="199">
        <f>IF(D14="كبير",L14+S14+6,IF(D14="أولى",L14+S14+5,IF(D14="ثانية",L14+S14+5,IF(D14="ثالثة",L14+S14+4,IF(D14="وزاري",L14+S14+4,IF(D14="رابعة",L14+S14+2,IF(D14="خامسة",L14+S14+1.5,IF(D14="سادسة",L14+S14+1.5,"0"))))))))</f>
        <v>746.8</v>
      </c>
      <c r="DP14" s="201">
        <f t="shared" si="14"/>
        <v>553.5</v>
      </c>
      <c r="DQ14" s="201">
        <f t="shared" si="15"/>
        <v>184.5</v>
      </c>
      <c r="DR14" s="201">
        <f t="shared" si="16"/>
        <v>0</v>
      </c>
      <c r="DS14" s="201">
        <f t="shared" si="17"/>
        <v>0</v>
      </c>
      <c r="DT14" s="206">
        <f>IF(A14="","",IF(E14="","",IF(E14=$EG$7,(((L14+AC14+AD14+AA14+AB14+AG14+AH14+AI14+AE14+AF14+AJ14)*2/3)-50),(((Z14+Y14+K14)*2/3)-50))))</f>
        <v>1149.3333333333333</v>
      </c>
      <c r="DU14" s="207">
        <f>IF(A14="","",IF(DT14="","",FLOOR(IF(DT14&gt;0,IF(DT14&lt;=251,DT14*0.006,IF(DT14&lt;=501,DT14*0.0065,IF(DT14&lt;=1000,DT14*0.007,IF(DT14&gt;1000,DT14*0.0075)))),""),0.15)))</f>
        <v>8.5499999999999989</v>
      </c>
      <c r="DV14" s="199">
        <f t="shared" si="18"/>
        <v>738</v>
      </c>
      <c r="DW14" s="199"/>
      <c r="DX14" s="208"/>
      <c r="DY14" s="208"/>
      <c r="DZ14" s="209">
        <f t="shared" si="19"/>
        <v>1511.56</v>
      </c>
      <c r="EA14" s="209"/>
      <c r="EB14" s="209">
        <f t="shared" si="20"/>
        <v>1.5733333333331153E-2</v>
      </c>
      <c r="EC14" s="61"/>
      <c r="ED14" s="209">
        <f t="shared" si="21"/>
        <v>0</v>
      </c>
      <c r="EE14" s="209">
        <f t="shared" si="22"/>
        <v>0</v>
      </c>
      <c r="EF14" s="210"/>
      <c r="EG14" s="210"/>
      <c r="EH14" s="210"/>
      <c r="EI14" s="211">
        <f>IF(A14="","",A14)</f>
        <v>48</v>
      </c>
      <c r="EJ14" s="212">
        <f>IF(EK14="","",MAX(EJ$8:EJ13)+1)</f>
        <v>3</v>
      </c>
      <c r="EK14" s="213" t="str">
        <f>IF(A14="","",IF(AND(B14="",CU14=""),C14,""))</f>
        <v>سمر ع</v>
      </c>
      <c r="EL14" s="214">
        <f>IF(EK14="","",EJ14)</f>
        <v>3</v>
      </c>
      <c r="EM14" s="214">
        <f>IF(EK14="","",EI14)</f>
        <v>48</v>
      </c>
      <c r="EN14" s="215"/>
      <c r="EO14" s="216" t="str">
        <f>IF(EO13="","",IF(EO13+1&gt;EK$9,"",EO13+1))</f>
        <v/>
      </c>
      <c r="EP14" s="217" t="str">
        <f>IF(EO14="","",VLOOKUP(EO14,EL$10:EM$1003,2,0))</f>
        <v/>
      </c>
      <c r="EQ14" s="218"/>
      <c r="ER14" s="219">
        <f t="shared" si="23"/>
        <v>48</v>
      </c>
      <c r="ES14" s="212" t="str">
        <f>IF(ET14="","",MAX(ES$8:ES13)+1)</f>
        <v/>
      </c>
      <c r="ET14" s="220" t="str">
        <f t="shared" si="24"/>
        <v/>
      </c>
      <c r="EU14" s="214" t="str">
        <f t="shared" si="25"/>
        <v/>
      </c>
      <c r="EV14" s="214" t="str">
        <f t="shared" si="26"/>
        <v/>
      </c>
      <c r="EW14" s="215"/>
      <c r="EX14" s="216" t="str">
        <f t="shared" si="27"/>
        <v/>
      </c>
      <c r="EY14" s="217" t="str">
        <f t="shared" si="28"/>
        <v/>
      </c>
      <c r="EZ14" s="61"/>
      <c r="FA14" s="221" t="str">
        <f t="shared" si="29"/>
        <v/>
      </c>
      <c r="FB14" s="222" t="str">
        <f t="shared" si="30"/>
        <v/>
      </c>
      <c r="FC14" s="223" t="str">
        <f t="shared" si="31"/>
        <v/>
      </c>
      <c r="FD14" s="61"/>
    </row>
    <row r="15" spans="1:173" s="244" customFormat="1" ht="32.25" customHeight="1">
      <c r="A15" s="225">
        <f>IF(A14="","",A14)</f>
        <v>48</v>
      </c>
      <c r="B15" s="201"/>
      <c r="C15" s="201" t="str">
        <f>IF(C14="","",C14)</f>
        <v>سمر ع</v>
      </c>
      <c r="D15" s="201" t="str">
        <f>IF(D14="","",D14)</f>
        <v>ثالثة</v>
      </c>
      <c r="E15" s="201" t="str">
        <f>IF(E14="","",E14)</f>
        <v>معلم</v>
      </c>
      <c r="F15" s="201" t="str">
        <f>IF(F14="","",F14)</f>
        <v/>
      </c>
      <c r="G15" s="226">
        <f>IF(G14="","",G14)</f>
        <v>252</v>
      </c>
      <c r="H15" s="227"/>
      <c r="I15" s="225">
        <f t="shared" si="0"/>
        <v>48</v>
      </c>
      <c r="J15" s="201"/>
      <c r="K15" s="201"/>
      <c r="L15" s="201">
        <f>IF(L14="","",ROUND(L14*65%,2))</f>
        <v>479.7</v>
      </c>
      <c r="M15" s="201">
        <f>IF(M14="","",M14)</f>
        <v>110.7</v>
      </c>
      <c r="N15" s="201">
        <f>IF(N14="","",N14)</f>
        <v>7.38</v>
      </c>
      <c r="O15" s="201">
        <f>IF(O14="","",O14)</f>
        <v>14.76</v>
      </c>
      <c r="P15" s="201">
        <f>IF(P14="","",P14)</f>
        <v>22.14</v>
      </c>
      <c r="Q15" s="201" t="str">
        <f>IF(Q14="","",Q14)</f>
        <v/>
      </c>
      <c r="R15" s="201">
        <f>SUM(K15:Q15)</f>
        <v>634.67999999999995</v>
      </c>
      <c r="S15" s="201">
        <f>IF(S14="","",ROUND(S14*65%,2))</f>
        <v>3.12</v>
      </c>
      <c r="T15" s="201">
        <f>IF(T14="","",ROUND(T14*65%,2))</f>
        <v>16.38</v>
      </c>
      <c r="U15" s="201" t="str">
        <f>IF(U14="","",ROUND(U14*65%,2))</f>
        <v/>
      </c>
      <c r="V15" s="201" t="str">
        <f>IF(V14="","",ROUND(V14*65%,2))</f>
        <v/>
      </c>
      <c r="W15" s="201" t="str">
        <f>IF(W14="","",ROUND(W14*65%,2))</f>
        <v/>
      </c>
      <c r="X15" s="201">
        <f>SUM(S15:W15)</f>
        <v>19.5</v>
      </c>
      <c r="Y15" s="201" t="str">
        <f>IF(Y14="","",ROUND(Y14*65%,2))</f>
        <v/>
      </c>
      <c r="Z15" s="201" t="str">
        <f>IF(Z14="","",ROUND(Z14*65%,2))</f>
        <v/>
      </c>
      <c r="AA15" s="201">
        <f>IF(AA14="","",ROUND(AA14*65%,2))</f>
        <v>1.3</v>
      </c>
      <c r="AB15" s="201">
        <f>IF(AB14="","",ROUND(AB14*65%,2))</f>
        <v>2.6</v>
      </c>
      <c r="AC15" s="201">
        <f>IF(AC14="","",ROUNDDOWN(AC14*65%,0))</f>
        <v>40</v>
      </c>
      <c r="AD15" s="201">
        <f>IF(AD14="","",ROUND(AD14*65%,2))</f>
        <v>81.900000000000006</v>
      </c>
      <c r="AE15" s="201">
        <f>IF(AE14="","",ROUND(AE14*65%,2))</f>
        <v>163.80000000000001</v>
      </c>
      <c r="AF15" s="201">
        <f>IF(AF14="","",ROUNDDOWN(AF14*65%,0))</f>
        <v>122</v>
      </c>
      <c r="AG15" s="201">
        <f>IF(AG14="","",ROUNDDOWN(AG14*65%,0))</f>
        <v>276</v>
      </c>
      <c r="AH15" s="201" t="str">
        <f t="shared" ref="AH15:AM15" si="45">IF(AH14="","",ROUND(AH14*65%,2))</f>
        <v/>
      </c>
      <c r="AI15" s="201" t="str">
        <f t="shared" si="45"/>
        <v/>
      </c>
      <c r="AJ15" s="201" t="str">
        <f t="shared" si="45"/>
        <v/>
      </c>
      <c r="AK15" s="201" t="str">
        <f t="shared" si="45"/>
        <v/>
      </c>
      <c r="AL15" s="201" t="str">
        <f t="shared" si="45"/>
        <v/>
      </c>
      <c r="AM15" s="201" t="str">
        <f t="shared" si="45"/>
        <v/>
      </c>
      <c r="AN15" s="201">
        <f>SUM(Y15:AM15)</f>
        <v>687.6</v>
      </c>
      <c r="AO15" s="201">
        <f>IF(AO14="","",AO14)</f>
        <v>163.65</v>
      </c>
      <c r="AP15" s="201">
        <f>IF(AP14="","",AP14)</f>
        <v>10.91</v>
      </c>
      <c r="AQ15" s="201">
        <f>IF(AQ14="","",AQ14)</f>
        <v>32.729999999999997</v>
      </c>
      <c r="AR15" s="201" t="str">
        <f>IF(AR14="","",AR14)</f>
        <v/>
      </c>
      <c r="AS15" s="201">
        <f>SUM(AO15:AR15)</f>
        <v>207.29</v>
      </c>
      <c r="AT15" s="201"/>
      <c r="AU15" s="201"/>
      <c r="AV15" s="201">
        <f>IF(AV14="","",ROUND(AV14*65%,2))</f>
        <v>6.5</v>
      </c>
      <c r="AW15" s="201">
        <f>CEILING(SUM(AV15,AS15,AN15,X15,R15),0.01)</f>
        <v>1555.57</v>
      </c>
      <c r="AX15" s="201">
        <f t="shared" ref="AX15:CA15" si="46">IF(AX14="","",AX14)</f>
        <v>110.7</v>
      </c>
      <c r="AY15" s="201">
        <f t="shared" si="46"/>
        <v>7.38</v>
      </c>
      <c r="AZ15" s="201">
        <f t="shared" si="46"/>
        <v>14.76</v>
      </c>
      <c r="BA15" s="201">
        <f t="shared" si="46"/>
        <v>22.14</v>
      </c>
      <c r="BB15" s="201">
        <f t="shared" si="46"/>
        <v>73.8</v>
      </c>
      <c r="BC15" s="201">
        <f t="shared" si="46"/>
        <v>59.04</v>
      </c>
      <c r="BD15" s="201">
        <f t="shared" si="46"/>
        <v>7.38</v>
      </c>
      <c r="BE15" s="201" t="str">
        <f t="shared" si="46"/>
        <v/>
      </c>
      <c r="BF15" s="201" t="str">
        <f t="shared" si="46"/>
        <v/>
      </c>
      <c r="BG15" s="201">
        <f t="shared" si="46"/>
        <v>163.65</v>
      </c>
      <c r="BH15" s="201">
        <f t="shared" si="46"/>
        <v>10.91</v>
      </c>
      <c r="BI15" s="201">
        <f t="shared" si="46"/>
        <v>32.729999999999997</v>
      </c>
      <c r="BJ15" s="201">
        <f t="shared" si="46"/>
        <v>109.1</v>
      </c>
      <c r="BK15" s="201">
        <f t="shared" si="46"/>
        <v>10.91</v>
      </c>
      <c r="BL15" s="201" t="str">
        <f t="shared" si="46"/>
        <v/>
      </c>
      <c r="BM15" s="201" t="str">
        <f t="shared" si="46"/>
        <v/>
      </c>
      <c r="BN15" s="201" t="str">
        <f t="shared" si="46"/>
        <v/>
      </c>
      <c r="BO15" s="201" t="str">
        <f t="shared" si="46"/>
        <v/>
      </c>
      <c r="BP15" s="201" t="str">
        <f t="shared" si="46"/>
        <v/>
      </c>
      <c r="BQ15" s="201" t="str">
        <f t="shared" si="46"/>
        <v/>
      </c>
      <c r="BR15" s="201" t="str">
        <f t="shared" si="46"/>
        <v/>
      </c>
      <c r="BS15" s="201" t="str">
        <f t="shared" si="46"/>
        <v/>
      </c>
      <c r="BT15" s="201" t="str">
        <f t="shared" si="46"/>
        <v/>
      </c>
      <c r="BU15" s="201" t="str">
        <f t="shared" si="46"/>
        <v/>
      </c>
      <c r="BV15" s="201" t="str">
        <f t="shared" si="46"/>
        <v/>
      </c>
      <c r="BW15" s="201" t="str">
        <f t="shared" si="46"/>
        <v/>
      </c>
      <c r="BX15" s="201" t="str">
        <f t="shared" si="46"/>
        <v/>
      </c>
      <c r="BY15" s="201" t="str">
        <f t="shared" si="46"/>
        <v/>
      </c>
      <c r="BZ15" s="201" t="str">
        <f t="shared" si="46"/>
        <v/>
      </c>
      <c r="CA15" s="201" t="str">
        <f t="shared" si="46"/>
        <v/>
      </c>
      <c r="CB15" s="201">
        <f>IF(CB14=0,0,ROUND(CB14*65%,2))</f>
        <v>0</v>
      </c>
      <c r="CC15" s="201">
        <f>IF(CC14=0,0,ROUND(CC14*65%,2))</f>
        <v>5.56</v>
      </c>
      <c r="CD15" s="201" t="str">
        <f t="shared" ref="CD15:CO15" si="47">IF(CD14="","",CD14)</f>
        <v/>
      </c>
      <c r="CE15" s="201" t="str">
        <f t="shared" si="47"/>
        <v/>
      </c>
      <c r="CF15" s="201" t="str">
        <f t="shared" si="47"/>
        <v/>
      </c>
      <c r="CG15" s="201" t="str">
        <f t="shared" si="47"/>
        <v/>
      </c>
      <c r="CH15" s="201">
        <f t="shared" si="47"/>
        <v>4.5</v>
      </c>
      <c r="CI15" s="201">
        <f t="shared" si="47"/>
        <v>1</v>
      </c>
      <c r="CJ15" s="201">
        <f t="shared" si="47"/>
        <v>1</v>
      </c>
      <c r="CK15" s="201">
        <f t="shared" si="47"/>
        <v>0.5</v>
      </c>
      <c r="CL15" s="201">
        <f t="shared" si="47"/>
        <v>51.66</v>
      </c>
      <c r="CM15" s="201" t="str">
        <f t="shared" si="47"/>
        <v/>
      </c>
      <c r="CN15" s="201" t="str">
        <f t="shared" si="47"/>
        <v/>
      </c>
      <c r="CO15" s="201" t="str">
        <f t="shared" si="47"/>
        <v/>
      </c>
      <c r="CP15" s="201"/>
      <c r="CQ15" s="201" t="str">
        <f t="shared" si="3"/>
        <v/>
      </c>
      <c r="CR15" s="228">
        <f>ROUND(SUM(AX15:CQ15),2)</f>
        <v>686.72</v>
      </c>
      <c r="CS15" s="228">
        <f>ROUND(SUM(AW15-CR15),2)</f>
        <v>868.85</v>
      </c>
      <c r="CT15" s="201" t="str">
        <f>IF(CT14="","",CT14)</f>
        <v>سمر ع</v>
      </c>
      <c r="CU15" s="201" t="str">
        <f>IF(CU14="","",CU14)</f>
        <v/>
      </c>
      <c r="CV15" s="201"/>
      <c r="CW15" s="201" t="str">
        <f>IF(CW14="","",CW14)</f>
        <v/>
      </c>
      <c r="CX15" s="201">
        <f>IF(CX14="","",CX14)</f>
        <v>867.91</v>
      </c>
      <c r="CY15" s="201">
        <f t="shared" si="38"/>
        <v>0.94000000000005457</v>
      </c>
      <c r="CZ15" s="201" t="str">
        <f>IF(CZ14="","",CZ14)</f>
        <v/>
      </c>
      <c r="DA15" s="229">
        <f t="shared" si="4"/>
        <v>707.1</v>
      </c>
      <c r="DB15" s="229">
        <v>8709.0000000000018</v>
      </c>
      <c r="DC15" s="230"/>
      <c r="DD15" s="201">
        <f t="shared" si="5"/>
        <v>119.93</v>
      </c>
      <c r="DE15" s="201">
        <f t="shared" si="6"/>
        <v>7.5</v>
      </c>
      <c r="DF15" s="229"/>
      <c r="DG15" s="201">
        <f t="shared" si="7"/>
        <v>707.1</v>
      </c>
      <c r="DH15" s="201">
        <f t="shared" si="8"/>
        <v>479.7</v>
      </c>
      <c r="DI15" s="231" t="str">
        <f t="shared" si="9"/>
        <v/>
      </c>
      <c r="DJ15" s="201" t="str">
        <f t="shared" si="10"/>
        <v/>
      </c>
      <c r="DK15" s="201" t="str">
        <f t="shared" si="11"/>
        <v/>
      </c>
      <c r="DL15" s="231" t="str">
        <f t="shared" si="12"/>
        <v/>
      </c>
      <c r="DM15" s="201"/>
      <c r="DN15" s="205">
        <f t="shared" si="13"/>
        <v>4</v>
      </c>
      <c r="DO15" s="201">
        <f>IF(D15="إداري",L15*50%,IF(D15="كبير معلمين",0,IF(D15="خبير",0,IF(D15="أولى",0,IF(D15="ثانية",0,IF(D15="ثالثة",0,IF(D15="وزاري",0,"0")))))))</f>
        <v>0</v>
      </c>
      <c r="DP15" s="201">
        <f t="shared" si="14"/>
        <v>359.77499999999998</v>
      </c>
      <c r="DQ15" s="201">
        <f t="shared" si="15"/>
        <v>119.925</v>
      </c>
      <c r="DR15" s="201">
        <f t="shared" si="16"/>
        <v>0</v>
      </c>
      <c r="DS15" s="201">
        <f t="shared" si="17"/>
        <v>0</v>
      </c>
      <c r="DT15" s="206"/>
      <c r="DU15" s="207"/>
      <c r="DV15" s="229">
        <f t="shared" si="18"/>
        <v>479.7</v>
      </c>
      <c r="DW15" s="229"/>
      <c r="DX15" s="232"/>
      <c r="DY15" s="232"/>
      <c r="DZ15" s="201">
        <f t="shared" si="19"/>
        <v>868.85</v>
      </c>
      <c r="EA15" s="201"/>
      <c r="EB15" s="201">
        <f t="shared" si="20"/>
        <v>0</v>
      </c>
      <c r="EC15" s="229"/>
      <c r="ED15" s="201">
        <f t="shared" si="21"/>
        <v>0</v>
      </c>
      <c r="EE15" s="201">
        <f t="shared" si="22"/>
        <v>0</v>
      </c>
      <c r="EF15" s="233"/>
      <c r="EG15" s="233"/>
      <c r="EH15" s="233"/>
      <c r="EI15" s="234">
        <f t="shared" ref="EI15:EP15" si="48">IF(EI14="","",EI14)</f>
        <v>48</v>
      </c>
      <c r="EJ15" s="235">
        <f t="shared" si="48"/>
        <v>3</v>
      </c>
      <c r="EK15" s="236" t="str">
        <f t="shared" si="48"/>
        <v>سمر ع</v>
      </c>
      <c r="EL15" s="235">
        <f t="shared" si="48"/>
        <v>3</v>
      </c>
      <c r="EM15" s="235">
        <f t="shared" si="48"/>
        <v>48</v>
      </c>
      <c r="EN15" s="237" t="str">
        <f t="shared" si="48"/>
        <v/>
      </c>
      <c r="EO15" s="235" t="str">
        <f t="shared" si="48"/>
        <v/>
      </c>
      <c r="EP15" s="238" t="str">
        <f t="shared" si="48"/>
        <v/>
      </c>
      <c r="EQ15" s="218"/>
      <c r="ER15" s="239">
        <f t="shared" si="23"/>
        <v>48</v>
      </c>
      <c r="ES15" s="235" t="str">
        <f>IF(ET15="","",MAX(ES$8:ES14)+1)</f>
        <v/>
      </c>
      <c r="ET15" s="240" t="str">
        <f t="shared" si="24"/>
        <v/>
      </c>
      <c r="EU15" s="235" t="str">
        <f t="shared" si="25"/>
        <v/>
      </c>
      <c r="EV15" s="235" t="str">
        <f t="shared" si="26"/>
        <v/>
      </c>
      <c r="EW15" s="237"/>
      <c r="EX15" s="235" t="str">
        <f t="shared" si="27"/>
        <v/>
      </c>
      <c r="EY15" s="238" t="str">
        <f t="shared" si="28"/>
        <v/>
      </c>
      <c r="EZ15" s="218"/>
      <c r="FA15" s="241" t="str">
        <f t="shared" si="29"/>
        <v/>
      </c>
      <c r="FB15" s="242" t="str">
        <f t="shared" si="30"/>
        <v/>
      </c>
      <c r="FC15" s="243" t="str">
        <f t="shared" si="31"/>
        <v/>
      </c>
      <c r="FD15" s="227"/>
    </row>
    <row r="16" spans="1:173" s="224" customFormat="1" ht="32.25" customHeight="1">
      <c r="A16" s="186">
        <v>69</v>
      </c>
      <c r="B16" s="186"/>
      <c r="C16" s="187" t="s">
        <v>140</v>
      </c>
      <c r="D16" s="187" t="s">
        <v>133</v>
      </c>
      <c r="E16" s="186" t="s">
        <v>43</v>
      </c>
      <c r="F16" s="186"/>
      <c r="G16" s="188">
        <v>246</v>
      </c>
      <c r="H16" s="189"/>
      <c r="I16" s="190">
        <f t="shared" si="0"/>
        <v>69</v>
      </c>
      <c r="J16" s="186"/>
      <c r="K16" s="186"/>
      <c r="L16" s="191">
        <v>735.99999999999989</v>
      </c>
      <c r="M16" s="192">
        <f>IF($C16="","",IF(M$9="","",CEILING(IF($E16=$EG$7,IF($L16&gt;$D$1,$D$1*M$9,$L16*M$9),IF($J16&gt;$D$1,$D$1*M$9,$J16*M$9)),0.01)))</f>
        <v>110.4</v>
      </c>
      <c r="N16" s="192">
        <f>IF($C16="","",IF(N$9="","",CEILING(IF($E16=$EG$7,IF($L16&gt;$D$1,$D$1*N$9,$L16*N$9),IF($J16&gt;$D$1,$D$1*N$9,$J16*N$9)),0.01)))</f>
        <v>7.36</v>
      </c>
      <c r="O16" s="192">
        <f>IF($C16="","",IF(O$9="","",CEILING(IF($E16=$EG$7,IF($L16&gt;$D$1,$D$1*O$9,$L16*O$9),IF($J16&gt;$D$1,$D$1*O$9,$J16*O$9)),0.01)))</f>
        <v>14.72</v>
      </c>
      <c r="P16" s="192">
        <f>IF($C16="","",IF(P$9="","",CEILING(IF($E16=$EG$7,IF($L16&gt;$D$1,$D$1*P$9,$L16*P$9),IF($J16&gt;$D$1,$D$1*P$9,$J16*P$9)),0.01)))</f>
        <v>22.080000000000002</v>
      </c>
      <c r="Q16" s="192" t="str">
        <f>IF($C16="","",IF(Q$9="","",CEILING(IF($E16=$EG$7,IF($L16&gt;$D$1,$D$1*Q$9,$L16*Q$9),IF($J16&gt;$D$1,$D$1*Q$9,$J16*Q$9)),0.01)))</f>
        <v/>
      </c>
      <c r="R16" s="193">
        <f>IF(A16="","",SUM(K16:Q16))</f>
        <v>890.56</v>
      </c>
      <c r="S16" s="191">
        <v>4.8</v>
      </c>
      <c r="T16" s="191">
        <v>24.599999999999998</v>
      </c>
      <c r="U16" s="191"/>
      <c r="V16" s="191"/>
      <c r="W16" s="191"/>
      <c r="X16" s="193">
        <f>IF(A16="","",SUM(S16:W16))</f>
        <v>29.4</v>
      </c>
      <c r="Y16" s="191"/>
      <c r="Z16" s="191"/>
      <c r="AA16" s="191">
        <v>2</v>
      </c>
      <c r="AB16" s="192">
        <f>IF(A16="","",IF(E16=$EG$7,4,0))</f>
        <v>4</v>
      </c>
      <c r="AC16" s="192">
        <f>IF(A16="","",ROUNDDOWN(IF(E16="إداري",0,IF(D16="كبير معلمين",G16*0.25,IF(D16="خبير",G16*0.25,IF(D16="أولى",G16*0.25,IF(D16="ثانية",G16*0.25,IF(D16="ثالثة",G16*0.25,IF(D16="وزاري",G16*0.25,"0"))))))),0))</f>
        <v>61</v>
      </c>
      <c r="AD16" s="192">
        <f>IF(A16="","",IF(E16="إداري",0,IF(D16="كبير معلمين",G16*50%,IF(D16="خبير",G16*50%,IF(D16="أولى",G16*50%,IF(D16="ثانية",G16*50%,IF(D16="ثالثة",G16*50%,IF(D16="وزاري",G16*50%,"0"))))))))</f>
        <v>123</v>
      </c>
      <c r="AE16" s="194">
        <f>IF(A16="","",IF(E16=$EG$8,0,IF(D16="كبير معلمين",ROUND(G16*200%,2),IF(D16="خبير",ROUND(G16*175%,2),IF(D16="أولى",ROUND(G16*150%,2),IF(D16="ثانية",ROUND(G16*125%,2),IF(D16="ثالثة",ROUND(G16*100%,2),IF(D16="وزاري",L16*0,"0"))))))))</f>
        <v>246</v>
      </c>
      <c r="AF16" s="192">
        <f>IF(A16="","",ROUNDDOWN(IF(E16="إداري",0,IF(D16="كبير معلمين",G16*25%,IF(D16="خبير",G16*25%,IF(D16="أولى",G16*25%,IF(D16="ثانية",G16*50%,IF(D16="ثالثة",G16*75%,IF(D16="وزاري",G16*1.25,"0"))))))),0))</f>
        <v>184</v>
      </c>
      <c r="AG16" s="191">
        <v>425</v>
      </c>
      <c r="AH16" s="195"/>
      <c r="AI16" s="191"/>
      <c r="AJ16" s="191"/>
      <c r="AK16" s="191"/>
      <c r="AL16" s="191"/>
      <c r="AM16" s="191"/>
      <c r="AN16" s="193">
        <f>IF(A16="","",SUM(Y16:AM16))</f>
        <v>1045</v>
      </c>
      <c r="AO16" s="192">
        <f>IF($C16="","",IF(AO$9="","",IF($DB16&gt;=$D$2,"0.00",(ROUND($DA16*AO$9,2)))))</f>
        <v>161.16</v>
      </c>
      <c r="AP16" s="192">
        <f>IF($C16="","",IF(AP$9="","",IF($DB16&gt;=$D$2,"0.00",(ROUND($DA16*AP$9,2)))))</f>
        <v>10.74</v>
      </c>
      <c r="AQ16" s="192">
        <f>IF($C16="","",IF(AQ$9="","",IF($DB16&gt;=$D$2,"0.00",(ROUND($DA16*AQ$9,2)))))</f>
        <v>32.229999999999997</v>
      </c>
      <c r="AR16" s="192" t="str">
        <f>IF($C16="","",IF(AR$9="","",IF($DB16&gt;=$D$2,"0.00",(ROUND($DA16*AR$9,2)))))</f>
        <v/>
      </c>
      <c r="AS16" s="193">
        <f>IF(A16="","",SUM(AO16:AR16))</f>
        <v>204.13</v>
      </c>
      <c r="AT16" s="191"/>
      <c r="AU16" s="191"/>
      <c r="AV16" s="192">
        <f>IF(E16="","",IF(E16=$EG$7,10,0))</f>
        <v>10</v>
      </c>
      <c r="AW16" s="193">
        <f>IF(A16="","",(CEILING(SUM(AV16,AS16,AN16,X16,R16),0.01)))</f>
        <v>2179.09</v>
      </c>
      <c r="AX16" s="192">
        <f t="shared" ref="AX16:BF16" si="49">IF($C16="","",IF(AX$9="","",CEILING(IF($E16=$EG$7,IF($L16&gt;$D$1,$D$1*AX$9,$L16*AX$9),IF($J16&gt;$D$1,$D$1*AX$9,$J16*AX$9)),0.01)))</f>
        <v>110.4</v>
      </c>
      <c r="AY16" s="192">
        <f t="shared" si="49"/>
        <v>7.36</v>
      </c>
      <c r="AZ16" s="192">
        <f t="shared" si="49"/>
        <v>14.72</v>
      </c>
      <c r="BA16" s="192">
        <f t="shared" si="49"/>
        <v>22.080000000000002</v>
      </c>
      <c r="BB16" s="192">
        <f t="shared" si="49"/>
        <v>73.600000000000009</v>
      </c>
      <c r="BC16" s="192">
        <f t="shared" si="49"/>
        <v>58.88</v>
      </c>
      <c r="BD16" s="192">
        <f t="shared" si="49"/>
        <v>7.36</v>
      </c>
      <c r="BE16" s="192" t="str">
        <f t="shared" si="49"/>
        <v/>
      </c>
      <c r="BF16" s="192" t="str">
        <f t="shared" si="49"/>
        <v/>
      </c>
      <c r="BG16" s="192">
        <f t="shared" ref="BG16:BN16" si="50">IF($C16="","",IF(BG$9="","",IF($DB16&gt;=$D$2,"0.00",(ROUND($DA16*BG$9,2)))))</f>
        <v>161.16</v>
      </c>
      <c r="BH16" s="192">
        <f t="shared" si="50"/>
        <v>10.74</v>
      </c>
      <c r="BI16" s="192">
        <f t="shared" si="50"/>
        <v>32.229999999999997</v>
      </c>
      <c r="BJ16" s="192">
        <f t="shared" si="50"/>
        <v>107.44</v>
      </c>
      <c r="BK16" s="192">
        <f t="shared" si="50"/>
        <v>10.74</v>
      </c>
      <c r="BL16" s="192" t="str">
        <f t="shared" si="50"/>
        <v/>
      </c>
      <c r="BM16" s="192" t="str">
        <f t="shared" si="50"/>
        <v/>
      </c>
      <c r="BN16" s="192" t="str">
        <f t="shared" si="50"/>
        <v/>
      </c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2">
        <f>IF(A16="","",EE16)</f>
        <v>0</v>
      </c>
      <c r="CC16" s="192">
        <f>IF(A16="","",DU16)</f>
        <v>8.4</v>
      </c>
      <c r="CD16" s="191"/>
      <c r="CE16" s="196"/>
      <c r="CF16" s="192" t="str">
        <f>IF(C16="","",IF(CE16="","",4))</f>
        <v/>
      </c>
      <c r="CG16" s="192" t="str">
        <f>IF(A16="","",IF(CE16="","",IF(E16="إداري",ROUND(J16*5%,2),IF(E16="معلم",ROUND(L16*5%,2),"0"))))</f>
        <v/>
      </c>
      <c r="CH16" s="192">
        <f>IF(A16="","",(CEILING(IF(E16="إداري",0,IF(E16="معلم",4.5,"0")),0.01)))</f>
        <v>4.5</v>
      </c>
      <c r="CI16" s="192">
        <f>IF(A16="","",(CEILING(IF(E16="إداري",0,IF(E16="معلم",1,"0")),0.01)))</f>
        <v>1</v>
      </c>
      <c r="CJ16" s="192">
        <f>IF(A16="","",(CEILING(IF(E16="إداري",0,IF(E16="معلم",1,"0")),0.01)))</f>
        <v>1</v>
      </c>
      <c r="CK16" s="192">
        <f>IF(A16="","",(CEILING(IF(E16="إداري",0,IF(E16="معلم",0.5,"0")),0.01)))</f>
        <v>0.5</v>
      </c>
      <c r="CL16" s="192">
        <f>IF(A16="","",IF(E16="إداري",0,IF(E16="معلم",ROUND(L16*0.07,2),"0")))</f>
        <v>51.52</v>
      </c>
      <c r="CM16" s="191"/>
      <c r="CN16" s="191"/>
      <c r="CO16" s="191"/>
      <c r="CP16" s="191"/>
      <c r="CQ16" s="192"/>
      <c r="CR16" s="197">
        <f>IF(A16="","",ROUND(SUM(AX16:CQ16),2))</f>
        <v>683.63</v>
      </c>
      <c r="CS16" s="197">
        <f>IF(A16="","",ROUND(SUM(AW16-CR16),2))</f>
        <v>1495.46</v>
      </c>
      <c r="CT16" s="186" t="str">
        <f>IF(C16="","",C16)</f>
        <v>محمد</v>
      </c>
      <c r="CU16" s="186" t="s">
        <v>135</v>
      </c>
      <c r="CV16" s="198"/>
      <c r="CW16" s="186"/>
      <c r="CX16" s="191">
        <v>858.81</v>
      </c>
      <c r="CY16" s="195">
        <f t="shared" si="38"/>
        <v>636.65000000000009</v>
      </c>
      <c r="CZ16" s="186"/>
      <c r="DA16" s="199">
        <f t="shared" si="4"/>
        <v>1074.4000000000001</v>
      </c>
      <c r="DB16" s="199">
        <v>8567.5999999999985</v>
      </c>
      <c r="DC16" s="200"/>
      <c r="DD16" s="201">
        <f t="shared" si="5"/>
        <v>184</v>
      </c>
      <c r="DE16" s="201">
        <f t="shared" si="6"/>
        <v>7.5</v>
      </c>
      <c r="DF16" s="202"/>
      <c r="DG16" s="203" t="str">
        <f t="shared" si="7"/>
        <v/>
      </c>
      <c r="DH16" s="203" t="str">
        <f t="shared" si="8"/>
        <v/>
      </c>
      <c r="DI16" s="204" t="str">
        <f t="shared" si="9"/>
        <v/>
      </c>
      <c r="DJ16" s="203">
        <f t="shared" si="10"/>
        <v>1074.4000000000001</v>
      </c>
      <c r="DK16" s="203">
        <f t="shared" si="11"/>
        <v>735.99999999999989</v>
      </c>
      <c r="DL16" s="204" t="str">
        <f t="shared" si="12"/>
        <v/>
      </c>
      <c r="DM16" s="202"/>
      <c r="DN16" s="205">
        <f t="shared" si="13"/>
        <v>4</v>
      </c>
      <c r="DO16" s="199">
        <f>IF(D16="كبير",L16+S16+6,IF(D16="أولى",L16+S16+5,IF(D16="ثانية",L16+S16+5,IF(D16="ثالثة",L16+S16+4,IF(D16="وزاري",L16+S16+4,IF(D16="رابعة",L16+S16+2,IF(D16="خامسة",L16+S16+1.5,IF(D16="سادسة",L16+S16+1.5,"0"))))))))</f>
        <v>744.79999999999984</v>
      </c>
      <c r="DP16" s="201">
        <f t="shared" si="14"/>
        <v>551.99999999999989</v>
      </c>
      <c r="DQ16" s="201">
        <f t="shared" si="15"/>
        <v>183.99999999999997</v>
      </c>
      <c r="DR16" s="201">
        <f t="shared" si="16"/>
        <v>0</v>
      </c>
      <c r="DS16" s="201">
        <f t="shared" si="17"/>
        <v>0</v>
      </c>
      <c r="DT16" s="206">
        <f>IF(A16="","",IF(E16="","",IF(E16=$EG$7,(((L16+AC16+AD16+AA16+AB16+AG16+AH16+AI16+AE16+AF16+AJ16)*2/3)-50),(((Z16+Y16+K16)*2/3)-50))))</f>
        <v>1137.3333333333333</v>
      </c>
      <c r="DU16" s="207">
        <f>IF(A16="","",IF(DT16="","",FLOOR(IF(DT16&gt;0,IF(DT16&lt;=251,DT16*0.006,IF(DT16&lt;=501,DT16*0.0065,IF(DT16&lt;=1000,DT16*0.007,IF(DT16&gt;1000,DT16*0.0075)))),""),0.15)))</f>
        <v>8.4</v>
      </c>
      <c r="DV16" s="199">
        <f t="shared" si="18"/>
        <v>735.99999999999989</v>
      </c>
      <c r="DW16" s="199"/>
      <c r="DX16" s="208"/>
      <c r="DY16" s="208"/>
      <c r="DZ16" s="209">
        <f t="shared" si="19"/>
        <v>1495.46</v>
      </c>
      <c r="EA16" s="209"/>
      <c r="EB16" s="209">
        <f t="shared" si="20"/>
        <v>0</v>
      </c>
      <c r="EC16" s="61"/>
      <c r="ED16" s="209">
        <f t="shared" si="21"/>
        <v>0</v>
      </c>
      <c r="EE16" s="209">
        <f t="shared" si="22"/>
        <v>0</v>
      </c>
      <c r="EF16" s="210"/>
      <c r="EG16" s="210"/>
      <c r="EH16" s="210"/>
      <c r="EI16" s="211">
        <f>IF(A16="","",A16)</f>
        <v>69</v>
      </c>
      <c r="EJ16" s="212" t="str">
        <f>IF(EK16="","",MAX(EJ$8:EJ15)+1)</f>
        <v/>
      </c>
      <c r="EK16" s="213" t="str">
        <f>IF(A16="","",IF(AND(B16="",CU16=""),C16,""))</f>
        <v/>
      </c>
      <c r="EL16" s="214" t="str">
        <f>IF(EK16="","",EJ16)</f>
        <v/>
      </c>
      <c r="EM16" s="214" t="str">
        <f>IF(EK16="","",EI16)</f>
        <v/>
      </c>
      <c r="EN16" s="215"/>
      <c r="EO16" s="216" t="str">
        <f>IF(EO15="","",IF(EO15+1&gt;EK$9,"",EO15+1))</f>
        <v/>
      </c>
      <c r="EP16" s="217" t="str">
        <f>IF(EO16="","",VLOOKUP(EO16,EL$10:EM$1003,2,0))</f>
        <v/>
      </c>
      <c r="EQ16" s="218"/>
      <c r="ER16" s="219">
        <f t="shared" si="23"/>
        <v>69</v>
      </c>
      <c r="ES16" s="212">
        <f>IF(ET16="","",MAX(ES$8:ES15)+1)</f>
        <v>1</v>
      </c>
      <c r="ET16" s="220" t="str">
        <f t="shared" si="24"/>
        <v>محمد</v>
      </c>
      <c r="EU16" s="214">
        <f t="shared" si="25"/>
        <v>1</v>
      </c>
      <c r="EV16" s="214">
        <f t="shared" si="26"/>
        <v>69</v>
      </c>
      <c r="EW16" s="215"/>
      <c r="EX16" s="216" t="str">
        <f t="shared" si="27"/>
        <v/>
      </c>
      <c r="EY16" s="217" t="str">
        <f t="shared" si="28"/>
        <v/>
      </c>
      <c r="EZ16" s="61"/>
      <c r="FA16" s="221" t="str">
        <f t="shared" si="29"/>
        <v/>
      </c>
      <c r="FB16" s="222" t="str">
        <f t="shared" si="30"/>
        <v/>
      </c>
      <c r="FC16" s="223" t="str">
        <f t="shared" si="31"/>
        <v/>
      </c>
      <c r="FD16" s="61"/>
    </row>
    <row r="17" spans="1:160" s="244" customFormat="1" ht="32.25" customHeight="1">
      <c r="A17" s="225">
        <f>IF(A16="","",A16)</f>
        <v>69</v>
      </c>
      <c r="B17" s="201"/>
      <c r="C17" s="201" t="str">
        <f>IF(C16="","",C16)</f>
        <v>محمد</v>
      </c>
      <c r="D17" s="201" t="str">
        <f>IF(D16="","",D16)</f>
        <v>ثالثة</v>
      </c>
      <c r="E17" s="201" t="str">
        <f>IF(E16="","",E16)</f>
        <v>معلم</v>
      </c>
      <c r="F17" s="201" t="str">
        <f>IF(F16="","",F16)</f>
        <v/>
      </c>
      <c r="G17" s="226">
        <f>IF(G16="","",G16)</f>
        <v>246</v>
      </c>
      <c r="H17" s="227"/>
      <c r="I17" s="225">
        <f t="shared" si="0"/>
        <v>69</v>
      </c>
      <c r="J17" s="201"/>
      <c r="K17" s="201"/>
      <c r="L17" s="201">
        <f>IF(L16="","",ROUND(L16*65%,2))</f>
        <v>478.4</v>
      </c>
      <c r="M17" s="201">
        <f>IF(M16="","",M16)</f>
        <v>110.4</v>
      </c>
      <c r="N17" s="201">
        <f>IF(N16="","",N16)</f>
        <v>7.36</v>
      </c>
      <c r="O17" s="201">
        <f>IF(O16="","",O16)</f>
        <v>14.72</v>
      </c>
      <c r="P17" s="201">
        <f>IF(P16="","",P16)</f>
        <v>22.080000000000002</v>
      </c>
      <c r="Q17" s="201" t="str">
        <f>IF(Q16="","",Q16)</f>
        <v/>
      </c>
      <c r="R17" s="201">
        <f>SUM(K17:Q17)</f>
        <v>632.96</v>
      </c>
      <c r="S17" s="201">
        <f>IF(S16="","",ROUND(S16*65%,2))</f>
        <v>3.12</v>
      </c>
      <c r="T17" s="201">
        <f>IF(T16="","",ROUND(T16*65%,2))</f>
        <v>15.99</v>
      </c>
      <c r="U17" s="201" t="str">
        <f>IF(U16="","",ROUND(U16*65%,2))</f>
        <v/>
      </c>
      <c r="V17" s="201" t="str">
        <f>IF(V16="","",ROUND(V16*65%,2))</f>
        <v/>
      </c>
      <c r="W17" s="201" t="str">
        <f>IF(W16="","",ROUND(W16*65%,2))</f>
        <v/>
      </c>
      <c r="X17" s="201">
        <f>SUM(S17:W17)</f>
        <v>19.11</v>
      </c>
      <c r="Y17" s="201" t="str">
        <f>IF(Y16="","",ROUND(Y16*65%,2))</f>
        <v/>
      </c>
      <c r="Z17" s="201" t="str">
        <f>IF(Z16="","",ROUND(Z16*65%,2))</f>
        <v/>
      </c>
      <c r="AA17" s="201">
        <f>IF(AA16="","",ROUND(AA16*65%,2))</f>
        <v>1.3</v>
      </c>
      <c r="AB17" s="201">
        <f>IF(AB16="","",ROUND(AB16*65%,2))</f>
        <v>2.6</v>
      </c>
      <c r="AC17" s="201">
        <f>IF(AC16="","",ROUNDDOWN(AC16*65%,0))</f>
        <v>39</v>
      </c>
      <c r="AD17" s="201">
        <f>IF(AD16="","",ROUND(AD16*65%,2))</f>
        <v>79.95</v>
      </c>
      <c r="AE17" s="201">
        <f>IF(AE16="","",ROUND(AE16*65%,2))</f>
        <v>159.9</v>
      </c>
      <c r="AF17" s="201">
        <f>IF(AF16="","",ROUNDDOWN(AF16*65%,0))</f>
        <v>119</v>
      </c>
      <c r="AG17" s="201">
        <f>IF(AG16="","",ROUNDDOWN(AG16*65%,0))</f>
        <v>276</v>
      </c>
      <c r="AH17" s="201" t="str">
        <f t="shared" ref="AH17:AM17" si="51">IF(AH16="","",ROUND(AH16*65%,2))</f>
        <v/>
      </c>
      <c r="AI17" s="201" t="str">
        <f t="shared" si="51"/>
        <v/>
      </c>
      <c r="AJ17" s="201" t="str">
        <f t="shared" si="51"/>
        <v/>
      </c>
      <c r="AK17" s="201" t="str">
        <f t="shared" si="51"/>
        <v/>
      </c>
      <c r="AL17" s="201" t="str">
        <f t="shared" si="51"/>
        <v/>
      </c>
      <c r="AM17" s="201" t="str">
        <f t="shared" si="51"/>
        <v/>
      </c>
      <c r="AN17" s="201">
        <f>SUM(Y17:AM17)</f>
        <v>677.75</v>
      </c>
      <c r="AO17" s="201">
        <f>IF(AO16="","",AO16)</f>
        <v>161.16</v>
      </c>
      <c r="AP17" s="201">
        <f>IF(AP16="","",AP16)</f>
        <v>10.74</v>
      </c>
      <c r="AQ17" s="201">
        <f>IF(AQ16="","",AQ16)</f>
        <v>32.229999999999997</v>
      </c>
      <c r="AR17" s="201" t="str">
        <f>IF(AR16="","",AR16)</f>
        <v/>
      </c>
      <c r="AS17" s="201">
        <f>SUM(AO17:AR17)</f>
        <v>204.13</v>
      </c>
      <c r="AT17" s="201"/>
      <c r="AU17" s="201"/>
      <c r="AV17" s="201">
        <f>IF(AV16="","",ROUND(AV16*65%,2))</f>
        <v>6.5</v>
      </c>
      <c r="AW17" s="201">
        <f>CEILING(SUM(AV17,AS17,AN17,X17,R17),0.01)</f>
        <v>1540.45</v>
      </c>
      <c r="AX17" s="201">
        <f t="shared" ref="AX17:CA17" si="52">IF(AX16="","",AX16)</f>
        <v>110.4</v>
      </c>
      <c r="AY17" s="201">
        <f t="shared" si="52"/>
        <v>7.36</v>
      </c>
      <c r="AZ17" s="201">
        <f t="shared" si="52"/>
        <v>14.72</v>
      </c>
      <c r="BA17" s="201">
        <f t="shared" si="52"/>
        <v>22.080000000000002</v>
      </c>
      <c r="BB17" s="201">
        <f t="shared" si="52"/>
        <v>73.600000000000009</v>
      </c>
      <c r="BC17" s="201">
        <f t="shared" si="52"/>
        <v>58.88</v>
      </c>
      <c r="BD17" s="201">
        <f t="shared" si="52"/>
        <v>7.36</v>
      </c>
      <c r="BE17" s="201" t="str">
        <f t="shared" si="52"/>
        <v/>
      </c>
      <c r="BF17" s="201" t="str">
        <f t="shared" si="52"/>
        <v/>
      </c>
      <c r="BG17" s="201">
        <f t="shared" si="52"/>
        <v>161.16</v>
      </c>
      <c r="BH17" s="201">
        <f t="shared" si="52"/>
        <v>10.74</v>
      </c>
      <c r="BI17" s="201">
        <f t="shared" si="52"/>
        <v>32.229999999999997</v>
      </c>
      <c r="BJ17" s="201">
        <f t="shared" si="52"/>
        <v>107.44</v>
      </c>
      <c r="BK17" s="201">
        <f t="shared" si="52"/>
        <v>10.74</v>
      </c>
      <c r="BL17" s="201" t="str">
        <f t="shared" si="52"/>
        <v/>
      </c>
      <c r="BM17" s="201" t="str">
        <f t="shared" si="52"/>
        <v/>
      </c>
      <c r="BN17" s="201" t="str">
        <f t="shared" si="52"/>
        <v/>
      </c>
      <c r="BO17" s="201" t="str">
        <f t="shared" si="52"/>
        <v/>
      </c>
      <c r="BP17" s="201" t="str">
        <f t="shared" si="52"/>
        <v/>
      </c>
      <c r="BQ17" s="201" t="str">
        <f t="shared" si="52"/>
        <v/>
      </c>
      <c r="BR17" s="201" t="str">
        <f t="shared" si="52"/>
        <v/>
      </c>
      <c r="BS17" s="201" t="str">
        <f t="shared" si="52"/>
        <v/>
      </c>
      <c r="BT17" s="201" t="str">
        <f t="shared" si="52"/>
        <v/>
      </c>
      <c r="BU17" s="201" t="str">
        <f t="shared" si="52"/>
        <v/>
      </c>
      <c r="BV17" s="201" t="str">
        <f t="shared" si="52"/>
        <v/>
      </c>
      <c r="BW17" s="201" t="str">
        <f t="shared" si="52"/>
        <v/>
      </c>
      <c r="BX17" s="201" t="str">
        <f t="shared" si="52"/>
        <v/>
      </c>
      <c r="BY17" s="201" t="str">
        <f t="shared" si="52"/>
        <v/>
      </c>
      <c r="BZ17" s="201" t="str">
        <f t="shared" si="52"/>
        <v/>
      </c>
      <c r="CA17" s="201" t="str">
        <f t="shared" si="52"/>
        <v/>
      </c>
      <c r="CB17" s="201">
        <f>IF(CB16=0,0,ROUND(CB16*65%,2))</f>
        <v>0</v>
      </c>
      <c r="CC17" s="201">
        <f>IF(CC16=0,0,ROUND(CC16*65%,2))</f>
        <v>5.46</v>
      </c>
      <c r="CD17" s="201" t="str">
        <f t="shared" ref="CD17:CO17" si="53">IF(CD16="","",CD16)</f>
        <v/>
      </c>
      <c r="CE17" s="201" t="str">
        <f t="shared" si="53"/>
        <v/>
      </c>
      <c r="CF17" s="201" t="str">
        <f t="shared" si="53"/>
        <v/>
      </c>
      <c r="CG17" s="201" t="str">
        <f t="shared" si="53"/>
        <v/>
      </c>
      <c r="CH17" s="201">
        <f t="shared" si="53"/>
        <v>4.5</v>
      </c>
      <c r="CI17" s="201">
        <f t="shared" si="53"/>
        <v>1</v>
      </c>
      <c r="CJ17" s="201">
        <f t="shared" si="53"/>
        <v>1</v>
      </c>
      <c r="CK17" s="201">
        <f t="shared" si="53"/>
        <v>0.5</v>
      </c>
      <c r="CL17" s="201">
        <f t="shared" si="53"/>
        <v>51.52</v>
      </c>
      <c r="CM17" s="201" t="str">
        <f t="shared" si="53"/>
        <v/>
      </c>
      <c r="CN17" s="201" t="str">
        <f t="shared" si="53"/>
        <v/>
      </c>
      <c r="CO17" s="201" t="str">
        <f t="shared" si="53"/>
        <v/>
      </c>
      <c r="CP17" s="201"/>
      <c r="CQ17" s="201" t="str">
        <f t="shared" ref="CQ17:CQ29" si="54">IF(A17="","",IF(F17="نعم",IF(E17="إداري",ROUND(J17*10%,2),IF(E17="معلم",ROUND(L17*10%,2),"0")),""))</f>
        <v/>
      </c>
      <c r="CR17" s="228">
        <f>ROUND(SUM(AX17:CQ17),2)</f>
        <v>680.69</v>
      </c>
      <c r="CS17" s="228">
        <f>ROUND(SUM(AW17-CR17),2)</f>
        <v>859.76</v>
      </c>
      <c r="CT17" s="201" t="str">
        <f>IF(CT16="","",CT16)</f>
        <v>محمد</v>
      </c>
      <c r="CU17" s="201" t="str">
        <f>IF(CU16="","",CU16)</f>
        <v>بنك الاسكان و التعمير</v>
      </c>
      <c r="CV17" s="201"/>
      <c r="CW17" s="201" t="str">
        <f>IF(CW16="","",CW16)</f>
        <v/>
      </c>
      <c r="CX17" s="201">
        <f>IF(CX16="","",CX16)</f>
        <v>858.81</v>
      </c>
      <c r="CY17" s="201">
        <f t="shared" si="38"/>
        <v>0.95000000000004547</v>
      </c>
      <c r="CZ17" s="201" t="str">
        <f>IF(CZ16="","",CZ16)</f>
        <v/>
      </c>
      <c r="DA17" s="229">
        <f t="shared" si="4"/>
        <v>696.86</v>
      </c>
      <c r="DB17" s="229">
        <v>8567.5999999999985</v>
      </c>
      <c r="DC17" s="230"/>
      <c r="DD17" s="201">
        <f t="shared" si="5"/>
        <v>119.60000000000001</v>
      </c>
      <c r="DE17" s="201">
        <f t="shared" si="6"/>
        <v>7.5</v>
      </c>
      <c r="DF17" s="229"/>
      <c r="DG17" s="201" t="str">
        <f t="shared" si="7"/>
        <v/>
      </c>
      <c r="DH17" s="201" t="str">
        <f t="shared" si="8"/>
        <v/>
      </c>
      <c r="DI17" s="231" t="str">
        <f t="shared" si="9"/>
        <v/>
      </c>
      <c r="DJ17" s="201">
        <f t="shared" si="10"/>
        <v>696.86</v>
      </c>
      <c r="DK17" s="201">
        <f t="shared" si="11"/>
        <v>478.4</v>
      </c>
      <c r="DL17" s="231" t="str">
        <f t="shared" si="12"/>
        <v/>
      </c>
      <c r="DM17" s="201"/>
      <c r="DN17" s="205">
        <f t="shared" si="13"/>
        <v>4</v>
      </c>
      <c r="DO17" s="201">
        <f>IF(D17="إداري",L17*50%,IF(D17="كبير معلمين",0,IF(D17="خبير",0,IF(D17="أولى",0,IF(D17="ثانية",0,IF(D17="ثالثة",0,IF(D17="وزاري",0,"0")))))))</f>
        <v>0</v>
      </c>
      <c r="DP17" s="201">
        <f t="shared" si="14"/>
        <v>358.79999999999995</v>
      </c>
      <c r="DQ17" s="201">
        <f t="shared" si="15"/>
        <v>119.6</v>
      </c>
      <c r="DR17" s="201">
        <f t="shared" si="16"/>
        <v>0</v>
      </c>
      <c r="DS17" s="201">
        <f t="shared" si="17"/>
        <v>0</v>
      </c>
      <c r="DT17" s="206"/>
      <c r="DU17" s="207"/>
      <c r="DV17" s="229">
        <f t="shared" si="18"/>
        <v>478.4</v>
      </c>
      <c r="DW17" s="229"/>
      <c r="DX17" s="232"/>
      <c r="DY17" s="232"/>
      <c r="DZ17" s="201">
        <f t="shared" si="19"/>
        <v>859.76</v>
      </c>
      <c r="EA17" s="201"/>
      <c r="EB17" s="201">
        <f t="shared" si="20"/>
        <v>0</v>
      </c>
      <c r="EC17" s="229"/>
      <c r="ED17" s="201">
        <f t="shared" si="21"/>
        <v>0</v>
      </c>
      <c r="EE17" s="201">
        <f t="shared" si="22"/>
        <v>0</v>
      </c>
      <c r="EF17" s="233"/>
      <c r="EG17" s="233"/>
      <c r="EH17" s="233"/>
      <c r="EI17" s="234">
        <f t="shared" ref="EI17:EP17" si="55">IF(EI16="","",EI16)</f>
        <v>69</v>
      </c>
      <c r="EJ17" s="235" t="str">
        <f t="shared" si="55"/>
        <v/>
      </c>
      <c r="EK17" s="236" t="str">
        <f t="shared" si="55"/>
        <v/>
      </c>
      <c r="EL17" s="235" t="str">
        <f t="shared" si="55"/>
        <v/>
      </c>
      <c r="EM17" s="235" t="str">
        <f t="shared" si="55"/>
        <v/>
      </c>
      <c r="EN17" s="237" t="str">
        <f t="shared" si="55"/>
        <v/>
      </c>
      <c r="EO17" s="235" t="str">
        <f t="shared" si="55"/>
        <v/>
      </c>
      <c r="EP17" s="238" t="str">
        <f t="shared" si="55"/>
        <v/>
      </c>
      <c r="EQ17" s="218"/>
      <c r="ER17" s="239">
        <f t="shared" si="23"/>
        <v>69</v>
      </c>
      <c r="ES17" s="235">
        <f>IF(ET17="","",MAX(ES$8:ES16)+1)</f>
        <v>2</v>
      </c>
      <c r="ET17" s="240" t="str">
        <f t="shared" si="24"/>
        <v>محمد</v>
      </c>
      <c r="EU17" s="235">
        <f t="shared" si="25"/>
        <v>2</v>
      </c>
      <c r="EV17" s="235">
        <f t="shared" si="26"/>
        <v>69</v>
      </c>
      <c r="EW17" s="237"/>
      <c r="EX17" s="235" t="str">
        <f t="shared" si="27"/>
        <v/>
      </c>
      <c r="EY17" s="238" t="str">
        <f t="shared" si="28"/>
        <v/>
      </c>
      <c r="EZ17" s="218"/>
      <c r="FA17" s="241" t="str">
        <f t="shared" si="29"/>
        <v/>
      </c>
      <c r="FB17" s="242" t="str">
        <f t="shared" si="30"/>
        <v/>
      </c>
      <c r="FC17" s="243" t="str">
        <f t="shared" si="31"/>
        <v/>
      </c>
      <c r="FD17" s="227"/>
    </row>
    <row r="18" spans="1:160" s="224" customFormat="1" ht="32.25" customHeight="1">
      <c r="A18" s="245">
        <v>82</v>
      </c>
      <c r="B18" s="186"/>
      <c r="C18" s="186" t="s">
        <v>141</v>
      </c>
      <c r="D18" s="187" t="s">
        <v>136</v>
      </c>
      <c r="E18" s="186" t="s">
        <v>43</v>
      </c>
      <c r="F18" s="186"/>
      <c r="G18" s="188">
        <v>523.35</v>
      </c>
      <c r="H18" s="189"/>
      <c r="I18" s="190">
        <f>IF(A18="","",A18)</f>
        <v>82</v>
      </c>
      <c r="J18" s="191"/>
      <c r="K18" s="191"/>
      <c r="L18" s="191">
        <v>1198</v>
      </c>
      <c r="M18" s="192">
        <f t="shared" ref="M18:Q24" si="56">IF($C18="","",IF(M$9="","",CEILING(IF($E18=$EG$7,IF($L18&gt;$D$1,$D$1*M$9,$L18*M$9),IF($J18&gt;$D$1,$D$1*M$9,$J18*M$9)),0.01)))</f>
        <v>179.70000000000002</v>
      </c>
      <c r="N18" s="192">
        <f t="shared" si="56"/>
        <v>11.98</v>
      </c>
      <c r="O18" s="192">
        <f t="shared" si="56"/>
        <v>23.96</v>
      </c>
      <c r="P18" s="192">
        <f t="shared" si="56"/>
        <v>35.94</v>
      </c>
      <c r="Q18" s="192" t="str">
        <f t="shared" si="56"/>
        <v/>
      </c>
      <c r="R18" s="193">
        <f>IF(A18="","",SUM(K18:Q18))</f>
        <v>1449.5800000000002</v>
      </c>
      <c r="S18" s="191">
        <v>48.66</v>
      </c>
      <c r="T18" s="191">
        <v>52.32</v>
      </c>
      <c r="U18" s="191"/>
      <c r="V18" s="191"/>
      <c r="W18" s="191"/>
      <c r="X18" s="193">
        <f>IF(A18="","",SUM(S18:W18))</f>
        <v>100.97999999999999</v>
      </c>
      <c r="Y18" s="191"/>
      <c r="Z18" s="191"/>
      <c r="AA18" s="191">
        <v>2</v>
      </c>
      <c r="AB18" s="192">
        <f>IF(A18="","",IF(E18=$EG$7,4,0))</f>
        <v>4</v>
      </c>
      <c r="AC18" s="192">
        <f>IF(A18="","",ROUNDDOWN(IF(E18="إداري",0,IF(D18="كبير معلمين",G18*0.25,IF(D18="خبير",G18*0.25,IF(D18="أولى",G18*0.25,IF(D18="ثانية",G18*0.25,IF(D18="ثالثة",G18*0.25,IF(D18="وزاري",G18*0.25,"0"))))))),0))</f>
        <v>130</v>
      </c>
      <c r="AD18" s="192">
        <f>IF(A18="","",IF(E18="إداري",0,IF(D18="كبير معلمين",G18*50%,IF(D18="خبير",G18*50%,IF(D18="أولى",G18*50%,IF(D18="ثانية",G18*50%,IF(D18="ثالثة",G18*50%,IF(D18="وزاري",G18*50%,"0"))))))))</f>
        <v>261.67500000000001</v>
      </c>
      <c r="AE18" s="194">
        <f>IF(A18="","",IF(E18=$EG$8,0,IF(D18="كبير معلمين",ROUND(G18*200%,2),IF(D18="خبير",ROUND(G18*175%,2),IF(D18="أولى",ROUND(G18*150%,2),IF(D18="ثانية",ROUND(G18*125%,2),IF(D18="ثالثة",ROUND(G18*100%,2),IF(D18="وزاري",L18*0,"0"))))))))</f>
        <v>785.03</v>
      </c>
      <c r="AF18" s="192">
        <f>IF(A18="","",ROUNDDOWN(IF(E18="إداري",0,IF(D18="كبير معلمين",G18*25%,IF(D18="خبير",G18*25%,IF(D18="أولى",G18*25%,IF(D18="ثانية",G18*50%,IF(D18="ثالثة",G18*75%,IF(D18="وزاري",G18*1.25,"0"))))))),0))</f>
        <v>130</v>
      </c>
      <c r="AG18" s="191">
        <v>375</v>
      </c>
      <c r="AH18" s="195"/>
      <c r="AI18" s="191"/>
      <c r="AJ18" s="191"/>
      <c r="AK18" s="191"/>
      <c r="AL18" s="191"/>
      <c r="AM18" s="191"/>
      <c r="AN18" s="193">
        <f>IF(A18="","",SUM(Y18:AM18))</f>
        <v>1687.7049999999999</v>
      </c>
      <c r="AO18" s="192">
        <f t="shared" ref="AO18:AR24" si="57">IF($C18="","",IF(AO$9="","",IF($DB18&gt;=$D$2,"0.00",(ROUND($DA18*AO$9,2)))))</f>
        <v>268.3</v>
      </c>
      <c r="AP18" s="192">
        <f t="shared" si="57"/>
        <v>17.89</v>
      </c>
      <c r="AQ18" s="192">
        <f t="shared" si="57"/>
        <v>53.66</v>
      </c>
      <c r="AR18" s="192" t="str">
        <f t="shared" si="57"/>
        <v/>
      </c>
      <c r="AS18" s="193">
        <f>IF(A18="","",SUM(AO18:AR18))</f>
        <v>339.85</v>
      </c>
      <c r="AT18" s="191"/>
      <c r="AU18" s="191"/>
      <c r="AV18" s="192">
        <f>IF(E18="","",IF(E18=$EG$7,10,0))</f>
        <v>10</v>
      </c>
      <c r="AW18" s="193">
        <f>IF(A18="","",(CEILING(SUM(AV18,AS18,AN18,X18,R18),0.01)))</f>
        <v>3588.12</v>
      </c>
      <c r="AX18" s="192">
        <f t="shared" ref="AX18:BF24" si="58">IF($C18="","",IF(AX$9="","",CEILING(IF($E18=$EG$7,IF($L18&gt;$D$1,$D$1*AX$9,$L18*AX$9),IF($J18&gt;$D$1,$D$1*AX$9,$J18*AX$9)),0.01)))</f>
        <v>179.70000000000002</v>
      </c>
      <c r="AY18" s="192">
        <f t="shared" si="58"/>
        <v>11.98</v>
      </c>
      <c r="AZ18" s="192">
        <f t="shared" si="58"/>
        <v>23.96</v>
      </c>
      <c r="BA18" s="192">
        <f t="shared" si="58"/>
        <v>35.94</v>
      </c>
      <c r="BB18" s="192">
        <f t="shared" si="58"/>
        <v>119.8</v>
      </c>
      <c r="BC18" s="192">
        <f t="shared" si="58"/>
        <v>95.84</v>
      </c>
      <c r="BD18" s="192">
        <f t="shared" si="58"/>
        <v>11.98</v>
      </c>
      <c r="BE18" s="192" t="str">
        <f t="shared" si="58"/>
        <v/>
      </c>
      <c r="BF18" s="192" t="str">
        <f t="shared" si="58"/>
        <v/>
      </c>
      <c r="BG18" s="192">
        <f t="shared" ref="BG18:BN24" si="59">IF($C18="","",IF(BG$9="","",IF($DB18&gt;=$D$2,"0.00",(ROUND($DA18*BG$9,2)))))</f>
        <v>268.3</v>
      </c>
      <c r="BH18" s="192">
        <f t="shared" si="59"/>
        <v>17.89</v>
      </c>
      <c r="BI18" s="192">
        <f t="shared" si="59"/>
        <v>53.66</v>
      </c>
      <c r="BJ18" s="192">
        <f t="shared" si="59"/>
        <v>178.87</v>
      </c>
      <c r="BK18" s="192">
        <f t="shared" si="59"/>
        <v>17.89</v>
      </c>
      <c r="BL18" s="192" t="str">
        <f t="shared" si="59"/>
        <v/>
      </c>
      <c r="BM18" s="192" t="str">
        <f t="shared" si="59"/>
        <v/>
      </c>
      <c r="BN18" s="192" t="str">
        <f t="shared" si="59"/>
        <v/>
      </c>
      <c r="BO18" s="191">
        <v>6.42</v>
      </c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2">
        <f>IF(A18="","",EE18)</f>
        <v>10.200000000000001</v>
      </c>
      <c r="CC18" s="192">
        <f>IF(A18="","",DU18)</f>
        <v>13.95</v>
      </c>
      <c r="CD18" s="191"/>
      <c r="CE18" s="191"/>
      <c r="CF18" s="192" t="str">
        <f>IF(C18="","",IF(CE18="","",4))</f>
        <v/>
      </c>
      <c r="CG18" s="192" t="str">
        <f>IF(A18="","",IF(CE18="","",IF(E18="إداري",ROUND(J18*5%,2),IF(E18="معلم",ROUND(L18*5%,2),"0"))))</f>
        <v/>
      </c>
      <c r="CH18" s="192">
        <f>IF(A18="","",(CEILING(IF(E18="إداري",0,IF(E18="معلم",4.5,"0")),0.01)))</f>
        <v>4.5</v>
      </c>
      <c r="CI18" s="192">
        <f>IF(A18="","",(CEILING(IF(E18="إداري",0,IF(E18="معلم",1,"0")),0.01)))</f>
        <v>1</v>
      </c>
      <c r="CJ18" s="192">
        <f>IF(A18="","",(CEILING(IF(E18="إداري",0,IF(E18="معلم",1,"0")),0.01)))</f>
        <v>1</v>
      </c>
      <c r="CK18" s="192">
        <f>IF(A18="","",(CEILING(IF(E18="إداري",0,IF(E18="معلم",0.5,"0")),0.01)))</f>
        <v>0.5</v>
      </c>
      <c r="CL18" s="192">
        <f>IF(A18="","",IF(E18="إداري",0,IF(E18="معلم",ROUND(L18*0.07,2),"0")))</f>
        <v>83.86</v>
      </c>
      <c r="CM18" s="191"/>
      <c r="CN18" s="191"/>
      <c r="CO18" s="191"/>
      <c r="CP18" s="191"/>
      <c r="CQ18" s="192" t="str">
        <f t="shared" si="54"/>
        <v/>
      </c>
      <c r="CR18" s="197">
        <f>IF(A18="","",ROUND(SUM(AX18:CQ18),2))</f>
        <v>1137.24</v>
      </c>
      <c r="CS18" s="197">
        <f>IF(A18="","",ROUND(SUM(AW18-CR18),2))</f>
        <v>2450.88</v>
      </c>
      <c r="CT18" s="186" t="str">
        <f>IF(C18="","",C18)</f>
        <v>فاطمة محمد السيي</v>
      </c>
      <c r="CU18" s="186"/>
      <c r="CV18" s="198"/>
      <c r="CW18" s="186"/>
      <c r="CX18" s="201">
        <v>1402.31</v>
      </c>
      <c r="CY18" s="201">
        <f t="shared" si="38"/>
        <v>1048.5700000000002</v>
      </c>
      <c r="CZ18" s="186"/>
      <c r="DA18" s="199">
        <f>IF(I18="","",IF(E18=$EG$7,X18+AN18,((K18+Y18+Z18)-J18)))</f>
        <v>1788.6849999999999</v>
      </c>
      <c r="DB18" s="199">
        <f>IF(I18="","",VLOOKUP(I18,'[1]الأجور المتغيرة'!$A$9:$AB$4001,28,0))</f>
        <v>29866.823074046981</v>
      </c>
      <c r="DC18" s="200"/>
      <c r="DD18" s="201">
        <f>CEILING(IF(L18&gt;0,L18/4,0),0.01)</f>
        <v>299.5</v>
      </c>
      <c r="DE18" s="201">
        <f>IF(D18="كبير معلمين",18.75,IF(D18="خبير",18.75,IF(D18="أولى",14.25,IF(D18="ثانية",10.5,IF(D18="ثالثة",7.5,IF(D18="رابعة",7.5,IF(D18="خامسة",7.5,IF(D18="سادسة",7.5,""))))))))</f>
        <v>14.25</v>
      </c>
      <c r="DF18" s="202"/>
      <c r="DG18" s="203">
        <f>IF($B18=$EG$6,"",IF(CU18="",DA18,""))</f>
        <v>1788.6849999999999</v>
      </c>
      <c r="DH18" s="203">
        <f>IF($B18=$EG$6,"",IF(CU18="",IF(OR(J18="",J18=0),L18,J18),""))</f>
        <v>1198</v>
      </c>
      <c r="DI18" s="204">
        <f>IF($B18=$EG$6,"",IF(CU18="",IF(OR(BO18&lt;&gt;"",BQ18&lt;&gt;"",BU18&lt;&gt;"",BW18&lt;&gt;""),A18,""),""))</f>
        <v>82</v>
      </c>
      <c r="DJ18" s="203" t="str">
        <f>IF($B18=$EG$6,"",IF(CU18&lt;&gt;"",DA18,""))</f>
        <v/>
      </c>
      <c r="DK18" s="203" t="str">
        <f>IF($B18=$EG$6,"",IF(CU18&lt;&gt;"",IF(OR(J18="",J18=0),L18,J18),""))</f>
        <v/>
      </c>
      <c r="DL18" s="204" t="str">
        <f>IF($B18=$EG$6,"",IF(CU18&lt;&gt;"",IF(OR(BO18&lt;&gt;"",BQ18&lt;&gt;"",BU18&lt;&gt;"",BW18&lt;&gt;""),A18,""),""))</f>
        <v/>
      </c>
      <c r="DM18" s="202"/>
      <c r="DN18" s="205">
        <f>IF(D18="كبير معلمين",6,IF(D18="خبير",6,IF(D18="أولى",5,IF(D18="ثانية",5,IF(D18="ثالثة",4,IF(D18="وزاري",4,IF(D18="رابعة",2,IF(D18="خامسة",1.5,IF(D18="سادسة",1.5,"0")))))))))</f>
        <v>5</v>
      </c>
      <c r="DO18" s="199">
        <f>IF(D18="كبير",L18+S18+6,IF(D18="أولى",L18+S18+5,IF(D18="ثانية",L18+S18+5,IF(D18="ثالثة",L18+S18+4,IF(D18="وزاري",L18+S18+4,IF(D18="رابعة",L18+S18+2,IF(D18="خامسة",L18+S18+1.5,IF(D18="سادسة",L18+S18+1.5,"0"))))))))</f>
        <v>1251.6600000000001</v>
      </c>
      <c r="DP18" s="201">
        <f>IF(D18="إداري",0,IF(D18="كبير معلمين",L18*25%,IF(D18="خبير",L18*25%,IF(D18="أولى",L18*25%,IF(D18="ثانية",L18*50%,IF(D18="ثالثة",L18*75%,IF(D18="وزاري",L18*1.25,"0")))))))</f>
        <v>299.5</v>
      </c>
      <c r="DQ18" s="201">
        <f>L18*25%</f>
        <v>299.5</v>
      </c>
      <c r="DR18" s="201">
        <f>IF(D18="إداري",L18*50%,IF(D18="كبير معلمين",0,IF(D18="خبير",0,IF(D18="أولى",0,IF(D18="ثانية",0,IF(D18="ثالثة",0,IF(D18="وزاري",0,"0")))))))</f>
        <v>0</v>
      </c>
      <c r="DS18" s="201">
        <f>IF(D18="إداري",L18*91.5%,IF(D18="كبير معلمين",0,IF(D18="خبير",0,IF(D18="أولى",0,IF(D18="ثانية",0,IF(D18="ثالثة",0,IF(D18="وزاري",0,"0")))))))</f>
        <v>0</v>
      </c>
      <c r="DT18" s="206">
        <f>IF(A18="","",IF(E18="","",IF(E18=$EG$7,(((L18+AC18+AD18+AA18+AB18+AG18+AH18+AI18+AE18+AF18+AJ18)*2/3)-50),(((Z18+Y18+K18)*2/3)-50))))</f>
        <v>1873.8033333333333</v>
      </c>
      <c r="DU18" s="207">
        <f>IF(A18="","",IF(DT18="","",FLOOR(IF(DT18&gt;0,IF(DT18&lt;=251,DT18*0.006,IF(DT18&lt;=501,DT18*0.0065,IF(DT18&lt;=1000,DT18*0.007,IF(DT18&gt;1000,DT18*0.0075)))),""),0.15)))</f>
        <v>13.95</v>
      </c>
      <c r="DV18" s="199">
        <f>L18</f>
        <v>1198</v>
      </c>
      <c r="DW18" s="199"/>
      <c r="DX18" s="208"/>
      <c r="DY18" s="208"/>
      <c r="DZ18" s="209">
        <f>IF(A18="","",AW18-(SUM(AX18:CA18,CC18:CN18)))</f>
        <v>2461.08</v>
      </c>
      <c r="EA18" s="209"/>
      <c r="EB18" s="209">
        <f>IF(A18="","",IF(DZ18=0,0,IF(((DZ18-SUM(BB18,BC18,BD18,BJ18,BW18,BK18,BP18,BQ18,BR18,BS18,BT18,BU18,CC18,CH18,CI18,CJ18,CK18,CL18)))*12&gt;=14200,(((((((DZ18-SUM(BB18,BC18,BD18,BJ18,BW18,BK18,BP18,BQ18,BR18,BS18,BT18,BU18,CC18,CH18,CI18,CJ18,CK18,CL18)))*12)-14200)*10%)*20%)/12),0)))</f>
        <v>14.971133333333334</v>
      </c>
      <c r="EC18" s="61"/>
      <c r="ED18" s="209">
        <f>IF(A18="","",IF(DZ18=0,0,IF(((DZ18-SUM(BB18,BC18,BD18,BJ18,BW18,BK18,BP18,BQ18,BR18,BS18,BT18,BU18,CC18,CH18,CI18,CJ18,CK18,CL18)))*12&gt;=15000,(((((((DZ18-SUM(BB18,BC18,BD18,BJ18,BW18,BK18,BP18,BQ18,BR18,BS18,BT18,BU18,CC18,CH18,CI18,CJ18,CK18,CL18)))*12)-15000)*10%)*15%)/12),0)))</f>
        <v>10.228350000000001</v>
      </c>
      <c r="EE18" s="209">
        <f>IF(A18="","",IF(ED18="","",FLOOR(ED18,0.05)))</f>
        <v>10.200000000000001</v>
      </c>
      <c r="EF18" s="210"/>
      <c r="EG18" s="210"/>
      <c r="EH18" s="210"/>
      <c r="EI18" s="211">
        <f>IF(A18="","",A18)</f>
        <v>82</v>
      </c>
      <c r="EJ18" s="212">
        <f>IF(EK18="","",MAX(EJ$8:EJ17)+1)</f>
        <v>4</v>
      </c>
      <c r="EK18" s="213" t="str">
        <f>IF(A18="","",IF(AND(B18="",CU18=""),C18,""))</f>
        <v>فاطمة محمد السيي</v>
      </c>
      <c r="EL18" s="214">
        <f>IF(EK18="","",EJ18)</f>
        <v>4</v>
      </c>
      <c r="EM18" s="214">
        <f>IF(EK18="","",EI18)</f>
        <v>82</v>
      </c>
      <c r="EN18" s="215"/>
      <c r="EO18" s="216" t="str">
        <f>IF(EO17="","",IF(EO17+1&gt;EK$9,"",EO17+1))</f>
        <v/>
      </c>
      <c r="EP18" s="217" t="str">
        <f>IF(EO18="","",VLOOKUP(EO18,EL$10:EM$1003,2,0))</f>
        <v/>
      </c>
      <c r="EQ18" s="218"/>
      <c r="ER18" s="219">
        <f>IF(A18="","",A18)</f>
        <v>82</v>
      </c>
      <c r="ES18" s="212" t="str">
        <f>IF(ET18="","",MAX(ES$8:ES17)+1)</f>
        <v/>
      </c>
      <c r="ET18" s="220" t="str">
        <f>IF(A18="","",IF(AND(B18="",CU18&lt;&gt;""),C18,""))</f>
        <v/>
      </c>
      <c r="EU18" s="214" t="str">
        <f>IF(ET18="","",ES18)</f>
        <v/>
      </c>
      <c r="EV18" s="214" t="str">
        <f>IF(ET18="","",ER18)</f>
        <v/>
      </c>
      <c r="EW18" s="215"/>
      <c r="EX18" s="216" t="str">
        <f>IF(EX17="","",IF(EX17+1&gt;ET$9,"",EX17+1))</f>
        <v/>
      </c>
      <c r="EY18" s="217" t="str">
        <f>IF(EX18="","",VLOOKUP(EX18,EU$10:EV$1003,2,0))</f>
        <v/>
      </c>
      <c r="EZ18" s="61"/>
      <c r="FA18" s="221" t="str">
        <f>IF(B18="","",A18)</f>
        <v/>
      </c>
      <c r="FB18" s="222" t="str">
        <f>IFERROR(SMALL($FA$10:$FA$100000,A18),"")</f>
        <v/>
      </c>
      <c r="FC18" s="223" t="str">
        <f>IF(FB18="","",VLOOKUP(FB18,$A$10:$C$10000,3,0))</f>
        <v/>
      </c>
      <c r="FD18" s="61"/>
    </row>
    <row r="19" spans="1:160" s="244" customFormat="1" ht="32.25" customHeight="1">
      <c r="A19" s="225">
        <f>IF(A18="","",A18)</f>
        <v>82</v>
      </c>
      <c r="B19" s="201"/>
      <c r="C19" s="201" t="str">
        <f>IF(C18="","",C18)</f>
        <v>فاطمة محمد السيي</v>
      </c>
      <c r="D19" s="201" t="str">
        <f>IF(D18="","",D18)</f>
        <v>أولى</v>
      </c>
      <c r="E19" s="201" t="str">
        <f>IF(E18="","",E18)</f>
        <v>معلم</v>
      </c>
      <c r="F19" s="201" t="str">
        <f>IF(F18="","",F18)</f>
        <v/>
      </c>
      <c r="G19" s="226">
        <f>IF(G18="","",G18)</f>
        <v>523.35</v>
      </c>
      <c r="H19" s="227"/>
      <c r="I19" s="225">
        <f>IF(A19="","",A19)</f>
        <v>82</v>
      </c>
      <c r="J19" s="201"/>
      <c r="K19" s="201"/>
      <c r="L19" s="201">
        <f>IF(L18="","",ROUND(L18*65%,2))</f>
        <v>778.7</v>
      </c>
      <c r="M19" s="201">
        <f>IF(M18="","",M18)</f>
        <v>179.70000000000002</v>
      </c>
      <c r="N19" s="201">
        <f>IF(N18="","",N18)</f>
        <v>11.98</v>
      </c>
      <c r="O19" s="201">
        <f>IF(O18="","",O18)</f>
        <v>23.96</v>
      </c>
      <c r="P19" s="201">
        <f>IF(P18="","",P18)</f>
        <v>35.94</v>
      </c>
      <c r="Q19" s="201" t="str">
        <f>IF(Q18="","",Q18)</f>
        <v/>
      </c>
      <c r="R19" s="201">
        <f>SUM(K19:Q19)</f>
        <v>1030.2800000000002</v>
      </c>
      <c r="S19" s="201">
        <f>IF(S18="","",ROUND(S18*65%,2))</f>
        <v>31.63</v>
      </c>
      <c r="T19" s="201">
        <f>IF(T18="","",ROUND(T18*65%,2))</f>
        <v>34.01</v>
      </c>
      <c r="U19" s="201" t="str">
        <f>IF(U18="","",ROUND(U18*65%,2))</f>
        <v/>
      </c>
      <c r="V19" s="201" t="str">
        <f>IF(V18="","",ROUND(V18*65%,2))</f>
        <v/>
      </c>
      <c r="W19" s="201" t="str">
        <f>IF(W18="","",ROUND(W18*65%,2))</f>
        <v/>
      </c>
      <c r="X19" s="201">
        <f>SUM(S19:W19)</f>
        <v>65.64</v>
      </c>
      <c r="Y19" s="201" t="str">
        <f t="shared" ref="Y19:AM19" si="60">IF(Y18="","",ROUND(Y18*65%,2))</f>
        <v/>
      </c>
      <c r="Z19" s="201" t="str">
        <f t="shared" si="60"/>
        <v/>
      </c>
      <c r="AA19" s="201">
        <f t="shared" si="60"/>
        <v>1.3</v>
      </c>
      <c r="AB19" s="201">
        <f t="shared" si="60"/>
        <v>2.6</v>
      </c>
      <c r="AC19" s="201">
        <f>IF(AC18="","",ROUNDDOWN(AC18*65%,0))</f>
        <v>84</v>
      </c>
      <c r="AD19" s="201">
        <f t="shared" si="60"/>
        <v>170.09</v>
      </c>
      <c r="AE19" s="201">
        <f t="shared" si="60"/>
        <v>510.27</v>
      </c>
      <c r="AF19" s="201">
        <f>IF(AF18="","",ROUNDDOWN(AF18*65%,0))</f>
        <v>84</v>
      </c>
      <c r="AG19" s="201">
        <f t="shared" si="60"/>
        <v>243.75</v>
      </c>
      <c r="AH19" s="201" t="str">
        <f t="shared" si="60"/>
        <v/>
      </c>
      <c r="AI19" s="201" t="str">
        <f t="shared" si="60"/>
        <v/>
      </c>
      <c r="AJ19" s="201" t="str">
        <f t="shared" si="60"/>
        <v/>
      </c>
      <c r="AK19" s="201" t="str">
        <f t="shared" si="60"/>
        <v/>
      </c>
      <c r="AL19" s="201" t="str">
        <f t="shared" si="60"/>
        <v/>
      </c>
      <c r="AM19" s="201" t="str">
        <f t="shared" si="60"/>
        <v/>
      </c>
      <c r="AN19" s="201">
        <f>SUM(Y19:AM19)</f>
        <v>1096.01</v>
      </c>
      <c r="AO19" s="201">
        <f>IF(AO18="","",AO18)</f>
        <v>268.3</v>
      </c>
      <c r="AP19" s="201">
        <f>IF(AP18="","",AP18)</f>
        <v>17.89</v>
      </c>
      <c r="AQ19" s="201">
        <f>IF(AQ18="","",AQ18)</f>
        <v>53.66</v>
      </c>
      <c r="AR19" s="201" t="str">
        <f>IF(AR18="","",AR18)</f>
        <v/>
      </c>
      <c r="AS19" s="201">
        <f>SUM(AO19:AR19)</f>
        <v>339.85</v>
      </c>
      <c r="AT19" s="201"/>
      <c r="AU19" s="201"/>
      <c r="AV19" s="201">
        <f>IF(AV18="","",ROUND(AV18*65%,2))</f>
        <v>6.5</v>
      </c>
      <c r="AW19" s="201">
        <f>CEILING(SUM(AV19,AS19,AN19,X19,R19),0.01)</f>
        <v>2538.2800000000002</v>
      </c>
      <c r="AX19" s="201">
        <f t="shared" ref="AX19:CA19" si="61">IF(AX18="","",AX18)</f>
        <v>179.70000000000002</v>
      </c>
      <c r="AY19" s="201">
        <f t="shared" si="61"/>
        <v>11.98</v>
      </c>
      <c r="AZ19" s="201">
        <f t="shared" si="61"/>
        <v>23.96</v>
      </c>
      <c r="BA19" s="201">
        <f t="shared" si="61"/>
        <v>35.94</v>
      </c>
      <c r="BB19" s="201">
        <f t="shared" si="61"/>
        <v>119.8</v>
      </c>
      <c r="BC19" s="201">
        <f t="shared" si="61"/>
        <v>95.84</v>
      </c>
      <c r="BD19" s="201">
        <f t="shared" si="61"/>
        <v>11.98</v>
      </c>
      <c r="BE19" s="201" t="str">
        <f t="shared" si="61"/>
        <v/>
      </c>
      <c r="BF19" s="201" t="str">
        <f t="shared" si="61"/>
        <v/>
      </c>
      <c r="BG19" s="201">
        <f t="shared" si="61"/>
        <v>268.3</v>
      </c>
      <c r="BH19" s="201">
        <f t="shared" si="61"/>
        <v>17.89</v>
      </c>
      <c r="BI19" s="201">
        <f t="shared" si="61"/>
        <v>53.66</v>
      </c>
      <c r="BJ19" s="201">
        <f t="shared" si="61"/>
        <v>178.87</v>
      </c>
      <c r="BK19" s="201">
        <f t="shared" si="61"/>
        <v>17.89</v>
      </c>
      <c r="BL19" s="201" t="str">
        <f t="shared" si="61"/>
        <v/>
      </c>
      <c r="BM19" s="201" t="str">
        <f t="shared" si="61"/>
        <v/>
      </c>
      <c r="BN19" s="201" t="str">
        <f t="shared" si="61"/>
        <v/>
      </c>
      <c r="BO19" s="201">
        <f t="shared" si="61"/>
        <v>6.42</v>
      </c>
      <c r="BP19" s="201" t="str">
        <f t="shared" si="61"/>
        <v/>
      </c>
      <c r="BQ19" s="201" t="str">
        <f t="shared" si="61"/>
        <v/>
      </c>
      <c r="BR19" s="201" t="str">
        <f t="shared" si="61"/>
        <v/>
      </c>
      <c r="BS19" s="201" t="str">
        <f t="shared" si="61"/>
        <v/>
      </c>
      <c r="BT19" s="201" t="str">
        <f t="shared" si="61"/>
        <v/>
      </c>
      <c r="BU19" s="201" t="str">
        <f t="shared" si="61"/>
        <v/>
      </c>
      <c r="BV19" s="201" t="str">
        <f t="shared" si="61"/>
        <v/>
      </c>
      <c r="BW19" s="201" t="str">
        <f t="shared" si="61"/>
        <v/>
      </c>
      <c r="BX19" s="201" t="str">
        <f t="shared" si="61"/>
        <v/>
      </c>
      <c r="BY19" s="201" t="str">
        <f t="shared" si="61"/>
        <v/>
      </c>
      <c r="BZ19" s="201" t="str">
        <f t="shared" si="61"/>
        <v/>
      </c>
      <c r="CA19" s="201" t="str">
        <f t="shared" si="61"/>
        <v/>
      </c>
      <c r="CB19" s="201">
        <f>IF(CB18=0,0,ROUND(CB18*65%,2))</f>
        <v>6.63</v>
      </c>
      <c r="CC19" s="201">
        <f>IF(CC18=0,0,ROUND(CC18*65%,2))</f>
        <v>9.07</v>
      </c>
      <c r="CD19" s="201" t="str">
        <f t="shared" ref="CD19:CO19" si="62">IF(CD18="","",CD18)</f>
        <v/>
      </c>
      <c r="CE19" s="201" t="str">
        <f t="shared" si="62"/>
        <v/>
      </c>
      <c r="CF19" s="201" t="str">
        <f t="shared" si="62"/>
        <v/>
      </c>
      <c r="CG19" s="201" t="str">
        <f t="shared" si="62"/>
        <v/>
      </c>
      <c r="CH19" s="201">
        <f t="shared" si="62"/>
        <v>4.5</v>
      </c>
      <c r="CI19" s="201">
        <f t="shared" si="62"/>
        <v>1</v>
      </c>
      <c r="CJ19" s="201">
        <f t="shared" si="62"/>
        <v>1</v>
      </c>
      <c r="CK19" s="201">
        <f t="shared" si="62"/>
        <v>0.5</v>
      </c>
      <c r="CL19" s="201">
        <f t="shared" si="62"/>
        <v>83.86</v>
      </c>
      <c r="CM19" s="201" t="str">
        <f t="shared" si="62"/>
        <v/>
      </c>
      <c r="CN19" s="201" t="str">
        <f t="shared" si="62"/>
        <v/>
      </c>
      <c r="CO19" s="201" t="str">
        <f t="shared" si="62"/>
        <v/>
      </c>
      <c r="CP19" s="201"/>
      <c r="CQ19" s="201" t="str">
        <f t="shared" si="54"/>
        <v/>
      </c>
      <c r="CR19" s="228">
        <f>ROUND(SUM(AX19:CQ19),2)</f>
        <v>1128.79</v>
      </c>
      <c r="CS19" s="228">
        <f>ROUND(SUM(AW19-CR19),2)</f>
        <v>1409.49</v>
      </c>
      <c r="CT19" s="201" t="str">
        <f t="shared" ref="CT19:CZ19" si="63">IF(CT18="","",CT18)</f>
        <v>فاطمة محمد السيي</v>
      </c>
      <c r="CU19" s="201" t="str">
        <f t="shared" si="63"/>
        <v/>
      </c>
      <c r="CV19" s="201" t="str">
        <f t="shared" si="63"/>
        <v/>
      </c>
      <c r="CW19" s="201" t="str">
        <f t="shared" si="63"/>
        <v/>
      </c>
      <c r="CX19" s="201">
        <v>1402.31</v>
      </c>
      <c r="CY19" s="201">
        <f t="shared" si="38"/>
        <v>7.1800000000000637</v>
      </c>
      <c r="CZ19" s="201" t="str">
        <f t="shared" si="63"/>
        <v/>
      </c>
      <c r="DA19" s="229">
        <f>IF(I19="","",IF(E19=$EG$7,X19+AN19,((K19+Y19+Z19)-J19)))</f>
        <v>1161.6500000000001</v>
      </c>
      <c r="DB19" s="229">
        <f>IF(I19="","",VLOOKUP(I19,'[1]الأجور المتغيرة'!$A$9:$AB$4001,28,0))</f>
        <v>29866.823074046981</v>
      </c>
      <c r="DC19" s="230"/>
      <c r="DD19" s="201">
        <f>CEILING(IF(L19&gt;0,L19/4,0),0.01)</f>
        <v>194.68</v>
      </c>
      <c r="DE19" s="201">
        <f>IF(D19="كبير معلمين",18.75,IF(D19="خبير",18.75,IF(D19="أولى",14.25,IF(D19="ثانية",10.5,IF(D19="ثالثة",7.5,IF(D19="رابعة",7.5,IF(D19="خامسة",7.5,IF(D19="سادسة",7.5,""))))))))</f>
        <v>14.25</v>
      </c>
      <c r="DF19" s="229"/>
      <c r="DG19" s="201">
        <f>IF($B19=$EG$6,"",IF(CU19="",DA19,""))</f>
        <v>1161.6500000000001</v>
      </c>
      <c r="DH19" s="201">
        <f>IF($B19=$EG$6,"",IF(CU19="",IF(OR(J19="",J19=0),L19,J19),""))</f>
        <v>778.7</v>
      </c>
      <c r="DI19" s="231">
        <f>IF($B19=$EG$6,"",IF(CU19="",IF(OR(BO19&lt;&gt;"",BQ19&lt;&gt;"",BU19&lt;&gt;"",BW19&lt;&gt;""),A19,""),""))</f>
        <v>82</v>
      </c>
      <c r="DJ19" s="201" t="str">
        <f>IF($B19=$EG$6,"",IF(CU19&lt;&gt;"",DA19,""))</f>
        <v/>
      </c>
      <c r="DK19" s="201" t="str">
        <f>IF($B19=$EG$6,"",IF(CU19&lt;&gt;"",IF(OR(J19="",J19=0),L19,J19),""))</f>
        <v/>
      </c>
      <c r="DL19" s="231" t="str">
        <f>IF($B19=$EG$6,"",IF(CU19&lt;&gt;"",IF(OR(BO19&lt;&gt;"",BQ19&lt;&gt;"",BU19&lt;&gt;"",BW19&lt;&gt;""),A19,""),""))</f>
        <v/>
      </c>
      <c r="DM19" s="201"/>
      <c r="DN19" s="205">
        <f>IF(D19="كبير معلمين",6,IF(D19="خبير",6,IF(D19="أولى",5,IF(D19="ثانية",5,IF(D19="ثالثة",4,IF(D19="وزاري",4,IF(D19="رابعة",2,IF(D19="خامسة",1.5,IF(D19="سادسة",1.5,"0")))))))))</f>
        <v>5</v>
      </c>
      <c r="DO19" s="201">
        <f>IF(D19="إداري",L19*50%,IF(D19="كبير معلمين",0,IF(D19="خبير",0,IF(D19="أولى",0,IF(D19="ثانية",0,IF(D19="ثالثة",0,IF(D19="وزاري",0,"0")))))))</f>
        <v>0</v>
      </c>
      <c r="DP19" s="201">
        <f>IF(D19="إداري",0,IF(D19="كبير معلمين",L19*25%,IF(D19="خبير",L19*25%,IF(D19="أولى",L19*25%,IF(D19="ثانية",L19*50%,IF(D19="ثالثة",L19*75%,IF(D19="وزاري",L19*1.25,"0")))))))</f>
        <v>194.67500000000001</v>
      </c>
      <c r="DQ19" s="201">
        <f>L19*25%</f>
        <v>194.67500000000001</v>
      </c>
      <c r="DR19" s="201">
        <f>IF(D19="إداري",L19*50%,IF(D19="كبير معلمين",0,IF(D19="خبير",0,IF(D19="أولى",0,IF(D19="ثانية",0,IF(D19="ثالثة",0,IF(D19="وزاري",0,"0")))))))</f>
        <v>0</v>
      </c>
      <c r="DS19" s="201">
        <f>IF(D19="إداري",L19*91.5%,IF(D19="كبير معلمين",0,IF(D19="خبير",0,IF(D19="أولى",0,IF(D19="ثانية",0,IF(D19="ثالثة",0,IF(D19="وزاري",0,"0")))))))</f>
        <v>0</v>
      </c>
      <c r="DT19" s="206"/>
      <c r="DU19" s="207"/>
      <c r="DV19" s="229">
        <f>L19</f>
        <v>778.7</v>
      </c>
      <c r="DW19" s="229"/>
      <c r="DX19" s="232"/>
      <c r="DY19" s="232"/>
      <c r="DZ19" s="201">
        <f>IF(A19="","",AW19-(SUM(AX19:CA19,CC19:CN19)))</f>
        <v>1416.1200000000003</v>
      </c>
      <c r="EA19" s="201"/>
      <c r="EB19" s="201">
        <f>IF(A19="","",IF(DZ19=0,0,IF(((DZ19-SUM(BB19,BC19,BD19,BJ19,BW19,BK19,BP19,BQ19,BR19,BS19,BT19,BU19,CC19,CH19,CI19,CJ19,CK19,CL19)))*12&gt;=14200,(((((((DZ19-SUM(BB19,BC19,BD19,BJ19,BW19,BK19,BP19,BQ19,BR19,BS19,BT19,BU19,CC19,CH19,CI19,CJ19,CK19,CL19)))*12)-14200)*10%)*20%)/12),0)))</f>
        <v>0</v>
      </c>
      <c r="EC19" s="229"/>
      <c r="ED19" s="201">
        <f>IF(A19="","",IF(DZ19=0,0,IF(((DZ19-SUM(BB19,BC19,BD19,BJ19,BW19,BK19,BP19,BQ19,BR19,BS19,BT19,BU19,CC19,CH19,CI19,CJ19,CK19,CL19)))*12&gt;=15000,(((((((DZ19-SUM(BB19,BC19,BD19,BJ19,BW19,BK19,BP19,BQ19,BR19,BS19,BT19,BU19,CC19,CH19,CI19,CJ19,CK19,CL19)))*12)-15000)*10%)*15%)/12),0)))</f>
        <v>0</v>
      </c>
      <c r="EE19" s="201">
        <f>IF(A19="","",IF(ED19="","",FLOOR(ED19,0.05)))</f>
        <v>0</v>
      </c>
      <c r="EF19" s="233"/>
      <c r="EG19" s="233"/>
      <c r="EH19" s="233"/>
      <c r="EI19" s="234">
        <f t="shared" ref="EI19:EP19" si="64">IF(EI18="","",EI18)</f>
        <v>82</v>
      </c>
      <c r="EJ19" s="235">
        <f t="shared" si="64"/>
        <v>4</v>
      </c>
      <c r="EK19" s="236" t="str">
        <f t="shared" si="64"/>
        <v>فاطمة محمد السيي</v>
      </c>
      <c r="EL19" s="235">
        <f t="shared" si="64"/>
        <v>4</v>
      </c>
      <c r="EM19" s="235">
        <f t="shared" si="64"/>
        <v>82</v>
      </c>
      <c r="EN19" s="237" t="str">
        <f t="shared" si="64"/>
        <v/>
      </c>
      <c r="EO19" s="235" t="str">
        <f t="shared" si="64"/>
        <v/>
      </c>
      <c r="EP19" s="238" t="str">
        <f t="shared" si="64"/>
        <v/>
      </c>
      <c r="EQ19" s="218"/>
      <c r="ER19" s="239">
        <f>IF(A19="","",A19)</f>
        <v>82</v>
      </c>
      <c r="ES19" s="235" t="str">
        <f>IF(ET19="","",MAX(ES$8:ES18)+1)</f>
        <v/>
      </c>
      <c r="ET19" s="240" t="str">
        <f>IF(A19="","",IF(AND(B19="",CU19&lt;&gt;""),C19,""))</f>
        <v/>
      </c>
      <c r="EU19" s="235" t="str">
        <f>IF(ET19="","",ES19)</f>
        <v/>
      </c>
      <c r="EV19" s="235" t="str">
        <f>IF(ET19="","",ER19)</f>
        <v/>
      </c>
      <c r="EW19" s="237"/>
      <c r="EX19" s="235" t="str">
        <f>IF(EX18="","",IF(EX18+1&gt;ET$9,"",EX18+1))</f>
        <v/>
      </c>
      <c r="EY19" s="238" t="str">
        <f>IF(EX19="","",VLOOKUP(EX19,EU$10:EV$1003,2,0))</f>
        <v/>
      </c>
      <c r="EZ19" s="218"/>
      <c r="FA19" s="241" t="str">
        <f>IF(B19="","",A19)</f>
        <v/>
      </c>
      <c r="FB19" s="242" t="str">
        <f>IFERROR(SMALL($FA$10:$FA$100000,A19),"")</f>
        <v/>
      </c>
      <c r="FC19" s="243" t="str">
        <f>IF(FB19="","",VLOOKUP(FB19,$A$10:$C$10000,3,0))</f>
        <v/>
      </c>
      <c r="FD19" s="227"/>
    </row>
    <row r="20" spans="1:160" s="224" customFormat="1" ht="32.25" customHeight="1">
      <c r="A20" s="245"/>
      <c r="B20" s="186"/>
      <c r="C20" s="186"/>
      <c r="D20" s="187"/>
      <c r="E20" s="186"/>
      <c r="F20" s="186"/>
      <c r="G20" s="188"/>
      <c r="H20" s="189"/>
      <c r="I20" s="190" t="str">
        <f>IF(A20="","",A20)</f>
        <v/>
      </c>
      <c r="J20" s="191"/>
      <c r="K20" s="191"/>
      <c r="L20" s="191"/>
      <c r="M20" s="192" t="str">
        <f t="shared" si="56"/>
        <v/>
      </c>
      <c r="N20" s="192" t="str">
        <f t="shared" si="56"/>
        <v/>
      </c>
      <c r="O20" s="192" t="str">
        <f t="shared" si="56"/>
        <v/>
      </c>
      <c r="P20" s="192" t="str">
        <f t="shared" si="56"/>
        <v/>
      </c>
      <c r="Q20" s="192" t="str">
        <f t="shared" si="56"/>
        <v/>
      </c>
      <c r="R20" s="193" t="str">
        <f>IF(A20="","",SUM(K20:Q20))</f>
        <v/>
      </c>
      <c r="S20" s="191"/>
      <c r="T20" s="191"/>
      <c r="U20" s="191"/>
      <c r="V20" s="191"/>
      <c r="W20" s="191"/>
      <c r="X20" s="193" t="str">
        <f>IF(A20="","",SUM(S20:W20))</f>
        <v/>
      </c>
      <c r="Y20" s="191"/>
      <c r="Z20" s="191"/>
      <c r="AA20" s="191"/>
      <c r="AB20" s="192" t="str">
        <f>IF(A20="","",IF(E20=$EG$7,4,0))</f>
        <v/>
      </c>
      <c r="AC20" s="192" t="str">
        <f>IF(A20="","",ROUNDDOWN(IF(E20="إداري",0,IF(D20="كبير معلمين",G20*0.25,IF(D20="خبير",G20*0.25,IF(D20="أولى",G20*0.25,IF(D20="ثانية",G20*0.25,IF(D20="ثالثة",G20*0.25,IF(D20="وزاري",G20*0.25,"0"))))))),0))</f>
        <v/>
      </c>
      <c r="AD20" s="192" t="str">
        <f>IF(A20="","",IF(E20="إداري",0,IF(D20="كبير معلمين",G20*50%,IF(D20="خبير",G20*50%,IF(D20="أولى",G20*50%,IF(D20="ثانية",G20*50%,IF(D20="ثالثة",G20*50%,IF(D20="وزاري",G20*50%,"0"))))))))</f>
        <v/>
      </c>
      <c r="AE20" s="194" t="str">
        <f>IF(A20="","",IF(E20=$EG$8,0,IF(D20="كبير معلمين",ROUND(G20*200%,2),IF(D20="خبير",ROUND(G20*175%,2),IF(D20="أولى",ROUND(G20*150%,2),IF(D20="ثانية",ROUND(G20*125%,2),IF(D20="ثالثة",ROUND(G20*100%,2),IF(D20="وزاري",L20*0,"0"))))))))</f>
        <v/>
      </c>
      <c r="AF20" s="192" t="str">
        <f>IF(A20="","",ROUNDDOWN(IF(E20="إداري",0,IF(D20="كبير معلمين",G20*25%,IF(D20="خبير",G20*25%,IF(D20="أولى",G20*25%,IF(D20="ثانية",G20*50%,IF(D20="ثالثة",G20*75%,IF(D20="وزاري",G20*1.25,"0"))))))),0))</f>
        <v/>
      </c>
      <c r="AG20" s="191"/>
      <c r="AH20" s="195"/>
      <c r="AI20" s="191"/>
      <c r="AJ20" s="191"/>
      <c r="AK20" s="191"/>
      <c r="AL20" s="191"/>
      <c r="AM20" s="191"/>
      <c r="AN20" s="193" t="str">
        <f>IF(A20="","",SUM(Y20:AM20))</f>
        <v/>
      </c>
      <c r="AO20" s="192" t="str">
        <f t="shared" si="57"/>
        <v/>
      </c>
      <c r="AP20" s="192" t="str">
        <f t="shared" si="57"/>
        <v/>
      </c>
      <c r="AQ20" s="192" t="str">
        <f t="shared" si="57"/>
        <v/>
      </c>
      <c r="AR20" s="192" t="str">
        <f t="shared" si="57"/>
        <v/>
      </c>
      <c r="AS20" s="193" t="str">
        <f>IF(A20="","",SUM(AO20:AR20))</f>
        <v/>
      </c>
      <c r="AT20" s="191"/>
      <c r="AU20" s="191"/>
      <c r="AV20" s="192" t="str">
        <f>IF(E20="","",IF(E20=$EG$7,10,0))</f>
        <v/>
      </c>
      <c r="AW20" s="193" t="str">
        <f>IF(A20="","",(CEILING(SUM(AV20,AS20,AN20,X20,R20),0.01)))</f>
        <v/>
      </c>
      <c r="AX20" s="192" t="str">
        <f t="shared" si="58"/>
        <v/>
      </c>
      <c r="AY20" s="192" t="str">
        <f t="shared" si="58"/>
        <v/>
      </c>
      <c r="AZ20" s="192" t="str">
        <f t="shared" si="58"/>
        <v/>
      </c>
      <c r="BA20" s="192" t="str">
        <f t="shared" si="58"/>
        <v/>
      </c>
      <c r="BB20" s="192" t="str">
        <f t="shared" si="58"/>
        <v/>
      </c>
      <c r="BC20" s="192" t="str">
        <f t="shared" si="58"/>
        <v/>
      </c>
      <c r="BD20" s="192" t="str">
        <f t="shared" si="58"/>
        <v/>
      </c>
      <c r="BE20" s="192" t="str">
        <f t="shared" si="58"/>
        <v/>
      </c>
      <c r="BF20" s="192" t="str">
        <f t="shared" si="58"/>
        <v/>
      </c>
      <c r="BG20" s="192" t="str">
        <f t="shared" si="59"/>
        <v/>
      </c>
      <c r="BH20" s="192" t="str">
        <f t="shared" si="59"/>
        <v/>
      </c>
      <c r="BI20" s="192" t="str">
        <f t="shared" si="59"/>
        <v/>
      </c>
      <c r="BJ20" s="192" t="str">
        <f t="shared" si="59"/>
        <v/>
      </c>
      <c r="BK20" s="192" t="str">
        <f t="shared" si="59"/>
        <v/>
      </c>
      <c r="BL20" s="192" t="str">
        <f t="shared" si="59"/>
        <v/>
      </c>
      <c r="BM20" s="192" t="str">
        <f t="shared" si="59"/>
        <v/>
      </c>
      <c r="BN20" s="192" t="str">
        <f t="shared" si="59"/>
        <v/>
      </c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2" t="str">
        <f>IF(A20="","",EE20)</f>
        <v/>
      </c>
      <c r="CC20" s="192" t="str">
        <f>IF(A20="","",DU20)</f>
        <v/>
      </c>
      <c r="CD20" s="191"/>
      <c r="CE20" s="191"/>
      <c r="CF20" s="192" t="str">
        <f>IF(C20="","",IF(CE20="","",4))</f>
        <v/>
      </c>
      <c r="CG20" s="192" t="str">
        <f>IF(A20="","",IF(CE20="","",IF(E20="إداري",ROUND(J20*5%,2),IF(E20="معلم",ROUND(L20*5%,2),"0"))))</f>
        <v/>
      </c>
      <c r="CH20" s="192" t="str">
        <f>IF(A20="","",(CEILING(IF(E20="إداري",0,IF(E20="معلم",4.5,"0")),0.01)))</f>
        <v/>
      </c>
      <c r="CI20" s="192" t="str">
        <f>IF(A20="","",(CEILING(IF(E20="إداري",0,IF(E20="معلم",1,"0")),0.01)))</f>
        <v/>
      </c>
      <c r="CJ20" s="192" t="str">
        <f>IF(A20="","",(CEILING(IF(E20="إداري",0,IF(E20="معلم",1,"0")),0.01)))</f>
        <v/>
      </c>
      <c r="CK20" s="192" t="str">
        <f>IF(A20="","",(CEILING(IF(E20="إداري",0,IF(E20="معلم",0.5,"0")),0.01)))</f>
        <v/>
      </c>
      <c r="CL20" s="192" t="str">
        <f>IF(A20="","",IF(E20="إداري",0,IF(E20="معلم",ROUND(L20*0.07,2),"0")))</f>
        <v/>
      </c>
      <c r="CM20" s="191"/>
      <c r="CN20" s="191"/>
      <c r="CO20" s="191"/>
      <c r="CP20" s="191"/>
      <c r="CQ20" s="192" t="str">
        <f t="shared" si="54"/>
        <v/>
      </c>
      <c r="CR20" s="197" t="str">
        <f>IF(A20="","",ROUND(SUM(AX20:CQ20),2))</f>
        <v/>
      </c>
      <c r="CS20" s="197" t="str">
        <f>IF(A20="","",ROUND(SUM(AW20-CR20),2))</f>
        <v/>
      </c>
      <c r="CT20" s="186" t="str">
        <f>IF(C20="","",C20)</f>
        <v/>
      </c>
      <c r="CU20" s="186"/>
      <c r="CV20" s="198"/>
      <c r="CW20" s="186"/>
      <c r="CX20" s="191"/>
      <c r="CY20" s="186"/>
      <c r="CZ20" s="186"/>
      <c r="DA20" s="199" t="str">
        <f>IF(I20="","",IF(E20=$EG$7,X20+AN20,((K20+Y20+Z20)-J20)))</f>
        <v/>
      </c>
      <c r="DB20" s="199" t="str">
        <f>IF(I20="","",VLOOKUP(I20,'[1]الأجور المتغيرة'!$A$9:$AB$4001,28,0))</f>
        <v/>
      </c>
      <c r="DC20" s="200"/>
      <c r="DD20" s="201">
        <f>CEILING(IF(L20&gt;0,L20/4,0),0.01)</f>
        <v>0</v>
      </c>
      <c r="DE20" s="201" t="str">
        <f>IF(D20="كبير معلمين",18.75,IF(D20="خبير",18.75,IF(D20="أولى",14.25,IF(D20="ثانية",10.5,IF(D20="ثالثة",7.5,IF(D20="رابعة",7.5,IF(D20="خامسة",7.5,IF(D20="سادسة",7.5,""))))))))</f>
        <v/>
      </c>
      <c r="DF20" s="202"/>
      <c r="DG20" s="203" t="str">
        <f>IF($B20=$EG$6,"",IF(CU20="",DA20,""))</f>
        <v/>
      </c>
      <c r="DH20" s="203">
        <f>IF($B20=$EG$6,"",IF(CU20="",IF(OR(J20="",J20=0),L20,J20),""))</f>
        <v>0</v>
      </c>
      <c r="DI20" s="204" t="str">
        <f>IF($B20=$EG$6,"",IF(CU20="",IF(OR(BO20&lt;&gt;"",BQ20&lt;&gt;"",BU20&lt;&gt;"",BW20&lt;&gt;""),A20,""),""))</f>
        <v/>
      </c>
      <c r="DJ20" s="203" t="str">
        <f>IF($B20=$EG$6,"",IF(CU20&lt;&gt;"",DA20,""))</f>
        <v/>
      </c>
      <c r="DK20" s="203" t="str">
        <f>IF($B20=$EG$6,"",IF(CU20&lt;&gt;"",IF(OR(J20="",J20=0),L20,J20),""))</f>
        <v/>
      </c>
      <c r="DL20" s="204" t="str">
        <f>IF($B20=$EG$6,"",IF(CU20&lt;&gt;"",IF(OR(BO20&lt;&gt;"",BQ20&lt;&gt;"",BU20&lt;&gt;"",BW20&lt;&gt;""),A20,""),""))</f>
        <v/>
      </c>
      <c r="DM20" s="202"/>
      <c r="DN20" s="205" t="str">
        <f>IF(D20="كبير معلمين",6,IF(D20="خبير",6,IF(D20="أولى",5,IF(D20="ثانية",5,IF(D20="ثالثة",4,IF(D20="وزاري",4,IF(D20="رابعة",2,IF(D20="خامسة",1.5,IF(D20="سادسة",1.5,"0")))))))))</f>
        <v>0</v>
      </c>
      <c r="DO20" s="199" t="str">
        <f>IF(D20="كبير",L20+S20+6,IF(D20="أولى",L20+S20+5,IF(D20="ثانية",L20+S20+5,IF(D20="ثالثة",L20+S20+4,IF(D20="وزاري",L20+S20+4,IF(D20="رابعة",L20+S20+2,IF(D20="خامسة",L20+S20+1.5,IF(D20="سادسة",L20+S20+1.5,"0"))))))))</f>
        <v>0</v>
      </c>
      <c r="DP20" s="201" t="str">
        <f>IF(D20="إداري",0,IF(D20="كبير معلمين",L20*25%,IF(D20="خبير",L20*25%,IF(D20="أولى",L20*25%,IF(D20="ثانية",L20*50%,IF(D20="ثالثة",L20*75%,IF(D20="وزاري",L20*1.25,"0")))))))</f>
        <v>0</v>
      </c>
      <c r="DQ20" s="201">
        <f>L20*25%</f>
        <v>0</v>
      </c>
      <c r="DR20" s="201" t="str">
        <f>IF(D20="إداري",L20*50%,IF(D20="كبير معلمين",0,IF(D20="خبير",0,IF(D20="أولى",0,IF(D20="ثانية",0,IF(D20="ثالثة",0,IF(D20="وزاري",0,"0")))))))</f>
        <v>0</v>
      </c>
      <c r="DS20" s="201" t="str">
        <f>IF(D20="إداري",L20*91.5%,IF(D20="كبير معلمين",0,IF(D20="خبير",0,IF(D20="أولى",0,IF(D20="ثانية",0,IF(D20="ثالثة",0,IF(D20="وزاري",0,"0")))))))</f>
        <v>0</v>
      </c>
      <c r="DT20" s="206" t="str">
        <f>IF(A20="","",IF(E20="","",IF(E20=$EG$7,(((L20+AC20+AD20+AA20+AB20+AG20+AH20+AI20+AE20+AF20+AJ20)*2/3)-50),(((Z20+Y20+K20)*2/3)-50))))</f>
        <v/>
      </c>
      <c r="DU20" s="207" t="str">
        <f>IF(A20="","",IF(DT20="","",FLOOR(IF(DT20&gt;0,IF(DT20&lt;=251,DT20*0.006,IF(DT20&lt;=501,DT20*0.0065,IF(DT20&lt;=1000,DT20*0.007,IF(DT20&gt;1000,DT20*0.0075)))),""),0.15)))</f>
        <v/>
      </c>
      <c r="DV20" s="199">
        <f>L20</f>
        <v>0</v>
      </c>
      <c r="DW20" s="199"/>
      <c r="DX20" s="208"/>
      <c r="DY20" s="208"/>
      <c r="DZ20" s="209" t="str">
        <f>IF(A20="","",AW20-(SUM(AX20:CA20,CC20:CN20)))</f>
        <v/>
      </c>
      <c r="EA20" s="209"/>
      <c r="EB20" s="209" t="str">
        <f>IF(A20="","",IF(DZ20=0,0,IF(((DZ20-SUM(BB20,BC20,BD20,BJ20,BW20,BK20,BP20,BQ20,BR20,BS20,BT20,BU20,CC20,CH20,CI20,CJ20,CK20,CL20)))*12&gt;=14200,(((((((DZ20-SUM(BB20,BC20,BD20,BJ20,BW20,BK20,BP20,BQ20,BR20,BS20,BT20,BU20,CC20,CH20,CI20,CJ20,CK20,CL20)))*12)-14200)*10%)*20%)/12),0)))</f>
        <v/>
      </c>
      <c r="EC20" s="61"/>
      <c r="ED20" s="209" t="str">
        <f>IF(A20="","",IF(DZ20=0,0,IF(((DZ20-SUM(BB20,BC20,BD20,BJ20,BW20,BK20,BP20,BQ20,BR20,BS20,BT20,BU20,CC20,CH20,CI20,CJ20,CK20,CL20)))*12&gt;=15000,(((((((DZ20-SUM(BB20,BC20,BD20,BJ20,BW20,BK20,BP20,BQ20,BR20,BS20,BT20,BU20,CC20,CH20,CI20,CJ20,CK20,CL20)))*12)-15000)*10%)*15%)/12),0)))</f>
        <v/>
      </c>
      <c r="EE20" s="209" t="str">
        <f>IF(A20="","",IF(ED20="","",FLOOR(ED20,0.05)))</f>
        <v/>
      </c>
      <c r="EF20" s="210"/>
      <c r="EG20" s="210"/>
      <c r="EH20" s="210"/>
      <c r="EI20" s="211" t="str">
        <f>IF(A20="","",A20)</f>
        <v/>
      </c>
      <c r="EJ20" s="212" t="str">
        <f>IF(EK20="","",MAX(EJ$8:EJ19)+1)</f>
        <v/>
      </c>
      <c r="EK20" s="213" t="str">
        <f>IF(A20="","",IF(AND(B20="",CU20=""),C20,""))</f>
        <v/>
      </c>
      <c r="EL20" s="214" t="str">
        <f>IF(EK20="","",EJ20)</f>
        <v/>
      </c>
      <c r="EM20" s="214" t="str">
        <f>IF(EK20="","",EI20)</f>
        <v/>
      </c>
      <c r="EN20" s="215"/>
      <c r="EO20" s="216" t="str">
        <f>IF(EO19="","",IF(EO19+1&gt;EK$9,"",EO19+1))</f>
        <v/>
      </c>
      <c r="EP20" s="217" t="str">
        <f>IF(EO20="","",VLOOKUP(EO20,EL$10:EM$1003,2,0))</f>
        <v/>
      </c>
      <c r="EQ20" s="218"/>
      <c r="ER20" s="219" t="str">
        <f>IF(A20="","",A20)</f>
        <v/>
      </c>
      <c r="ES20" s="212" t="str">
        <f>IF(ET20="","",MAX(ES$8:ES19)+1)</f>
        <v/>
      </c>
      <c r="ET20" s="220" t="str">
        <f>IF(A20="","",IF(AND(B20="",CU20&lt;&gt;""),C20,""))</f>
        <v/>
      </c>
      <c r="EU20" s="214" t="str">
        <f>IF(ET20="","",ES20)</f>
        <v/>
      </c>
      <c r="EV20" s="214" t="str">
        <f>IF(ET20="","",ER20)</f>
        <v/>
      </c>
      <c r="EW20" s="215"/>
      <c r="EX20" s="216" t="str">
        <f>IF(EX19="","",IF(EX19+1&gt;ET$9,"",EX19+1))</f>
        <v/>
      </c>
      <c r="EY20" s="217" t="str">
        <f>IF(EX20="","",VLOOKUP(EX20,EU$10:EV$1003,2,0))</f>
        <v/>
      </c>
      <c r="EZ20" s="61"/>
      <c r="FA20" s="221" t="str">
        <f>IF(B20="","",A20)</f>
        <v/>
      </c>
      <c r="FB20" s="222" t="str">
        <f>IFERROR(SMALL($FA$10:$FA$100000,A20),"")</f>
        <v/>
      </c>
      <c r="FC20" s="223" t="str">
        <f>IF(FB20="","",VLOOKUP(FB20,$A$10:$C$10000,3,0))</f>
        <v/>
      </c>
      <c r="FD20" s="61"/>
    </row>
    <row r="21" spans="1:160" s="244" customFormat="1" ht="32.25" customHeight="1">
      <c r="A21" s="225" t="str">
        <f>IF(A20="","",A20)</f>
        <v/>
      </c>
      <c r="B21" s="201"/>
      <c r="C21" s="201" t="str">
        <f>IF(C20="","",C20)</f>
        <v/>
      </c>
      <c r="D21" s="201" t="str">
        <f>IF(D20="","",D20)</f>
        <v/>
      </c>
      <c r="E21" s="201" t="str">
        <f>IF(E20="","",E20)</f>
        <v/>
      </c>
      <c r="F21" s="201" t="str">
        <f>IF(F20="","",F20)</f>
        <v/>
      </c>
      <c r="G21" s="226" t="str">
        <f>IF(G20="","",G20)</f>
        <v/>
      </c>
      <c r="H21" s="227"/>
      <c r="I21" s="225" t="str">
        <f>IF(A21="","",A21)</f>
        <v/>
      </c>
      <c r="J21" s="201"/>
      <c r="K21" s="201"/>
      <c r="L21" s="201" t="str">
        <f>IF(L20="","",ROUND(L20*65%,2))</f>
        <v/>
      </c>
      <c r="M21" s="201" t="str">
        <f>IF(M20="","",M20)</f>
        <v/>
      </c>
      <c r="N21" s="201" t="str">
        <f>IF(N20="","",N20)</f>
        <v/>
      </c>
      <c r="O21" s="201" t="str">
        <f>IF(O20="","",O20)</f>
        <v/>
      </c>
      <c r="P21" s="201" t="str">
        <f>IF(P20="","",P20)</f>
        <v/>
      </c>
      <c r="Q21" s="201" t="str">
        <f>IF(Q20="","",Q20)</f>
        <v/>
      </c>
      <c r="R21" s="201">
        <f>SUM(K21:Q21)</f>
        <v>0</v>
      </c>
      <c r="S21" s="201" t="str">
        <f>IF(S20="","",ROUND(S20*65%,2))</f>
        <v/>
      </c>
      <c r="T21" s="201" t="str">
        <f>IF(T20="","",ROUND(T20*65%,2))</f>
        <v/>
      </c>
      <c r="U21" s="201" t="str">
        <f>IF(U20="","",ROUND(U20*65%,2))</f>
        <v/>
      </c>
      <c r="V21" s="201" t="str">
        <f>IF(V20="","",ROUND(V20*65%,2))</f>
        <v/>
      </c>
      <c r="W21" s="201" t="str">
        <f>IF(W20="","",ROUND(W20*65%,2))</f>
        <v/>
      </c>
      <c r="X21" s="201">
        <f>SUM(S21:W21)</f>
        <v>0</v>
      </c>
      <c r="Y21" s="201" t="str">
        <f>IF(Y20="","",ROUND(Y20*65%,2))</f>
        <v/>
      </c>
      <c r="Z21" s="201" t="str">
        <f t="shared" ref="Z21:AM21" si="65">IF(Z20="","",ROUND(Z20*65%,2))</f>
        <v/>
      </c>
      <c r="AA21" s="201" t="str">
        <f t="shared" si="65"/>
        <v/>
      </c>
      <c r="AB21" s="201" t="str">
        <f t="shared" si="65"/>
        <v/>
      </c>
      <c r="AC21" s="201" t="str">
        <f t="shared" si="65"/>
        <v/>
      </c>
      <c r="AD21" s="201" t="str">
        <f t="shared" si="65"/>
        <v/>
      </c>
      <c r="AE21" s="201" t="str">
        <f t="shared" si="65"/>
        <v/>
      </c>
      <c r="AF21" s="201" t="str">
        <f t="shared" si="65"/>
        <v/>
      </c>
      <c r="AG21" s="201" t="str">
        <f t="shared" si="65"/>
        <v/>
      </c>
      <c r="AH21" s="201" t="str">
        <f t="shared" si="65"/>
        <v/>
      </c>
      <c r="AI21" s="201" t="str">
        <f t="shared" si="65"/>
        <v/>
      </c>
      <c r="AJ21" s="201" t="str">
        <f t="shared" si="65"/>
        <v/>
      </c>
      <c r="AK21" s="201" t="str">
        <f t="shared" si="65"/>
        <v/>
      </c>
      <c r="AL21" s="201" t="str">
        <f t="shared" si="65"/>
        <v/>
      </c>
      <c r="AM21" s="201" t="str">
        <f t="shared" si="65"/>
        <v/>
      </c>
      <c r="AN21" s="201">
        <f>SUM(Y21:AM21)</f>
        <v>0</v>
      </c>
      <c r="AO21" s="201" t="str">
        <f>IF(AO20="","",AO20)</f>
        <v/>
      </c>
      <c r="AP21" s="201" t="str">
        <f>IF(AP20="","",AP20)</f>
        <v/>
      </c>
      <c r="AQ21" s="201" t="str">
        <f>IF(AQ20="","",AQ20)</f>
        <v/>
      </c>
      <c r="AR21" s="201" t="str">
        <f>IF(AR20="","",AR20)</f>
        <v/>
      </c>
      <c r="AS21" s="201">
        <f>SUM(AO21:AR21)</f>
        <v>0</v>
      </c>
      <c r="AT21" s="201"/>
      <c r="AU21" s="201"/>
      <c r="AV21" s="201" t="str">
        <f>IF(AV20="","",ROUND(AV20*65%,2))</f>
        <v/>
      </c>
      <c r="AW21" s="201">
        <f>CEILING(SUM(AV21,AS21,AN21,X21,R21),0.01)</f>
        <v>0</v>
      </c>
      <c r="AX21" s="201" t="str">
        <f t="shared" ref="AX21:CA21" si="66">IF(AX20="","",AX20)</f>
        <v/>
      </c>
      <c r="AY21" s="201" t="str">
        <f t="shared" si="66"/>
        <v/>
      </c>
      <c r="AZ21" s="201" t="str">
        <f t="shared" si="66"/>
        <v/>
      </c>
      <c r="BA21" s="201" t="str">
        <f t="shared" si="66"/>
        <v/>
      </c>
      <c r="BB21" s="201" t="str">
        <f t="shared" si="66"/>
        <v/>
      </c>
      <c r="BC21" s="201" t="str">
        <f t="shared" si="66"/>
        <v/>
      </c>
      <c r="BD21" s="201" t="str">
        <f t="shared" si="66"/>
        <v/>
      </c>
      <c r="BE21" s="201" t="str">
        <f t="shared" si="66"/>
        <v/>
      </c>
      <c r="BF21" s="201" t="str">
        <f t="shared" si="66"/>
        <v/>
      </c>
      <c r="BG21" s="201" t="str">
        <f t="shared" si="66"/>
        <v/>
      </c>
      <c r="BH21" s="201" t="str">
        <f t="shared" si="66"/>
        <v/>
      </c>
      <c r="BI21" s="201" t="str">
        <f t="shared" si="66"/>
        <v/>
      </c>
      <c r="BJ21" s="201" t="str">
        <f t="shared" si="66"/>
        <v/>
      </c>
      <c r="BK21" s="201" t="str">
        <f t="shared" si="66"/>
        <v/>
      </c>
      <c r="BL21" s="201" t="str">
        <f t="shared" si="66"/>
        <v/>
      </c>
      <c r="BM21" s="201" t="str">
        <f t="shared" si="66"/>
        <v/>
      </c>
      <c r="BN21" s="201" t="str">
        <f t="shared" si="66"/>
        <v/>
      </c>
      <c r="BO21" s="201" t="str">
        <f t="shared" si="66"/>
        <v/>
      </c>
      <c r="BP21" s="201" t="str">
        <f t="shared" si="66"/>
        <v/>
      </c>
      <c r="BQ21" s="201" t="str">
        <f t="shared" si="66"/>
        <v/>
      </c>
      <c r="BR21" s="201" t="str">
        <f t="shared" si="66"/>
        <v/>
      </c>
      <c r="BS21" s="201" t="str">
        <f t="shared" si="66"/>
        <v/>
      </c>
      <c r="BT21" s="201" t="str">
        <f t="shared" si="66"/>
        <v/>
      </c>
      <c r="BU21" s="201" t="str">
        <f t="shared" si="66"/>
        <v/>
      </c>
      <c r="BV21" s="201" t="str">
        <f t="shared" si="66"/>
        <v/>
      </c>
      <c r="BW21" s="201" t="str">
        <f t="shared" si="66"/>
        <v/>
      </c>
      <c r="BX21" s="201" t="str">
        <f t="shared" si="66"/>
        <v/>
      </c>
      <c r="BY21" s="201" t="str">
        <f t="shared" si="66"/>
        <v/>
      </c>
      <c r="BZ21" s="201" t="str">
        <f t="shared" si="66"/>
        <v/>
      </c>
      <c r="CA21" s="201" t="str">
        <f t="shared" si="66"/>
        <v/>
      </c>
      <c r="CB21" s="201" t="e">
        <f>IF(CB20=0,0,ROUND(CB20*65%,2))</f>
        <v>#VALUE!</v>
      </c>
      <c r="CC21" s="201" t="e">
        <f>IF(CC20=0,0,ROUND(CC20*65%,2))</f>
        <v>#VALUE!</v>
      </c>
      <c r="CD21" s="201" t="str">
        <f t="shared" ref="CD21:CO21" si="67">IF(CD20="","",CD20)</f>
        <v/>
      </c>
      <c r="CE21" s="201" t="str">
        <f t="shared" si="67"/>
        <v/>
      </c>
      <c r="CF21" s="201" t="str">
        <f t="shared" si="67"/>
        <v/>
      </c>
      <c r="CG21" s="201" t="str">
        <f t="shared" si="67"/>
        <v/>
      </c>
      <c r="CH21" s="201" t="str">
        <f t="shared" si="67"/>
        <v/>
      </c>
      <c r="CI21" s="201" t="str">
        <f t="shared" si="67"/>
        <v/>
      </c>
      <c r="CJ21" s="201" t="str">
        <f t="shared" si="67"/>
        <v/>
      </c>
      <c r="CK21" s="201" t="str">
        <f t="shared" si="67"/>
        <v/>
      </c>
      <c r="CL21" s="201" t="str">
        <f t="shared" si="67"/>
        <v/>
      </c>
      <c r="CM21" s="201" t="str">
        <f t="shared" si="67"/>
        <v/>
      </c>
      <c r="CN21" s="201" t="str">
        <f t="shared" si="67"/>
        <v/>
      </c>
      <c r="CO21" s="201" t="str">
        <f t="shared" si="67"/>
        <v/>
      </c>
      <c r="CP21" s="201"/>
      <c r="CQ21" s="201" t="str">
        <f t="shared" si="54"/>
        <v/>
      </c>
      <c r="CR21" s="228" t="e">
        <f>ROUND(SUM(AX21:CQ21),2)</f>
        <v>#VALUE!</v>
      </c>
      <c r="CS21" s="228" t="e">
        <f>ROUND(SUM(AW21-CR21),2)</f>
        <v>#VALUE!</v>
      </c>
      <c r="CT21" s="201" t="str">
        <f t="shared" ref="CT21:CZ21" si="68">IF(CT20="","",CT20)</f>
        <v/>
      </c>
      <c r="CU21" s="201" t="str">
        <f t="shared" si="68"/>
        <v/>
      </c>
      <c r="CV21" s="201" t="str">
        <f t="shared" si="68"/>
        <v/>
      </c>
      <c r="CW21" s="201" t="str">
        <f t="shared" si="68"/>
        <v/>
      </c>
      <c r="CX21" s="201" t="str">
        <f t="shared" si="68"/>
        <v/>
      </c>
      <c r="CY21" s="201" t="str">
        <f t="shared" si="68"/>
        <v/>
      </c>
      <c r="CZ21" s="201" t="str">
        <f t="shared" si="68"/>
        <v/>
      </c>
      <c r="DA21" s="229" t="str">
        <f>IF(I21="","",IF(E21=$EG$7,X21+AN21,((K21+Y21+Z21)-J21)))</f>
        <v/>
      </c>
      <c r="DB21" s="229" t="str">
        <f>IF(I21="","",VLOOKUP(I21,'[1]الأجور المتغيرة'!$A$9:$AB$4001,28,0))</f>
        <v/>
      </c>
      <c r="DC21" s="230"/>
      <c r="DD21" s="201" t="e">
        <f>CEILING(IF(L21&gt;0,L21/4,0),0.01)</f>
        <v>#VALUE!</v>
      </c>
      <c r="DE21" s="201" t="str">
        <f>IF(D21="كبير معلمين",18.75,IF(D21="خبير",18.75,IF(D21="أولى",14.25,IF(D21="ثانية",10.5,IF(D21="ثالثة",7.5,IF(D21="رابعة",7.5,IF(D21="خامسة",7.5,IF(D21="سادسة",7.5,""))))))))</f>
        <v/>
      </c>
      <c r="DF21" s="229"/>
      <c r="DG21" s="201" t="str">
        <f>IF($B21=$EG$6,"",IF(CU21="",DA21,""))</f>
        <v/>
      </c>
      <c r="DH21" s="201" t="str">
        <f>IF($B21=$EG$6,"",IF(CU21="",IF(OR(J21="",J21=0),L21,J21),""))</f>
        <v/>
      </c>
      <c r="DI21" s="231" t="str">
        <f>IF($B21=$EG$6,"",IF(CU21="",IF(OR(BO21&lt;&gt;"",BQ21&lt;&gt;"",BU21&lt;&gt;"",BW21&lt;&gt;""),A21,""),""))</f>
        <v/>
      </c>
      <c r="DJ21" s="201" t="str">
        <f>IF($B21=$EG$6,"",IF(CU21&lt;&gt;"",DA21,""))</f>
        <v/>
      </c>
      <c r="DK21" s="201" t="str">
        <f>IF($B21=$EG$6,"",IF(CU21&lt;&gt;"",IF(OR(J21="",J21=0),L21,J21),""))</f>
        <v/>
      </c>
      <c r="DL21" s="231" t="str">
        <f>IF($B21=$EG$6,"",IF(CU21&lt;&gt;"",IF(OR(BO21&lt;&gt;"",BQ21&lt;&gt;"",BU21&lt;&gt;"",BW21&lt;&gt;""),A21,""),""))</f>
        <v/>
      </c>
      <c r="DM21" s="201"/>
      <c r="DN21" s="205" t="str">
        <f>IF(D21="كبير معلمين",6,IF(D21="خبير",6,IF(D21="أولى",5,IF(D21="ثانية",5,IF(D21="ثالثة",4,IF(D21="وزاري",4,IF(D21="رابعة",2,IF(D21="خامسة",1.5,IF(D21="سادسة",1.5,"0")))))))))</f>
        <v>0</v>
      </c>
      <c r="DO21" s="201" t="str">
        <f>IF(D21="إداري",L21*50%,IF(D21="كبير معلمين",0,IF(D21="خبير",0,IF(D21="أولى",0,IF(D21="ثانية",0,IF(D21="ثالثة",0,IF(D21="وزاري",0,"0")))))))</f>
        <v>0</v>
      </c>
      <c r="DP21" s="201" t="str">
        <f>IF(D21="إداري",0,IF(D21="كبير معلمين",L21*25%,IF(D21="خبير",L21*25%,IF(D21="أولى",L21*25%,IF(D21="ثانية",L21*50%,IF(D21="ثالثة",L21*75%,IF(D21="وزاري",L21*1.25,"0")))))))</f>
        <v>0</v>
      </c>
      <c r="DQ21" s="201" t="e">
        <f>L21*25%</f>
        <v>#VALUE!</v>
      </c>
      <c r="DR21" s="201" t="str">
        <f>IF(D21="إداري",L21*50%,IF(D21="كبير معلمين",0,IF(D21="خبير",0,IF(D21="أولى",0,IF(D21="ثانية",0,IF(D21="ثالثة",0,IF(D21="وزاري",0,"0")))))))</f>
        <v>0</v>
      </c>
      <c r="DS21" s="201" t="str">
        <f>IF(D21="إداري",L21*91.5%,IF(D21="كبير معلمين",0,IF(D21="خبير",0,IF(D21="أولى",0,IF(D21="ثانية",0,IF(D21="ثالثة",0,IF(D21="وزاري",0,"0")))))))</f>
        <v>0</v>
      </c>
      <c r="DT21" s="206"/>
      <c r="DU21" s="207"/>
      <c r="DV21" s="229" t="str">
        <f>L21</f>
        <v/>
      </c>
      <c r="DW21" s="229"/>
      <c r="DX21" s="232"/>
      <c r="DY21" s="232"/>
      <c r="DZ21" s="201" t="str">
        <f>IF(A21="","",AW21-(SUM(AX21:CA21,CC21:CN21)))</f>
        <v/>
      </c>
      <c r="EA21" s="201"/>
      <c r="EB21" s="201" t="str">
        <f>IF(A21="","",IF(DZ21=0,0,IF(((DZ21-SUM(BB21,BC21,BD21,BJ21,BW21,BK21,BP21,BQ21,BR21,BS21,BT21,BU21,CC21,CH21,CI21,CJ21,CK21,CL21)))*12&gt;=14200,(((((((DZ21-SUM(BB21,BC21,BD21,BJ21,BW21,BK21,BP21,BQ21,BR21,BS21,BT21,BU21,CC21,CH21,CI21,CJ21,CK21,CL21)))*12)-14200)*10%)*20%)/12),0)))</f>
        <v/>
      </c>
      <c r="EC21" s="229"/>
      <c r="ED21" s="201" t="str">
        <f>IF(A21="","",IF(DZ21=0,0,IF(((DZ21-SUM(BB21,BC21,BD21,BJ21,BW21,BK21,BP21,BQ21,BR21,BS21,BT21,BU21,CC21,CH21,CI21,CJ21,CK21,CL21)))*12&gt;=15000,(((((((DZ21-SUM(BB21,BC21,BD21,BJ21,BW21,BK21,BP21,BQ21,BR21,BS21,BT21,BU21,CC21,CH21,CI21,CJ21,CK21,CL21)))*12)-15000)*10%)*15%)/12),0)))</f>
        <v/>
      </c>
      <c r="EE21" s="201" t="str">
        <f>IF(A21="","",IF(ED21="","",FLOOR(ED21,0.05)))</f>
        <v/>
      </c>
      <c r="EF21" s="233"/>
      <c r="EG21" s="233"/>
      <c r="EH21" s="233"/>
      <c r="EI21" s="234" t="str">
        <f t="shared" ref="EI21:EP21" si="69">IF(EI20="","",EI20)</f>
        <v/>
      </c>
      <c r="EJ21" s="235" t="str">
        <f t="shared" si="69"/>
        <v/>
      </c>
      <c r="EK21" s="236" t="str">
        <f t="shared" si="69"/>
        <v/>
      </c>
      <c r="EL21" s="235" t="str">
        <f t="shared" si="69"/>
        <v/>
      </c>
      <c r="EM21" s="235" t="str">
        <f t="shared" si="69"/>
        <v/>
      </c>
      <c r="EN21" s="237" t="str">
        <f t="shared" si="69"/>
        <v/>
      </c>
      <c r="EO21" s="235" t="str">
        <f t="shared" si="69"/>
        <v/>
      </c>
      <c r="EP21" s="238" t="str">
        <f t="shared" si="69"/>
        <v/>
      </c>
      <c r="EQ21" s="218"/>
      <c r="ER21" s="239" t="str">
        <f>IF(A21="","",A21)</f>
        <v/>
      </c>
      <c r="ES21" s="235" t="str">
        <f>IF(ET21="","",MAX(ES$8:ES20)+1)</f>
        <v/>
      </c>
      <c r="ET21" s="240" t="str">
        <f>IF(A21="","",IF(AND(B21="",CU21&lt;&gt;""),C21,""))</f>
        <v/>
      </c>
      <c r="EU21" s="235" t="str">
        <f>IF(ET21="","",ES21)</f>
        <v/>
      </c>
      <c r="EV21" s="235" t="str">
        <f>IF(ET21="","",ER21)</f>
        <v/>
      </c>
      <c r="EW21" s="237"/>
      <c r="EX21" s="235" t="str">
        <f>IF(EX20="","",IF(EX20+1&gt;ET$9,"",EX20+1))</f>
        <v/>
      </c>
      <c r="EY21" s="238" t="str">
        <f>IF(EX21="","",VLOOKUP(EX21,EU$10:EV$1003,2,0))</f>
        <v/>
      </c>
      <c r="EZ21" s="218"/>
      <c r="FA21" s="241" t="str">
        <f>IF(B21="","",A21)</f>
        <v/>
      </c>
      <c r="FB21" s="242" t="str">
        <f>IFERROR(SMALL($FA$10:$FA$100000,A21),"")</f>
        <v/>
      </c>
      <c r="FC21" s="243" t="str">
        <f>IF(FB21="","",VLOOKUP(FB21,$A$10:$C$10000,3,0))</f>
        <v/>
      </c>
      <c r="FD21" s="227"/>
    </row>
    <row r="22" spans="1:160" s="224" customFormat="1" ht="32.25" customHeight="1">
      <c r="A22" s="245"/>
      <c r="B22" s="186"/>
      <c r="C22" s="186"/>
      <c r="D22" s="187"/>
      <c r="E22" s="186"/>
      <c r="F22" s="186"/>
      <c r="G22" s="188"/>
      <c r="H22" s="189"/>
      <c r="I22" s="190" t="str">
        <f>IF(A22="","",A22)</f>
        <v/>
      </c>
      <c r="J22" s="191"/>
      <c r="K22" s="191"/>
      <c r="L22" s="191"/>
      <c r="M22" s="192" t="str">
        <f t="shared" si="56"/>
        <v/>
      </c>
      <c r="N22" s="192" t="str">
        <f t="shared" si="56"/>
        <v/>
      </c>
      <c r="O22" s="192" t="str">
        <f t="shared" si="56"/>
        <v/>
      </c>
      <c r="P22" s="192" t="str">
        <f t="shared" si="56"/>
        <v/>
      </c>
      <c r="Q22" s="192" t="str">
        <f t="shared" si="56"/>
        <v/>
      </c>
      <c r="R22" s="193" t="str">
        <f>IF(A22="","",SUM(K22:Q22))</f>
        <v/>
      </c>
      <c r="S22" s="191"/>
      <c r="T22" s="191"/>
      <c r="U22" s="191"/>
      <c r="V22" s="191"/>
      <c r="W22" s="191"/>
      <c r="X22" s="193" t="str">
        <f>IF(A22="","",SUM(S22:W22))</f>
        <v/>
      </c>
      <c r="Y22" s="191"/>
      <c r="Z22" s="191"/>
      <c r="AA22" s="191"/>
      <c r="AB22" s="192" t="str">
        <f>IF(A22="","",IF(E22=$EG$7,4,0))</f>
        <v/>
      </c>
      <c r="AC22" s="192" t="str">
        <f>IF(A22="","",ROUNDDOWN(IF(E22="إداري",0,IF(D22="كبير معلمين",G22*0.25,IF(D22="خبير",G22*0.25,IF(D22="أولى",G22*0.25,IF(D22="ثانية",G22*0.25,IF(D22="ثالثة",G22*0.25,IF(D22="وزاري",G22*0.25,"0"))))))),0))</f>
        <v/>
      </c>
      <c r="AD22" s="192" t="str">
        <f>IF(A22="","",IF(E22="إداري",0,IF(D22="كبير معلمين",G22*50%,IF(D22="خبير",G22*50%,IF(D22="أولى",G22*50%,IF(D22="ثانية",G22*50%,IF(D22="ثالثة",G22*50%,IF(D22="وزاري",G22*50%,"0"))))))))</f>
        <v/>
      </c>
      <c r="AE22" s="194" t="str">
        <f>IF(A22="","",IF(E22=$EG$8,0,IF(D22="كبير معلمين",ROUND(G22*200%,2),IF(D22="خبير",ROUND(G22*175%,2),IF(D22="أولى",ROUND(G22*150%,2),IF(D22="ثانية",ROUND(G22*125%,2),IF(D22="ثالثة",ROUND(G22*100%,2),IF(D22="وزاري",L22*0,"0"))))))))</f>
        <v/>
      </c>
      <c r="AF22" s="192" t="str">
        <f>IF(A22="","",ROUNDDOWN(IF(E22="إداري",0,IF(D22="كبير معلمين",G22*25%,IF(D22="خبير",G22*25%,IF(D22="أولى",G22*25%,IF(D22="ثانية",G22*50%,IF(D22="ثالثة",G22*75%,IF(D22="وزاري",G22*1.25,"0"))))))),0))</f>
        <v/>
      </c>
      <c r="AG22" s="191"/>
      <c r="AH22" s="195"/>
      <c r="AI22" s="191"/>
      <c r="AJ22" s="191"/>
      <c r="AK22" s="191"/>
      <c r="AL22" s="191"/>
      <c r="AM22" s="191"/>
      <c r="AN22" s="193" t="str">
        <f>IF(A22="","",SUM(Y22:AM22))</f>
        <v/>
      </c>
      <c r="AO22" s="192" t="str">
        <f t="shared" si="57"/>
        <v/>
      </c>
      <c r="AP22" s="192" t="str">
        <f t="shared" si="57"/>
        <v/>
      </c>
      <c r="AQ22" s="192" t="str">
        <f t="shared" si="57"/>
        <v/>
      </c>
      <c r="AR22" s="192" t="str">
        <f t="shared" si="57"/>
        <v/>
      </c>
      <c r="AS22" s="193" t="str">
        <f>IF(A22="","",SUM(AO22:AR22))</f>
        <v/>
      </c>
      <c r="AT22" s="191"/>
      <c r="AU22" s="191"/>
      <c r="AV22" s="192" t="str">
        <f>IF(E22="","",IF(E22=$EG$7,10,0))</f>
        <v/>
      </c>
      <c r="AW22" s="193" t="str">
        <f>IF(A22="","",(CEILING(SUM(AV22,AS22,AN22,X22,R22),0.01)))</f>
        <v/>
      </c>
      <c r="AX22" s="192" t="str">
        <f t="shared" si="58"/>
        <v/>
      </c>
      <c r="AY22" s="192" t="str">
        <f t="shared" si="58"/>
        <v/>
      </c>
      <c r="AZ22" s="192" t="str">
        <f t="shared" si="58"/>
        <v/>
      </c>
      <c r="BA22" s="192" t="str">
        <f t="shared" si="58"/>
        <v/>
      </c>
      <c r="BB22" s="192" t="str">
        <f t="shared" si="58"/>
        <v/>
      </c>
      <c r="BC22" s="192" t="str">
        <f t="shared" si="58"/>
        <v/>
      </c>
      <c r="BD22" s="192" t="str">
        <f t="shared" si="58"/>
        <v/>
      </c>
      <c r="BE22" s="192" t="str">
        <f t="shared" si="58"/>
        <v/>
      </c>
      <c r="BF22" s="192" t="str">
        <f t="shared" si="58"/>
        <v/>
      </c>
      <c r="BG22" s="192" t="str">
        <f t="shared" si="59"/>
        <v/>
      </c>
      <c r="BH22" s="192" t="str">
        <f t="shared" si="59"/>
        <v/>
      </c>
      <c r="BI22" s="192" t="str">
        <f t="shared" si="59"/>
        <v/>
      </c>
      <c r="BJ22" s="192" t="str">
        <f t="shared" si="59"/>
        <v/>
      </c>
      <c r="BK22" s="192" t="str">
        <f t="shared" si="59"/>
        <v/>
      </c>
      <c r="BL22" s="192" t="str">
        <f t="shared" si="59"/>
        <v/>
      </c>
      <c r="BM22" s="192" t="str">
        <f t="shared" si="59"/>
        <v/>
      </c>
      <c r="BN22" s="192" t="str">
        <f t="shared" si="59"/>
        <v/>
      </c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2" t="str">
        <f>IF(A22="","",EE22)</f>
        <v/>
      </c>
      <c r="CC22" s="192" t="str">
        <f>IF(A22="","",DU22)</f>
        <v/>
      </c>
      <c r="CD22" s="191"/>
      <c r="CE22" s="191"/>
      <c r="CF22" s="192" t="str">
        <f>IF(C22="","",IF(CE22="","",4))</f>
        <v/>
      </c>
      <c r="CG22" s="192" t="str">
        <f>IF(A22="","",IF(CE22="","",IF(E22="إداري",ROUND(J22*5%,2),IF(E22="معلم",ROUND(L22*5%,2),"0"))))</f>
        <v/>
      </c>
      <c r="CH22" s="192" t="str">
        <f>IF(A22="","",(CEILING(IF(E22="إداري",0,IF(E22="معلم",4.5,"0")),0.01)))</f>
        <v/>
      </c>
      <c r="CI22" s="192" t="str">
        <f>IF(A22="","",(CEILING(IF(E22="إداري",0,IF(E22="معلم",1,"0")),0.01)))</f>
        <v/>
      </c>
      <c r="CJ22" s="192" t="str">
        <f>IF(A22="","",(CEILING(IF(E22="إداري",0,IF(E22="معلم",1,"0")),0.01)))</f>
        <v/>
      </c>
      <c r="CK22" s="192" t="str">
        <f>IF(A22="","",(CEILING(IF(E22="إداري",0,IF(E22="معلم",0.5,"0")),0.01)))</f>
        <v/>
      </c>
      <c r="CL22" s="192" t="str">
        <f>IF(A22="","",IF(E22="إداري",0,IF(E22="معلم",ROUND(L22*0.07,2),"0")))</f>
        <v/>
      </c>
      <c r="CM22" s="191"/>
      <c r="CN22" s="191"/>
      <c r="CO22" s="191"/>
      <c r="CP22" s="191"/>
      <c r="CQ22" s="192" t="str">
        <f t="shared" si="54"/>
        <v/>
      </c>
      <c r="CR22" s="197" t="str">
        <f>IF(A22="","",ROUND(SUM(AX22:CQ22),2))</f>
        <v/>
      </c>
      <c r="CS22" s="197" t="str">
        <f>IF(A22="","",ROUND(SUM(AW22-CR22),2))</f>
        <v/>
      </c>
      <c r="CT22" s="186" t="str">
        <f>IF(C22="","",C22)</f>
        <v/>
      </c>
      <c r="CU22" s="186"/>
      <c r="CV22" s="198"/>
      <c r="CW22" s="186"/>
      <c r="CX22" s="191"/>
      <c r="CY22" s="186"/>
      <c r="CZ22" s="186"/>
      <c r="DA22" s="199" t="str">
        <f>IF(I22="","",IF(E22=$EG$7,X22+AN22,((K22+Y22+Z22)-J22)))</f>
        <v/>
      </c>
      <c r="DB22" s="199" t="str">
        <f>IF(I22="","",VLOOKUP(I22,'[1]الأجور المتغيرة'!$A$9:$AB$4001,28,0))</f>
        <v/>
      </c>
      <c r="DC22" s="200"/>
      <c r="DD22" s="201">
        <f>CEILING(IF(L22&gt;0,L22/4,0),0.01)</f>
        <v>0</v>
      </c>
      <c r="DE22" s="201" t="str">
        <f>IF(D22="كبير معلمين",18.75,IF(D22="خبير",18.75,IF(D22="أولى",14.25,IF(D22="ثانية",10.5,IF(D22="ثالثة",7.5,IF(D22="رابعة",7.5,IF(D22="خامسة",7.5,IF(D22="سادسة",7.5,""))))))))</f>
        <v/>
      </c>
      <c r="DF22" s="202"/>
      <c r="DG22" s="203" t="str">
        <f>IF($B22=$EG$6,"",IF(CU22="",DA22,""))</f>
        <v/>
      </c>
      <c r="DH22" s="203">
        <f>IF($B22=$EG$6,"",IF(CU22="",IF(OR(J22="",J22=0),L22,J22),""))</f>
        <v>0</v>
      </c>
      <c r="DI22" s="204" t="str">
        <f>IF($B22=$EG$6,"",IF(CU22="",IF(OR(BO22&lt;&gt;"",BQ22&lt;&gt;"",BU22&lt;&gt;"",BW22&lt;&gt;""),A22,""),""))</f>
        <v/>
      </c>
      <c r="DJ22" s="203" t="str">
        <f>IF($B22=$EG$6,"",IF(CU22&lt;&gt;"",DA22,""))</f>
        <v/>
      </c>
      <c r="DK22" s="203" t="str">
        <f>IF($B22=$EG$6,"",IF(CU22&lt;&gt;"",IF(OR(J22="",J22=0),L22,J22),""))</f>
        <v/>
      </c>
      <c r="DL22" s="204" t="str">
        <f>IF($B22=$EG$6,"",IF(CU22&lt;&gt;"",IF(OR(BO22&lt;&gt;"",BQ22&lt;&gt;"",BU22&lt;&gt;"",BW22&lt;&gt;""),A22,""),""))</f>
        <v/>
      </c>
      <c r="DM22" s="202"/>
      <c r="DN22" s="205" t="str">
        <f t="shared" ref="DN22:DN29" si="70">IF(D22="كبير معلمين",6,IF(D22="خبير",6,IF(D22="أولى",5,IF(D22="ثانية",5,IF(D22="ثالثة",4,IF(D22="وزاري",4,IF(D22="رابعة",2,IF(D22="خامسة",1.5,IF(D22="سادسة",1.5,"0")))))))))</f>
        <v>0</v>
      </c>
      <c r="DO22" s="199" t="str">
        <f>IF(D22="كبير",L22+S22+6,IF(D22="أولى",L22+S22+5,IF(D22="ثانية",L22+S22+5,IF(D22="ثالثة",L22+S22+4,IF(D22="وزاري",L22+S22+4,IF(D22="رابعة",L22+S22+2,IF(D22="خامسة",L22+S22+1.5,IF(D22="سادسة",L22+S22+1.5,"0"))))))))</f>
        <v>0</v>
      </c>
      <c r="DP22" s="201" t="str">
        <f>IF(D22="إداري",0,IF(D22="كبير معلمين",L22*25%,IF(D22="خبير",L22*25%,IF(D22="أولى",L22*25%,IF(D22="ثانية",L22*50%,IF(D22="ثالثة",L22*75%,IF(D22="وزاري",L22*1.25,"0")))))))</f>
        <v>0</v>
      </c>
      <c r="DQ22" s="201">
        <f>L22*25%</f>
        <v>0</v>
      </c>
      <c r="DR22" s="201" t="str">
        <f>IF(D22="إداري",L22*50%,IF(D22="كبير معلمين",0,IF(D22="خبير",0,IF(D22="أولى",0,IF(D22="ثانية",0,IF(D22="ثالثة",0,IF(D22="وزاري",0,"0")))))))</f>
        <v>0</v>
      </c>
      <c r="DS22" s="201" t="str">
        <f>IF(D22="إداري",L22*91.5%,IF(D22="كبير معلمين",0,IF(D22="خبير",0,IF(D22="أولى",0,IF(D22="ثانية",0,IF(D22="ثالثة",0,IF(D22="وزاري",0,"0")))))))</f>
        <v>0</v>
      </c>
      <c r="DT22" s="206" t="str">
        <f>IF(A22="","",IF(E22="","",IF(E22=$EG$7,(((L22+AC22+AD22+AA22+AB22+AG22+AH22+AI22+AE22+AF22+AJ22)*2/3)-50),(((Z22+Y22+K22)*2/3)-50))))</f>
        <v/>
      </c>
      <c r="DU22" s="207" t="str">
        <f>IF(A22="","",IF(DT22="","",FLOOR(IF(DT22&gt;0,IF(DT22&lt;=251,DT22*0.006,IF(DT22&lt;=501,DT22*0.0065,IF(DT22&lt;=1000,DT22*0.007,IF(DT22&gt;1000,DT22*0.0075)))),""),0.15)))</f>
        <v/>
      </c>
      <c r="DV22" s="199">
        <f t="shared" ref="DV22:DV29" si="71">L22</f>
        <v>0</v>
      </c>
      <c r="DW22" s="199"/>
      <c r="DX22" s="208"/>
      <c r="DY22" s="208"/>
      <c r="DZ22" s="209" t="str">
        <f>IF(A22="","",AW22-(SUM(AX22:CA22,CC22:CN22)))</f>
        <v/>
      </c>
      <c r="EA22" s="209"/>
      <c r="EB22" s="209" t="str">
        <f>IF(A22="","",IF(DZ22=0,0,IF(((DZ22-SUM(BB22,BC22,BD22,BJ22,BW22,BK22,BP22,BQ22,BR22,BS22,BT22,BU22,CC22,CH22,CI22,CJ22,CK22,CL22)))*12&gt;=14200,(((((((DZ22-SUM(BB22,BC22,BD22,BJ22,BW22,BK22,BP22,BQ22,BR22,BS22,BT22,BU22,CC22,CH22,CI22,CJ22,CK22,CL22)))*12)-14200)*10%)*20%)/12),0)))</f>
        <v/>
      </c>
      <c r="EC22" s="61"/>
      <c r="ED22" s="209" t="str">
        <f>IF(A22="","",IF(DZ22=0,0,IF(((DZ22-SUM(BB22,BC22,BD22,BJ22,BW22,BK22,BP22,BQ22,BR22,BS22,BT22,BU22,CC22,CH22,CI22,CJ22,CK22,CL22)))*12&gt;=15000,(((((((DZ22-SUM(BB22,BC22,BD22,BJ22,BW22,BK22,BP22,BQ22,BR22,BS22,BT22,BU22,CC22,CH22,CI22,CJ22,CK22,CL22)))*12)-15000)*10%)*15%)/12),0)))</f>
        <v/>
      </c>
      <c r="EE22" s="209" t="str">
        <f>IF(A22="","",IF(ED22="","",FLOOR(ED22,0.05)))</f>
        <v/>
      </c>
      <c r="EF22" s="210"/>
      <c r="EG22" s="210"/>
      <c r="EH22" s="210"/>
      <c r="EI22" s="211" t="str">
        <f>IF(A22="","",A22)</f>
        <v/>
      </c>
      <c r="EJ22" s="212" t="str">
        <f>IF(EK22="","",MAX(EJ$8:EJ21)+1)</f>
        <v/>
      </c>
      <c r="EK22" s="213" t="str">
        <f>IF(A22="","",IF(AND(B22="",CU22=""),C22,""))</f>
        <v/>
      </c>
      <c r="EL22" s="214" t="str">
        <f>IF(EK22="","",EJ22)</f>
        <v/>
      </c>
      <c r="EM22" s="214" t="str">
        <f>IF(EK22="","",EI22)</f>
        <v/>
      </c>
      <c r="EN22" s="215"/>
      <c r="EO22" s="216" t="str">
        <f>IF(EO21="","",IF(EO21+1&gt;EK$9,"",EO21+1))</f>
        <v/>
      </c>
      <c r="EP22" s="217" t="str">
        <f>IF(EO22="","",VLOOKUP(EO22,EL$10:EM$1003,2,0))</f>
        <v/>
      </c>
      <c r="EQ22" s="218"/>
      <c r="ER22" s="219" t="str">
        <f>IF(A22="","",A22)</f>
        <v/>
      </c>
      <c r="ES22" s="212" t="str">
        <f>IF(ET22="","",MAX(ES$8:ES21)+1)</f>
        <v/>
      </c>
      <c r="ET22" s="220" t="str">
        <f>IF(A22="","",IF(AND(B22="",CU22&lt;&gt;""),C22,""))</f>
        <v/>
      </c>
      <c r="EU22" s="214" t="str">
        <f>IF(ET22="","",ES22)</f>
        <v/>
      </c>
      <c r="EV22" s="214" t="str">
        <f>IF(ET22="","",ER22)</f>
        <v/>
      </c>
      <c r="EW22" s="215"/>
      <c r="EX22" s="216" t="str">
        <f>IF(EX21="","",IF(EX21+1&gt;ET$9,"",EX21+1))</f>
        <v/>
      </c>
      <c r="EY22" s="217" t="str">
        <f>IF(EX22="","",VLOOKUP(EX22,EU$10:EV$1003,2,0))</f>
        <v/>
      </c>
      <c r="EZ22" s="61"/>
      <c r="FA22" s="221" t="str">
        <f>IF(B22="","",A22)</f>
        <v/>
      </c>
      <c r="FB22" s="222" t="str">
        <f>IFERROR(SMALL($FA$10:$FA$100000,A22),"")</f>
        <v/>
      </c>
      <c r="FC22" s="223" t="str">
        <f>IF(FB22="","",VLOOKUP(FB22,$A$10:$C$10000,3,0))</f>
        <v/>
      </c>
      <c r="FD22" s="61"/>
    </row>
    <row r="23" spans="1:160" s="244" customFormat="1" ht="32.25" customHeight="1">
      <c r="A23" s="225" t="str">
        <f>IF(A22="","",A22)</f>
        <v/>
      </c>
      <c r="B23" s="201"/>
      <c r="C23" s="201" t="str">
        <f>IF(C22="","",C22)</f>
        <v/>
      </c>
      <c r="D23" s="201" t="str">
        <f>IF(D22="","",D22)</f>
        <v/>
      </c>
      <c r="E23" s="201" t="str">
        <f>IF(E22="","",E22)</f>
        <v/>
      </c>
      <c r="F23" s="201" t="str">
        <f>IF(F22="","",F22)</f>
        <v/>
      </c>
      <c r="G23" s="226" t="str">
        <f>IF(G22="","",G22)</f>
        <v/>
      </c>
      <c r="H23" s="227"/>
      <c r="I23" s="225" t="str">
        <f t="shared" ref="I23:I29" si="72">IF(A23="","",A23)</f>
        <v/>
      </c>
      <c r="J23" s="201"/>
      <c r="K23" s="201"/>
      <c r="L23" s="201" t="str">
        <f>IF(L22="","",ROUND(L22*65%,2))</f>
        <v/>
      </c>
      <c r="M23" s="201" t="str">
        <f>IF(M22="","",M22)</f>
        <v/>
      </c>
      <c r="N23" s="201" t="str">
        <f>IF(N22="","",N22)</f>
        <v/>
      </c>
      <c r="O23" s="201" t="str">
        <f>IF(O22="","",O22)</f>
        <v/>
      </c>
      <c r="P23" s="201" t="str">
        <f>IF(P22="","",P22)</f>
        <v/>
      </c>
      <c r="Q23" s="201" t="str">
        <f>IF(Q22="","",Q22)</f>
        <v/>
      </c>
      <c r="R23" s="201">
        <f>SUM(K23:Q23)</f>
        <v>0</v>
      </c>
      <c r="S23" s="201" t="str">
        <f>IF(S22="","",ROUND(S22*65%,2))</f>
        <v/>
      </c>
      <c r="T23" s="201" t="str">
        <f>IF(T22="","",ROUND(T22*65%,2))</f>
        <v/>
      </c>
      <c r="U23" s="201" t="str">
        <f>IF(U22="","",ROUND(U22*65%,2))</f>
        <v/>
      </c>
      <c r="V23" s="201" t="str">
        <f>IF(V22="","",ROUND(V22*65%,2))</f>
        <v/>
      </c>
      <c r="W23" s="201" t="str">
        <f>IF(W22="","",ROUND(W22*65%,2))</f>
        <v/>
      </c>
      <c r="X23" s="201">
        <f>SUM(S23:W23)</f>
        <v>0</v>
      </c>
      <c r="Y23" s="201" t="str">
        <f>IF(Y22="","",ROUND(Y22*65%,2))</f>
        <v/>
      </c>
      <c r="Z23" s="201" t="str">
        <f t="shared" ref="Z23:AM23" si="73">IF(Z22="","",ROUND(Z22*65%,2))</f>
        <v/>
      </c>
      <c r="AA23" s="201" t="str">
        <f t="shared" si="73"/>
        <v/>
      </c>
      <c r="AB23" s="201" t="str">
        <f t="shared" si="73"/>
        <v/>
      </c>
      <c r="AC23" s="201" t="str">
        <f t="shared" si="73"/>
        <v/>
      </c>
      <c r="AD23" s="201" t="str">
        <f t="shared" si="73"/>
        <v/>
      </c>
      <c r="AE23" s="201" t="str">
        <f t="shared" si="73"/>
        <v/>
      </c>
      <c r="AF23" s="201" t="str">
        <f t="shared" si="73"/>
        <v/>
      </c>
      <c r="AG23" s="201" t="str">
        <f t="shared" si="73"/>
        <v/>
      </c>
      <c r="AH23" s="201" t="str">
        <f t="shared" si="73"/>
        <v/>
      </c>
      <c r="AI23" s="201" t="str">
        <f t="shared" si="73"/>
        <v/>
      </c>
      <c r="AJ23" s="201" t="str">
        <f t="shared" si="73"/>
        <v/>
      </c>
      <c r="AK23" s="201" t="str">
        <f t="shared" si="73"/>
        <v/>
      </c>
      <c r="AL23" s="201" t="str">
        <f t="shared" si="73"/>
        <v/>
      </c>
      <c r="AM23" s="201" t="str">
        <f t="shared" si="73"/>
        <v/>
      </c>
      <c r="AN23" s="201">
        <f>SUM(Y23:AM23)</f>
        <v>0</v>
      </c>
      <c r="AO23" s="201" t="str">
        <f>IF(AO22="","",AO22)</f>
        <v/>
      </c>
      <c r="AP23" s="201" t="str">
        <f>IF(AP22="","",AP22)</f>
        <v/>
      </c>
      <c r="AQ23" s="201" t="str">
        <f>IF(AQ22="","",AQ22)</f>
        <v/>
      </c>
      <c r="AR23" s="201" t="str">
        <f>IF(AR22="","",AR22)</f>
        <v/>
      </c>
      <c r="AS23" s="201">
        <f>SUM(AO23:AR23)</f>
        <v>0</v>
      </c>
      <c r="AT23" s="201"/>
      <c r="AU23" s="201"/>
      <c r="AV23" s="201" t="str">
        <f>IF(AV22="","",ROUND(AV22*65%,2))</f>
        <v/>
      </c>
      <c r="AW23" s="201">
        <f>CEILING(SUM(AV23,AS23,AN23,X23,R23),0.01)</f>
        <v>0</v>
      </c>
      <c r="AX23" s="201" t="str">
        <f t="shared" ref="AX23:CA23" si="74">IF(AX22="","",AX22)</f>
        <v/>
      </c>
      <c r="AY23" s="201" t="str">
        <f t="shared" si="74"/>
        <v/>
      </c>
      <c r="AZ23" s="201" t="str">
        <f t="shared" si="74"/>
        <v/>
      </c>
      <c r="BA23" s="201" t="str">
        <f t="shared" si="74"/>
        <v/>
      </c>
      <c r="BB23" s="201" t="str">
        <f t="shared" si="74"/>
        <v/>
      </c>
      <c r="BC23" s="201" t="str">
        <f t="shared" si="74"/>
        <v/>
      </c>
      <c r="BD23" s="201" t="str">
        <f t="shared" si="74"/>
        <v/>
      </c>
      <c r="BE23" s="201" t="str">
        <f t="shared" si="74"/>
        <v/>
      </c>
      <c r="BF23" s="201" t="str">
        <f t="shared" si="74"/>
        <v/>
      </c>
      <c r="BG23" s="201" t="str">
        <f t="shared" si="74"/>
        <v/>
      </c>
      <c r="BH23" s="201" t="str">
        <f t="shared" si="74"/>
        <v/>
      </c>
      <c r="BI23" s="201" t="str">
        <f t="shared" si="74"/>
        <v/>
      </c>
      <c r="BJ23" s="201" t="str">
        <f t="shared" si="74"/>
        <v/>
      </c>
      <c r="BK23" s="201" t="str">
        <f t="shared" si="74"/>
        <v/>
      </c>
      <c r="BL23" s="201" t="str">
        <f t="shared" si="74"/>
        <v/>
      </c>
      <c r="BM23" s="201" t="str">
        <f t="shared" si="74"/>
        <v/>
      </c>
      <c r="BN23" s="201" t="str">
        <f t="shared" si="74"/>
        <v/>
      </c>
      <c r="BO23" s="201" t="str">
        <f t="shared" si="74"/>
        <v/>
      </c>
      <c r="BP23" s="201" t="str">
        <f t="shared" si="74"/>
        <v/>
      </c>
      <c r="BQ23" s="201" t="str">
        <f t="shared" si="74"/>
        <v/>
      </c>
      <c r="BR23" s="201" t="str">
        <f t="shared" si="74"/>
        <v/>
      </c>
      <c r="BS23" s="201" t="str">
        <f t="shared" si="74"/>
        <v/>
      </c>
      <c r="BT23" s="201" t="str">
        <f t="shared" si="74"/>
        <v/>
      </c>
      <c r="BU23" s="201" t="str">
        <f t="shared" si="74"/>
        <v/>
      </c>
      <c r="BV23" s="201" t="str">
        <f t="shared" si="74"/>
        <v/>
      </c>
      <c r="BW23" s="201" t="str">
        <f t="shared" si="74"/>
        <v/>
      </c>
      <c r="BX23" s="201" t="str">
        <f t="shared" si="74"/>
        <v/>
      </c>
      <c r="BY23" s="201" t="str">
        <f t="shared" si="74"/>
        <v/>
      </c>
      <c r="BZ23" s="201" t="str">
        <f t="shared" si="74"/>
        <v/>
      </c>
      <c r="CA23" s="201" t="str">
        <f t="shared" si="74"/>
        <v/>
      </c>
      <c r="CB23" s="201" t="e">
        <f>IF(CB22=0,0,ROUND(CB22*65%,2))</f>
        <v>#VALUE!</v>
      </c>
      <c r="CC23" s="201" t="e">
        <f>IF(CC22=0,0,ROUND(CC22*65%,2))</f>
        <v>#VALUE!</v>
      </c>
      <c r="CD23" s="201" t="str">
        <f t="shared" ref="CD23:CO23" si="75">IF(CD22="","",CD22)</f>
        <v/>
      </c>
      <c r="CE23" s="201" t="str">
        <f t="shared" si="75"/>
        <v/>
      </c>
      <c r="CF23" s="201" t="str">
        <f t="shared" si="75"/>
        <v/>
      </c>
      <c r="CG23" s="201" t="str">
        <f t="shared" si="75"/>
        <v/>
      </c>
      <c r="CH23" s="201" t="str">
        <f t="shared" si="75"/>
        <v/>
      </c>
      <c r="CI23" s="201" t="str">
        <f t="shared" si="75"/>
        <v/>
      </c>
      <c r="CJ23" s="201" t="str">
        <f t="shared" si="75"/>
        <v/>
      </c>
      <c r="CK23" s="201" t="str">
        <f t="shared" si="75"/>
        <v/>
      </c>
      <c r="CL23" s="201" t="str">
        <f t="shared" si="75"/>
        <v/>
      </c>
      <c r="CM23" s="201" t="str">
        <f t="shared" si="75"/>
        <v/>
      </c>
      <c r="CN23" s="201" t="str">
        <f t="shared" si="75"/>
        <v/>
      </c>
      <c r="CO23" s="201" t="str">
        <f t="shared" si="75"/>
        <v/>
      </c>
      <c r="CP23" s="201"/>
      <c r="CQ23" s="201" t="str">
        <f t="shared" si="54"/>
        <v/>
      </c>
      <c r="CR23" s="228" t="e">
        <f>ROUND(SUM(AX23:CQ23),2)</f>
        <v>#VALUE!</v>
      </c>
      <c r="CS23" s="228" t="e">
        <f>ROUND(SUM(AW23-CR23),2)</f>
        <v>#VALUE!</v>
      </c>
      <c r="CT23" s="201" t="str">
        <f t="shared" ref="CT23:CZ23" si="76">IF(CT22="","",CT22)</f>
        <v/>
      </c>
      <c r="CU23" s="201" t="str">
        <f t="shared" si="76"/>
        <v/>
      </c>
      <c r="CV23" s="201" t="str">
        <f t="shared" si="76"/>
        <v/>
      </c>
      <c r="CW23" s="201" t="str">
        <f t="shared" si="76"/>
        <v/>
      </c>
      <c r="CX23" s="201" t="str">
        <f t="shared" si="76"/>
        <v/>
      </c>
      <c r="CY23" s="201" t="str">
        <f t="shared" si="76"/>
        <v/>
      </c>
      <c r="CZ23" s="201" t="str">
        <f t="shared" si="76"/>
        <v/>
      </c>
      <c r="DA23" s="229" t="str">
        <f t="shared" ref="DA23:DA29" si="77">IF(I23="","",IF(E23=$EG$7,X23+AN23,((K23+Y23+Z23)-J23)))</f>
        <v/>
      </c>
      <c r="DB23" s="229" t="str">
        <f>IF(I23="","",VLOOKUP(I23,'[1]الأجور المتغيرة'!$A$9:$AB$4001,28,0))</f>
        <v/>
      </c>
      <c r="DC23" s="230"/>
      <c r="DD23" s="201" t="e">
        <f t="shared" ref="DD23:DD29" si="78">CEILING(IF(L23&gt;0,L23/4,0),0.01)</f>
        <v>#VALUE!</v>
      </c>
      <c r="DE23" s="201" t="str">
        <f t="shared" ref="DE23:DE29" si="79">IF(D23="كبير معلمين",18.75,IF(D23="خبير",18.75,IF(D23="أولى",14.25,IF(D23="ثانية",10.5,IF(D23="ثالثة",7.5,IF(D23="رابعة",7.5,IF(D23="خامسة",7.5,IF(D23="سادسة",7.5,""))))))))</f>
        <v/>
      </c>
      <c r="DF23" s="229"/>
      <c r="DG23" s="201" t="str">
        <f t="shared" ref="DG23:DG29" si="80">IF($B23=$EG$6,"",IF(CU23="",DA23,""))</f>
        <v/>
      </c>
      <c r="DH23" s="201" t="str">
        <f t="shared" ref="DH23:DH29" si="81">IF($B23=$EG$6,"",IF(CU23="",IF(OR(J23="",J23=0),L23,J23),""))</f>
        <v/>
      </c>
      <c r="DI23" s="231" t="str">
        <f t="shared" ref="DI23:DI29" si="82">IF($B23=$EG$6,"",IF(CU23="",IF(OR(BO23&lt;&gt;"",BQ23&lt;&gt;"",BU23&lt;&gt;"",BW23&lt;&gt;""),A23,""),""))</f>
        <v/>
      </c>
      <c r="DJ23" s="201" t="str">
        <f t="shared" ref="DJ23:DJ29" si="83">IF($B23=$EG$6,"",IF(CU23&lt;&gt;"",DA23,""))</f>
        <v/>
      </c>
      <c r="DK23" s="201" t="str">
        <f t="shared" ref="DK23:DK29" si="84">IF($B23=$EG$6,"",IF(CU23&lt;&gt;"",IF(OR(J23="",J23=0),L23,J23),""))</f>
        <v/>
      </c>
      <c r="DL23" s="231" t="str">
        <f t="shared" ref="DL23:DL29" si="85">IF($B23=$EG$6,"",IF(CU23&lt;&gt;"",IF(OR(BO23&lt;&gt;"",BQ23&lt;&gt;"",BU23&lt;&gt;"",BW23&lt;&gt;""),A23,""),""))</f>
        <v/>
      </c>
      <c r="DM23" s="201"/>
      <c r="DN23" s="205" t="str">
        <f t="shared" si="70"/>
        <v>0</v>
      </c>
      <c r="DO23" s="201" t="str">
        <f>IF(D23="إداري",L23*50%,IF(D23="كبير معلمين",0,IF(D23="خبير",0,IF(D23="أولى",0,IF(D23="ثانية",0,IF(D23="ثالثة",0,IF(D23="وزاري",0,"0")))))))</f>
        <v>0</v>
      </c>
      <c r="DP23" s="201" t="str">
        <f t="shared" ref="DP23:DP29" si="86">IF(D23="إداري",0,IF(D23="كبير معلمين",L23*25%,IF(D23="خبير",L23*25%,IF(D23="أولى",L23*25%,IF(D23="ثانية",L23*50%,IF(D23="ثالثة",L23*75%,IF(D23="وزاري",L23*1.25,"0")))))))</f>
        <v>0</v>
      </c>
      <c r="DQ23" s="201" t="e">
        <f t="shared" ref="DQ23:DQ29" si="87">L23*25%</f>
        <v>#VALUE!</v>
      </c>
      <c r="DR23" s="201" t="str">
        <f t="shared" ref="DR23:DR29" si="88">IF(D23="إداري",L23*50%,IF(D23="كبير معلمين",0,IF(D23="خبير",0,IF(D23="أولى",0,IF(D23="ثانية",0,IF(D23="ثالثة",0,IF(D23="وزاري",0,"0")))))))</f>
        <v>0</v>
      </c>
      <c r="DS23" s="201" t="str">
        <f t="shared" ref="DS23:DS29" si="89">IF(D23="إداري",L23*91.5%,IF(D23="كبير معلمين",0,IF(D23="خبير",0,IF(D23="أولى",0,IF(D23="ثانية",0,IF(D23="ثالثة",0,IF(D23="وزاري",0,"0")))))))</f>
        <v>0</v>
      </c>
      <c r="DT23" s="206"/>
      <c r="DU23" s="207"/>
      <c r="DV23" s="229" t="str">
        <f t="shared" si="71"/>
        <v/>
      </c>
      <c r="DW23" s="229"/>
      <c r="DX23" s="232"/>
      <c r="DY23" s="232"/>
      <c r="DZ23" s="201" t="str">
        <f t="shared" ref="DZ23:DZ29" si="90">IF(A23="","",AW23-(SUM(AX23:CA23,CC23:CN23)))</f>
        <v/>
      </c>
      <c r="EA23" s="201"/>
      <c r="EB23" s="201" t="str">
        <f t="shared" ref="EB23:EB29" si="91">IF(A23="","",IF(DZ23=0,0,IF(((DZ23-SUM(BB23,BC23,BD23,BJ23,BW23,BK23,BP23,BQ23,BR23,BS23,BT23,BU23,CC23,CH23,CI23,CJ23,CK23,CL23)))*12&gt;=14200,(((((((DZ23-SUM(BB23,BC23,BD23,BJ23,BW23,BK23,BP23,BQ23,BR23,BS23,BT23,BU23,CC23,CH23,CI23,CJ23,CK23,CL23)))*12)-14200)*10%)*20%)/12),0)))</f>
        <v/>
      </c>
      <c r="EC23" s="229"/>
      <c r="ED23" s="201" t="str">
        <f t="shared" ref="ED23:ED29" si="92">IF(A23="","",IF(DZ23=0,0,IF(((DZ23-SUM(BB23,BC23,BD23,BJ23,BW23,BK23,BP23,BQ23,BR23,BS23,BT23,BU23,CC23,CH23,CI23,CJ23,CK23,CL23)))*12&gt;=15000,(((((((DZ23-SUM(BB23,BC23,BD23,BJ23,BW23,BK23,BP23,BQ23,BR23,BS23,BT23,BU23,CC23,CH23,CI23,CJ23,CK23,CL23)))*12)-15000)*10%)*15%)/12),0)))</f>
        <v/>
      </c>
      <c r="EE23" s="201" t="str">
        <f t="shared" ref="EE23:EE29" si="93">IF(A23="","",IF(ED23="","",FLOOR(ED23,0.05)))</f>
        <v/>
      </c>
      <c r="EF23" s="233"/>
      <c r="EG23" s="233"/>
      <c r="EH23" s="233"/>
      <c r="EI23" s="234" t="str">
        <f t="shared" ref="EI23:EP23" si="94">IF(EI22="","",EI22)</f>
        <v/>
      </c>
      <c r="EJ23" s="235" t="str">
        <f t="shared" si="94"/>
        <v/>
      </c>
      <c r="EK23" s="236" t="str">
        <f t="shared" si="94"/>
        <v/>
      </c>
      <c r="EL23" s="235" t="str">
        <f t="shared" si="94"/>
        <v/>
      </c>
      <c r="EM23" s="235" t="str">
        <f t="shared" si="94"/>
        <v/>
      </c>
      <c r="EN23" s="237" t="str">
        <f t="shared" si="94"/>
        <v/>
      </c>
      <c r="EO23" s="235" t="str">
        <f t="shared" si="94"/>
        <v/>
      </c>
      <c r="EP23" s="238" t="str">
        <f t="shared" si="94"/>
        <v/>
      </c>
      <c r="EQ23" s="218"/>
      <c r="ER23" s="239" t="str">
        <f t="shared" ref="ER23:ER29" si="95">IF(A23="","",A23)</f>
        <v/>
      </c>
      <c r="ES23" s="235" t="str">
        <f>IF(ET23="","",MAX(ES$8:ES22)+1)</f>
        <v/>
      </c>
      <c r="ET23" s="240" t="str">
        <f t="shared" ref="ET23:ET29" si="96">IF(A23="","",IF(AND(B23="",CU23&lt;&gt;""),C23,""))</f>
        <v/>
      </c>
      <c r="EU23" s="235" t="str">
        <f t="shared" ref="EU23:EU29" si="97">IF(ET23="","",ES23)</f>
        <v/>
      </c>
      <c r="EV23" s="235" t="str">
        <f t="shared" ref="EV23:EV29" si="98">IF(ET23="","",ER23)</f>
        <v/>
      </c>
      <c r="EW23" s="237"/>
      <c r="EX23" s="235" t="str">
        <f t="shared" ref="EX23:EX29" si="99">IF(EX22="","",IF(EX22+1&gt;ET$9,"",EX22+1))</f>
        <v/>
      </c>
      <c r="EY23" s="238" t="str">
        <f t="shared" ref="EY23:EY29" si="100">IF(EX23="","",VLOOKUP(EX23,EU$10:EV$1003,2,0))</f>
        <v/>
      </c>
      <c r="EZ23" s="218"/>
      <c r="FA23" s="241" t="str">
        <f t="shared" ref="FA23:FA29" si="101">IF(B23="","",A23)</f>
        <v/>
      </c>
      <c r="FB23" s="242" t="str">
        <f t="shared" ref="FB23:FB29" si="102">IFERROR(SMALL($FA$10:$FA$100000,A23),"")</f>
        <v/>
      </c>
      <c r="FC23" s="243" t="str">
        <f t="shared" ref="FC23:FC29" si="103">IF(FB23="","",VLOOKUP(FB23,$A$10:$C$10000,3,0))</f>
        <v/>
      </c>
      <c r="FD23" s="227"/>
    </row>
    <row r="24" spans="1:160" s="224" customFormat="1" ht="32.25" customHeight="1">
      <c r="A24" s="245"/>
      <c r="B24" s="186"/>
      <c r="C24" s="186"/>
      <c r="D24" s="187"/>
      <c r="E24" s="186"/>
      <c r="F24" s="186"/>
      <c r="G24" s="188"/>
      <c r="H24" s="189"/>
      <c r="I24" s="190" t="str">
        <f t="shared" si="72"/>
        <v/>
      </c>
      <c r="J24" s="191"/>
      <c r="K24" s="191"/>
      <c r="L24" s="191"/>
      <c r="M24" s="192" t="str">
        <f t="shared" si="56"/>
        <v/>
      </c>
      <c r="N24" s="192" t="str">
        <f t="shared" si="56"/>
        <v/>
      </c>
      <c r="O24" s="192" t="str">
        <f t="shared" si="56"/>
        <v/>
      </c>
      <c r="P24" s="192" t="str">
        <f t="shared" si="56"/>
        <v/>
      </c>
      <c r="Q24" s="192" t="str">
        <f t="shared" si="56"/>
        <v/>
      </c>
      <c r="R24" s="193" t="str">
        <f>IF(A24="","",SUM(K24:Q24))</f>
        <v/>
      </c>
      <c r="S24" s="191"/>
      <c r="T24" s="191"/>
      <c r="U24" s="191"/>
      <c r="V24" s="191"/>
      <c r="W24" s="191"/>
      <c r="X24" s="193" t="str">
        <f>IF(A24="","",SUM(S24:W24))</f>
        <v/>
      </c>
      <c r="Y24" s="191"/>
      <c r="Z24" s="191"/>
      <c r="AA24" s="191"/>
      <c r="AB24" s="192" t="str">
        <f>IF(A24="","",IF(E24=$EG$7,4,0))</f>
        <v/>
      </c>
      <c r="AC24" s="192" t="str">
        <f>IF(A24="","",ROUNDDOWN(IF(E24="إداري",0,IF(D24="كبير معلمين",G24*0.25,IF(D24="خبير",G24*0.25,IF(D24="أولى",G24*0.25,IF(D24="ثانية",G24*0.25,IF(D24="ثالثة",G24*0.25,IF(D24="وزاري",G24*0.25,"0"))))))),0))</f>
        <v/>
      </c>
      <c r="AD24" s="192" t="str">
        <f>IF(A24="","",IF(E24="إداري",0,IF(D24="كبير معلمين",G24*50%,IF(D24="خبير",G24*50%,IF(D24="أولى",G24*50%,IF(D24="ثانية",G24*50%,IF(D24="ثالثة",G24*50%,IF(D24="وزاري",G24*50%,"0"))))))))</f>
        <v/>
      </c>
      <c r="AE24" s="194" t="str">
        <f>IF(A24="","",IF(E24=$EG$8,0,IF(D24="كبير معلمين",ROUND(G24*200%,2),IF(D24="خبير",ROUND(G24*175%,2),IF(D24="أولى",ROUND(G24*150%,2),IF(D24="ثانية",ROUND(G24*125%,2),IF(D24="ثالثة",ROUND(G24*100%,2),IF(D24="وزاري",L24*0,"0"))))))))</f>
        <v/>
      </c>
      <c r="AF24" s="192" t="str">
        <f>IF(A24="","",ROUNDDOWN(IF(E24="إداري",0,IF(D24="كبير معلمين",G24*25%,IF(D24="خبير",G24*25%,IF(D24="أولى",G24*25%,IF(D24="ثانية",G24*50%,IF(D24="ثالثة",G24*75%,IF(D24="وزاري",G24*1.25,"0"))))))),0))</f>
        <v/>
      </c>
      <c r="AG24" s="191"/>
      <c r="AH24" s="195"/>
      <c r="AI24" s="191"/>
      <c r="AJ24" s="191"/>
      <c r="AK24" s="191"/>
      <c r="AL24" s="191"/>
      <c r="AM24" s="191"/>
      <c r="AN24" s="193" t="str">
        <f>IF(A24="","",SUM(Y24:AM24))</f>
        <v/>
      </c>
      <c r="AO24" s="192" t="str">
        <f t="shared" si="57"/>
        <v/>
      </c>
      <c r="AP24" s="192" t="str">
        <f t="shared" si="57"/>
        <v/>
      </c>
      <c r="AQ24" s="192" t="str">
        <f t="shared" si="57"/>
        <v/>
      </c>
      <c r="AR24" s="192" t="str">
        <f t="shared" si="57"/>
        <v/>
      </c>
      <c r="AS24" s="193" t="str">
        <f>IF(A24="","",SUM(AO24:AR24))</f>
        <v/>
      </c>
      <c r="AT24" s="191"/>
      <c r="AU24" s="191"/>
      <c r="AV24" s="192" t="str">
        <f>IF(E24="","",IF(E24=$EG$7,10,0))</f>
        <v/>
      </c>
      <c r="AW24" s="193" t="str">
        <f>IF(A24="","",(CEILING(SUM(AV24,AS24,AN24,X24,R24),0.01)))</f>
        <v/>
      </c>
      <c r="AX24" s="192" t="str">
        <f t="shared" si="58"/>
        <v/>
      </c>
      <c r="AY24" s="192" t="str">
        <f t="shared" si="58"/>
        <v/>
      </c>
      <c r="AZ24" s="192" t="str">
        <f t="shared" si="58"/>
        <v/>
      </c>
      <c r="BA24" s="192" t="str">
        <f t="shared" si="58"/>
        <v/>
      </c>
      <c r="BB24" s="192" t="str">
        <f t="shared" si="58"/>
        <v/>
      </c>
      <c r="BC24" s="192" t="str">
        <f t="shared" si="58"/>
        <v/>
      </c>
      <c r="BD24" s="192" t="str">
        <f t="shared" si="58"/>
        <v/>
      </c>
      <c r="BE24" s="192" t="str">
        <f t="shared" si="58"/>
        <v/>
      </c>
      <c r="BF24" s="192" t="str">
        <f t="shared" si="58"/>
        <v/>
      </c>
      <c r="BG24" s="192" t="str">
        <f t="shared" si="59"/>
        <v/>
      </c>
      <c r="BH24" s="192" t="str">
        <f t="shared" si="59"/>
        <v/>
      </c>
      <c r="BI24" s="192" t="str">
        <f t="shared" si="59"/>
        <v/>
      </c>
      <c r="BJ24" s="192" t="str">
        <f t="shared" si="59"/>
        <v/>
      </c>
      <c r="BK24" s="192" t="str">
        <f t="shared" si="59"/>
        <v/>
      </c>
      <c r="BL24" s="192" t="str">
        <f t="shared" si="59"/>
        <v/>
      </c>
      <c r="BM24" s="192" t="str">
        <f t="shared" si="59"/>
        <v/>
      </c>
      <c r="BN24" s="192" t="str">
        <f t="shared" si="59"/>
        <v/>
      </c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2" t="str">
        <f>IF(A24="","",EE24)</f>
        <v/>
      </c>
      <c r="CC24" s="192" t="str">
        <f>IF(A24="","",DU24)</f>
        <v/>
      </c>
      <c r="CD24" s="191"/>
      <c r="CE24" s="191"/>
      <c r="CF24" s="192" t="str">
        <f>IF(C24="","",IF(CE24="","",4))</f>
        <v/>
      </c>
      <c r="CG24" s="192" t="str">
        <f>IF(A24="","",IF(CE24="","",IF(E24="إداري",ROUND(J24*5%,2),IF(E24="معلم",ROUND(L24*5%,2),"0"))))</f>
        <v/>
      </c>
      <c r="CH24" s="192" t="str">
        <f>IF(A24="","",(CEILING(IF(E24="إداري",0,IF(E24="معلم",4.5,"0")),0.01)))</f>
        <v/>
      </c>
      <c r="CI24" s="192" t="str">
        <f>IF(A24="","",(CEILING(IF(E24="إداري",0,IF(E24="معلم",1,"0")),0.01)))</f>
        <v/>
      </c>
      <c r="CJ24" s="192" t="str">
        <f>IF(A24="","",(CEILING(IF(E24="إداري",0,IF(E24="معلم",1,"0")),0.01)))</f>
        <v/>
      </c>
      <c r="CK24" s="192" t="str">
        <f>IF(A24="","",(CEILING(IF(E24="إداري",0,IF(E24="معلم",0.5,"0")),0.01)))</f>
        <v/>
      </c>
      <c r="CL24" s="192" t="str">
        <f>IF(A24="","",IF(E24="إداري",0,IF(E24="معلم",ROUND(L24*0.07,2),"0")))</f>
        <v/>
      </c>
      <c r="CM24" s="191"/>
      <c r="CN24" s="191"/>
      <c r="CO24" s="191"/>
      <c r="CP24" s="191"/>
      <c r="CQ24" s="192" t="str">
        <f t="shared" si="54"/>
        <v/>
      </c>
      <c r="CR24" s="197" t="str">
        <f>IF(A24="","",ROUND(SUM(AX24:CQ24),2))</f>
        <v/>
      </c>
      <c r="CS24" s="197" t="str">
        <f>IF(A24="","",ROUND(SUM(AW24-CR24),2))</f>
        <v/>
      </c>
      <c r="CT24" s="186" t="str">
        <f>IF(C24="","",C24)</f>
        <v/>
      </c>
      <c r="CU24" s="186"/>
      <c r="CV24" s="198"/>
      <c r="CW24" s="186"/>
      <c r="CX24" s="191"/>
      <c r="CY24" s="186"/>
      <c r="CZ24" s="186"/>
      <c r="DA24" s="199" t="str">
        <f t="shared" si="77"/>
        <v/>
      </c>
      <c r="DB24" s="199" t="str">
        <f>IF(I24="","",VLOOKUP(I24,'[1]الأجور المتغيرة'!$A$9:$AB$4001,28,0))</f>
        <v/>
      </c>
      <c r="DC24" s="200"/>
      <c r="DD24" s="201">
        <f t="shared" si="78"/>
        <v>0</v>
      </c>
      <c r="DE24" s="201" t="str">
        <f t="shared" si="79"/>
        <v/>
      </c>
      <c r="DF24" s="202"/>
      <c r="DG24" s="203" t="str">
        <f t="shared" si="80"/>
        <v/>
      </c>
      <c r="DH24" s="203">
        <f t="shared" si="81"/>
        <v>0</v>
      </c>
      <c r="DI24" s="204" t="str">
        <f t="shared" si="82"/>
        <v/>
      </c>
      <c r="DJ24" s="203" t="str">
        <f t="shared" si="83"/>
        <v/>
      </c>
      <c r="DK24" s="203" t="str">
        <f t="shared" si="84"/>
        <v/>
      </c>
      <c r="DL24" s="204" t="str">
        <f t="shared" si="85"/>
        <v/>
      </c>
      <c r="DM24" s="202"/>
      <c r="DN24" s="205" t="str">
        <f t="shared" si="70"/>
        <v>0</v>
      </c>
      <c r="DO24" s="199" t="str">
        <f>IF(D24="كبير",L24+S24+6,IF(D24="أولى",L24+S24+5,IF(D24="ثانية",L24+S24+5,IF(D24="ثالثة",L24+S24+4,IF(D24="وزاري",L24+S24+4,IF(D24="رابعة",L24+S24+2,IF(D24="خامسة",L24+S24+1.5,IF(D24="سادسة",L24+S24+1.5,"0"))))))))</f>
        <v>0</v>
      </c>
      <c r="DP24" s="201" t="str">
        <f t="shared" si="86"/>
        <v>0</v>
      </c>
      <c r="DQ24" s="201">
        <f t="shared" si="87"/>
        <v>0</v>
      </c>
      <c r="DR24" s="201" t="str">
        <f t="shared" si="88"/>
        <v>0</v>
      </c>
      <c r="DS24" s="201" t="str">
        <f t="shared" si="89"/>
        <v>0</v>
      </c>
      <c r="DT24" s="206" t="str">
        <f>IF(A24="","",IF(E24="","",IF(E24=$EG$7,(((L24+AC24+AD24+AA24+AB24+AG24+AH24+AI24+AE24+AF24+AJ24)*2/3)-50),(((Z24+Y24+K24)*2/3)-50))))</f>
        <v/>
      </c>
      <c r="DU24" s="207" t="str">
        <f>IF(A24="","",IF(DT24="","",FLOOR(IF(DT24&gt;0,IF(DT24&lt;=251,DT24*0.006,IF(DT24&lt;=501,DT24*0.0065,IF(DT24&lt;=1000,DT24*0.007,IF(DT24&gt;1000,DT24*0.0075)))),""),0.15)))</f>
        <v/>
      </c>
      <c r="DV24" s="199">
        <f t="shared" si="71"/>
        <v>0</v>
      </c>
      <c r="DW24" s="199"/>
      <c r="DX24" s="208"/>
      <c r="DY24" s="208"/>
      <c r="DZ24" s="209" t="str">
        <f t="shared" si="90"/>
        <v/>
      </c>
      <c r="EA24" s="209"/>
      <c r="EB24" s="209" t="str">
        <f t="shared" si="91"/>
        <v/>
      </c>
      <c r="EC24" s="61"/>
      <c r="ED24" s="209" t="str">
        <f t="shared" si="92"/>
        <v/>
      </c>
      <c r="EE24" s="209" t="str">
        <f t="shared" si="93"/>
        <v/>
      </c>
      <c r="EF24" s="210"/>
      <c r="EG24" s="210"/>
      <c r="EH24" s="210"/>
      <c r="EI24" s="211" t="str">
        <f>IF(A24="","",A24)</f>
        <v/>
      </c>
      <c r="EJ24" s="212" t="str">
        <f>IF(EK24="","",MAX(EJ$8:EJ23)+1)</f>
        <v/>
      </c>
      <c r="EK24" s="213" t="str">
        <f>IF(A24="","",IF(AND(B24="",CU24=""),C24,""))</f>
        <v/>
      </c>
      <c r="EL24" s="214" t="str">
        <f>IF(EK24="","",EJ24)</f>
        <v/>
      </c>
      <c r="EM24" s="214" t="str">
        <f>IF(EK24="","",EI24)</f>
        <v/>
      </c>
      <c r="EN24" s="215"/>
      <c r="EO24" s="216" t="str">
        <f>IF(EO23="","",IF(EO23+1&gt;EK$9,"",EO23+1))</f>
        <v/>
      </c>
      <c r="EP24" s="217" t="str">
        <f>IF(EO24="","",VLOOKUP(EO24,EL$10:EM$1003,2,0))</f>
        <v/>
      </c>
      <c r="EQ24" s="218"/>
      <c r="ER24" s="219" t="str">
        <f t="shared" si="95"/>
        <v/>
      </c>
      <c r="ES24" s="212" t="str">
        <f>IF(ET24="","",MAX(ES$8:ES23)+1)</f>
        <v/>
      </c>
      <c r="ET24" s="220" t="str">
        <f t="shared" si="96"/>
        <v/>
      </c>
      <c r="EU24" s="214" t="str">
        <f t="shared" si="97"/>
        <v/>
      </c>
      <c r="EV24" s="214" t="str">
        <f t="shared" si="98"/>
        <v/>
      </c>
      <c r="EW24" s="215"/>
      <c r="EX24" s="216" t="str">
        <f t="shared" si="99"/>
        <v/>
      </c>
      <c r="EY24" s="217" t="str">
        <f t="shared" si="100"/>
        <v/>
      </c>
      <c r="EZ24" s="61"/>
      <c r="FA24" s="221" t="str">
        <f t="shared" si="101"/>
        <v/>
      </c>
      <c r="FB24" s="222" t="str">
        <f t="shared" si="102"/>
        <v/>
      </c>
      <c r="FC24" s="223" t="str">
        <f t="shared" si="103"/>
        <v/>
      </c>
      <c r="FD24" s="61"/>
    </row>
    <row r="25" spans="1:160" s="244" customFormat="1" ht="32.25" customHeight="1">
      <c r="A25" s="225" t="str">
        <f>IF(A24="","",A24)</f>
        <v/>
      </c>
      <c r="B25" s="201"/>
      <c r="C25" s="201" t="str">
        <f>IF(C24="","",C24)</f>
        <v/>
      </c>
      <c r="D25" s="201" t="str">
        <f>IF(D24="","",D24)</f>
        <v/>
      </c>
      <c r="E25" s="201" t="str">
        <f>IF(E24="","",E24)</f>
        <v/>
      </c>
      <c r="F25" s="201" t="str">
        <f>IF(F24="","",F24)</f>
        <v/>
      </c>
      <c r="G25" s="226" t="str">
        <f>IF(G24="","",G24)</f>
        <v/>
      </c>
      <c r="H25" s="227"/>
      <c r="I25" s="225" t="str">
        <f t="shared" si="72"/>
        <v/>
      </c>
      <c r="J25" s="201"/>
      <c r="K25" s="201"/>
      <c r="L25" s="201" t="str">
        <f>IF(L24="","",ROUND(L24*65%,2))</f>
        <v/>
      </c>
      <c r="M25" s="201" t="str">
        <f>IF(M24="","",M24)</f>
        <v/>
      </c>
      <c r="N25" s="201" t="str">
        <f>IF(N24="","",N24)</f>
        <v/>
      </c>
      <c r="O25" s="201" t="str">
        <f>IF(O24="","",O24)</f>
        <v/>
      </c>
      <c r="P25" s="201" t="str">
        <f>IF(P24="","",P24)</f>
        <v/>
      </c>
      <c r="Q25" s="201" t="str">
        <f>IF(Q24="","",Q24)</f>
        <v/>
      </c>
      <c r="R25" s="201">
        <f>SUM(K25:Q25)</f>
        <v>0</v>
      </c>
      <c r="S25" s="201" t="str">
        <f>IF(S24="","",ROUND(S24*65%,2))</f>
        <v/>
      </c>
      <c r="T25" s="201" t="str">
        <f>IF(T24="","",ROUND(T24*65%,2))</f>
        <v/>
      </c>
      <c r="U25" s="201" t="str">
        <f>IF(U24="","",ROUND(U24*65%,2))</f>
        <v/>
      </c>
      <c r="V25" s="201" t="str">
        <f>IF(V24="","",ROUND(V24*65%,2))</f>
        <v/>
      </c>
      <c r="W25" s="201" t="str">
        <f>IF(W24="","",ROUND(W24*65%,2))</f>
        <v/>
      </c>
      <c r="X25" s="201">
        <f>SUM(S25:W25)</f>
        <v>0</v>
      </c>
      <c r="Y25" s="201" t="str">
        <f>IF(Y24="","",ROUND(Y24*65%,2))</f>
        <v/>
      </c>
      <c r="Z25" s="201" t="str">
        <f t="shared" ref="Z25:AM25" si="104">IF(Z24="","",ROUND(Z24*65%,2))</f>
        <v/>
      </c>
      <c r="AA25" s="201" t="str">
        <f t="shared" si="104"/>
        <v/>
      </c>
      <c r="AB25" s="201" t="str">
        <f t="shared" si="104"/>
        <v/>
      </c>
      <c r="AC25" s="201" t="str">
        <f t="shared" si="104"/>
        <v/>
      </c>
      <c r="AD25" s="201" t="str">
        <f t="shared" si="104"/>
        <v/>
      </c>
      <c r="AE25" s="201" t="str">
        <f t="shared" si="104"/>
        <v/>
      </c>
      <c r="AF25" s="201" t="str">
        <f t="shared" si="104"/>
        <v/>
      </c>
      <c r="AG25" s="201" t="str">
        <f t="shared" si="104"/>
        <v/>
      </c>
      <c r="AH25" s="201" t="str">
        <f t="shared" si="104"/>
        <v/>
      </c>
      <c r="AI25" s="201" t="str">
        <f t="shared" si="104"/>
        <v/>
      </c>
      <c r="AJ25" s="201" t="str">
        <f t="shared" si="104"/>
        <v/>
      </c>
      <c r="AK25" s="201" t="str">
        <f t="shared" si="104"/>
        <v/>
      </c>
      <c r="AL25" s="201" t="str">
        <f t="shared" si="104"/>
        <v/>
      </c>
      <c r="AM25" s="201" t="str">
        <f t="shared" si="104"/>
        <v/>
      </c>
      <c r="AN25" s="201">
        <f>SUM(Y25:AM25)</f>
        <v>0</v>
      </c>
      <c r="AO25" s="201" t="str">
        <f>IF(AO24="","",AO24)</f>
        <v/>
      </c>
      <c r="AP25" s="201" t="str">
        <f>IF(AP24="","",AP24)</f>
        <v/>
      </c>
      <c r="AQ25" s="201" t="str">
        <f>IF(AQ24="","",AQ24)</f>
        <v/>
      </c>
      <c r="AR25" s="201" t="str">
        <f>IF(AR24="","",AR24)</f>
        <v/>
      </c>
      <c r="AS25" s="201">
        <f>SUM(AO25:AR25)</f>
        <v>0</v>
      </c>
      <c r="AT25" s="201"/>
      <c r="AU25" s="201"/>
      <c r="AV25" s="201" t="str">
        <f>IF(AV24="","",ROUND(AV24*65%,2))</f>
        <v/>
      </c>
      <c r="AW25" s="201">
        <f>CEILING(SUM(AV25,AS25,AN25,X25,R25),0.01)</f>
        <v>0</v>
      </c>
      <c r="AX25" s="201" t="str">
        <f t="shared" ref="AX25:CA25" si="105">IF(AX24="","",AX24)</f>
        <v/>
      </c>
      <c r="AY25" s="201" t="str">
        <f t="shared" si="105"/>
        <v/>
      </c>
      <c r="AZ25" s="201" t="str">
        <f t="shared" si="105"/>
        <v/>
      </c>
      <c r="BA25" s="201" t="str">
        <f t="shared" si="105"/>
        <v/>
      </c>
      <c r="BB25" s="201" t="str">
        <f t="shared" si="105"/>
        <v/>
      </c>
      <c r="BC25" s="201" t="str">
        <f t="shared" si="105"/>
        <v/>
      </c>
      <c r="BD25" s="201" t="str">
        <f t="shared" si="105"/>
        <v/>
      </c>
      <c r="BE25" s="201" t="str">
        <f t="shared" si="105"/>
        <v/>
      </c>
      <c r="BF25" s="201" t="str">
        <f t="shared" si="105"/>
        <v/>
      </c>
      <c r="BG25" s="201" t="str">
        <f t="shared" si="105"/>
        <v/>
      </c>
      <c r="BH25" s="201" t="str">
        <f t="shared" si="105"/>
        <v/>
      </c>
      <c r="BI25" s="201" t="str">
        <f t="shared" si="105"/>
        <v/>
      </c>
      <c r="BJ25" s="201" t="str">
        <f t="shared" si="105"/>
        <v/>
      </c>
      <c r="BK25" s="201" t="str">
        <f t="shared" si="105"/>
        <v/>
      </c>
      <c r="BL25" s="201" t="str">
        <f t="shared" si="105"/>
        <v/>
      </c>
      <c r="BM25" s="201" t="str">
        <f t="shared" si="105"/>
        <v/>
      </c>
      <c r="BN25" s="201" t="str">
        <f t="shared" si="105"/>
        <v/>
      </c>
      <c r="BO25" s="201" t="str">
        <f t="shared" si="105"/>
        <v/>
      </c>
      <c r="BP25" s="201" t="str">
        <f t="shared" si="105"/>
        <v/>
      </c>
      <c r="BQ25" s="201" t="str">
        <f t="shared" si="105"/>
        <v/>
      </c>
      <c r="BR25" s="201" t="str">
        <f t="shared" si="105"/>
        <v/>
      </c>
      <c r="BS25" s="201" t="str">
        <f t="shared" si="105"/>
        <v/>
      </c>
      <c r="BT25" s="201" t="str">
        <f t="shared" si="105"/>
        <v/>
      </c>
      <c r="BU25" s="201" t="str">
        <f t="shared" si="105"/>
        <v/>
      </c>
      <c r="BV25" s="201" t="str">
        <f t="shared" si="105"/>
        <v/>
      </c>
      <c r="BW25" s="201" t="str">
        <f t="shared" si="105"/>
        <v/>
      </c>
      <c r="BX25" s="201" t="str">
        <f t="shared" si="105"/>
        <v/>
      </c>
      <c r="BY25" s="201" t="str">
        <f t="shared" si="105"/>
        <v/>
      </c>
      <c r="BZ25" s="201" t="str">
        <f t="shared" si="105"/>
        <v/>
      </c>
      <c r="CA25" s="201" t="str">
        <f t="shared" si="105"/>
        <v/>
      </c>
      <c r="CB25" s="201" t="e">
        <f>IF(CB24=0,0,ROUND(CB24*65%,2))</f>
        <v>#VALUE!</v>
      </c>
      <c r="CC25" s="201" t="e">
        <f>IF(CC24=0,0,ROUND(CC24*65%,2))</f>
        <v>#VALUE!</v>
      </c>
      <c r="CD25" s="201" t="str">
        <f t="shared" ref="CD25:CO25" si="106">IF(CD24="","",CD24)</f>
        <v/>
      </c>
      <c r="CE25" s="201" t="str">
        <f t="shared" si="106"/>
        <v/>
      </c>
      <c r="CF25" s="201" t="str">
        <f t="shared" si="106"/>
        <v/>
      </c>
      <c r="CG25" s="201" t="str">
        <f t="shared" si="106"/>
        <v/>
      </c>
      <c r="CH25" s="201" t="str">
        <f t="shared" si="106"/>
        <v/>
      </c>
      <c r="CI25" s="201" t="str">
        <f t="shared" si="106"/>
        <v/>
      </c>
      <c r="CJ25" s="201" t="str">
        <f t="shared" si="106"/>
        <v/>
      </c>
      <c r="CK25" s="201" t="str">
        <f t="shared" si="106"/>
        <v/>
      </c>
      <c r="CL25" s="201" t="str">
        <f t="shared" si="106"/>
        <v/>
      </c>
      <c r="CM25" s="201" t="str">
        <f t="shared" si="106"/>
        <v/>
      </c>
      <c r="CN25" s="201" t="str">
        <f t="shared" si="106"/>
        <v/>
      </c>
      <c r="CO25" s="201" t="str">
        <f t="shared" si="106"/>
        <v/>
      </c>
      <c r="CP25" s="201"/>
      <c r="CQ25" s="201" t="str">
        <f t="shared" si="54"/>
        <v/>
      </c>
      <c r="CR25" s="228" t="e">
        <f>ROUND(SUM(AX25:CQ25),2)</f>
        <v>#VALUE!</v>
      </c>
      <c r="CS25" s="228" t="e">
        <f>ROUND(SUM(AW25-CR25),2)</f>
        <v>#VALUE!</v>
      </c>
      <c r="CT25" s="201" t="str">
        <f t="shared" ref="CT25:CZ25" si="107">IF(CT24="","",CT24)</f>
        <v/>
      </c>
      <c r="CU25" s="201" t="str">
        <f t="shared" si="107"/>
        <v/>
      </c>
      <c r="CV25" s="201" t="str">
        <f t="shared" si="107"/>
        <v/>
      </c>
      <c r="CW25" s="201" t="str">
        <f t="shared" si="107"/>
        <v/>
      </c>
      <c r="CX25" s="201" t="str">
        <f t="shared" si="107"/>
        <v/>
      </c>
      <c r="CY25" s="201" t="str">
        <f t="shared" si="107"/>
        <v/>
      </c>
      <c r="CZ25" s="201" t="str">
        <f t="shared" si="107"/>
        <v/>
      </c>
      <c r="DA25" s="229" t="str">
        <f t="shared" si="77"/>
        <v/>
      </c>
      <c r="DB25" s="229" t="str">
        <f>IF(I25="","",VLOOKUP(I25,'[1]الأجور المتغيرة'!$A$9:$AB$4001,28,0))</f>
        <v/>
      </c>
      <c r="DC25" s="230"/>
      <c r="DD25" s="201" t="e">
        <f t="shared" si="78"/>
        <v>#VALUE!</v>
      </c>
      <c r="DE25" s="201" t="str">
        <f t="shared" si="79"/>
        <v/>
      </c>
      <c r="DF25" s="229"/>
      <c r="DG25" s="201" t="str">
        <f t="shared" si="80"/>
        <v/>
      </c>
      <c r="DH25" s="201" t="str">
        <f t="shared" si="81"/>
        <v/>
      </c>
      <c r="DI25" s="231" t="str">
        <f t="shared" si="82"/>
        <v/>
      </c>
      <c r="DJ25" s="201" t="str">
        <f t="shared" si="83"/>
        <v/>
      </c>
      <c r="DK25" s="201" t="str">
        <f t="shared" si="84"/>
        <v/>
      </c>
      <c r="DL25" s="231" t="str">
        <f t="shared" si="85"/>
        <v/>
      </c>
      <c r="DM25" s="201"/>
      <c r="DN25" s="205" t="str">
        <f t="shared" si="70"/>
        <v>0</v>
      </c>
      <c r="DO25" s="201" t="str">
        <f>IF(D25="إداري",L25*50%,IF(D25="كبير معلمين",0,IF(D25="خبير",0,IF(D25="أولى",0,IF(D25="ثانية",0,IF(D25="ثالثة",0,IF(D25="وزاري",0,"0")))))))</f>
        <v>0</v>
      </c>
      <c r="DP25" s="201" t="str">
        <f t="shared" si="86"/>
        <v>0</v>
      </c>
      <c r="DQ25" s="201" t="e">
        <f t="shared" si="87"/>
        <v>#VALUE!</v>
      </c>
      <c r="DR25" s="201" t="str">
        <f t="shared" si="88"/>
        <v>0</v>
      </c>
      <c r="DS25" s="201" t="str">
        <f t="shared" si="89"/>
        <v>0</v>
      </c>
      <c r="DT25" s="206"/>
      <c r="DU25" s="207"/>
      <c r="DV25" s="229" t="str">
        <f t="shared" si="71"/>
        <v/>
      </c>
      <c r="DW25" s="229"/>
      <c r="DX25" s="232"/>
      <c r="DY25" s="232"/>
      <c r="DZ25" s="201" t="str">
        <f t="shared" si="90"/>
        <v/>
      </c>
      <c r="EA25" s="201"/>
      <c r="EB25" s="201" t="str">
        <f t="shared" si="91"/>
        <v/>
      </c>
      <c r="EC25" s="229"/>
      <c r="ED25" s="201" t="str">
        <f t="shared" si="92"/>
        <v/>
      </c>
      <c r="EE25" s="201" t="str">
        <f t="shared" si="93"/>
        <v/>
      </c>
      <c r="EF25" s="233"/>
      <c r="EG25" s="233"/>
      <c r="EH25" s="233"/>
      <c r="EI25" s="234" t="str">
        <f t="shared" ref="EI25:EP25" si="108">IF(EI24="","",EI24)</f>
        <v/>
      </c>
      <c r="EJ25" s="235" t="str">
        <f t="shared" si="108"/>
        <v/>
      </c>
      <c r="EK25" s="236" t="str">
        <f t="shared" si="108"/>
        <v/>
      </c>
      <c r="EL25" s="235" t="str">
        <f t="shared" si="108"/>
        <v/>
      </c>
      <c r="EM25" s="235" t="str">
        <f t="shared" si="108"/>
        <v/>
      </c>
      <c r="EN25" s="237" t="str">
        <f t="shared" si="108"/>
        <v/>
      </c>
      <c r="EO25" s="235" t="str">
        <f t="shared" si="108"/>
        <v/>
      </c>
      <c r="EP25" s="238" t="str">
        <f t="shared" si="108"/>
        <v/>
      </c>
      <c r="EQ25" s="218"/>
      <c r="ER25" s="239" t="str">
        <f t="shared" si="95"/>
        <v/>
      </c>
      <c r="ES25" s="235" t="str">
        <f>IF(ET25="","",MAX(ES$8:ES24)+1)</f>
        <v/>
      </c>
      <c r="ET25" s="240" t="str">
        <f t="shared" si="96"/>
        <v/>
      </c>
      <c r="EU25" s="235" t="str">
        <f t="shared" si="97"/>
        <v/>
      </c>
      <c r="EV25" s="235" t="str">
        <f t="shared" si="98"/>
        <v/>
      </c>
      <c r="EW25" s="237"/>
      <c r="EX25" s="235" t="str">
        <f t="shared" si="99"/>
        <v/>
      </c>
      <c r="EY25" s="238" t="str">
        <f t="shared" si="100"/>
        <v/>
      </c>
      <c r="EZ25" s="218"/>
      <c r="FA25" s="241" t="str">
        <f t="shared" si="101"/>
        <v/>
      </c>
      <c r="FB25" s="242" t="str">
        <f t="shared" si="102"/>
        <v/>
      </c>
      <c r="FC25" s="243" t="str">
        <f t="shared" si="103"/>
        <v/>
      </c>
      <c r="FD25" s="227"/>
    </row>
    <row r="26" spans="1:160" s="224" customFormat="1" ht="32.25" customHeight="1">
      <c r="A26" s="245"/>
      <c r="B26" s="186"/>
      <c r="C26" s="186"/>
      <c r="D26" s="187"/>
      <c r="E26" s="186"/>
      <c r="F26" s="186"/>
      <c r="G26" s="188"/>
      <c r="H26" s="189"/>
      <c r="I26" s="190" t="str">
        <f t="shared" si="72"/>
        <v/>
      </c>
      <c r="J26" s="191"/>
      <c r="K26" s="191"/>
      <c r="L26" s="191"/>
      <c r="M26" s="192" t="str">
        <f t="shared" ref="M26:Q28" si="109">IF($C26="","",IF(M$9="","",CEILING(IF($E26=$EG$7,IF($L26&gt;$D$1,$D$1*M$9,$L26*M$9),IF($J26&gt;$D$1,$D$1*M$9,$J26*M$9)),0.01)))</f>
        <v/>
      </c>
      <c r="N26" s="192" t="str">
        <f t="shared" si="109"/>
        <v/>
      </c>
      <c r="O26" s="192" t="str">
        <f t="shared" si="109"/>
        <v/>
      </c>
      <c r="P26" s="192" t="str">
        <f t="shared" si="109"/>
        <v/>
      </c>
      <c r="Q26" s="192" t="str">
        <f t="shared" si="109"/>
        <v/>
      </c>
      <c r="R26" s="193" t="str">
        <f>IF(A26="","",SUM(K26:Q26))</f>
        <v/>
      </c>
      <c r="S26" s="191"/>
      <c r="T26" s="191"/>
      <c r="U26" s="191"/>
      <c r="V26" s="191"/>
      <c r="W26" s="191"/>
      <c r="X26" s="193" t="str">
        <f>IF(A26="","",SUM(S26:W26))</f>
        <v/>
      </c>
      <c r="Y26" s="191"/>
      <c r="Z26" s="191"/>
      <c r="AA26" s="191"/>
      <c r="AB26" s="192" t="str">
        <f>IF(A26="","",IF(E26=$EG$7,4,0))</f>
        <v/>
      </c>
      <c r="AC26" s="192" t="str">
        <f>IF(A26="","",ROUNDDOWN(IF(E26="إداري",0,IF(D26="كبير معلمين",G26*0.25,IF(D26="خبير",G26*0.25,IF(D26="أولى",G26*0.25,IF(D26="ثانية",G26*0.25,IF(D26="ثالثة",G26*0.25,IF(D26="وزاري",G26*0.25,"0"))))))),0))</f>
        <v/>
      </c>
      <c r="AD26" s="192" t="str">
        <f>IF(A26="","",IF(E26="إداري",0,IF(D26="كبير معلمين",G26*50%,IF(D26="خبير",G26*50%,IF(D26="أولى",G26*50%,IF(D26="ثانية",G26*50%,IF(D26="ثالثة",G26*50%,IF(D26="وزاري",G26*50%,"0"))))))))</f>
        <v/>
      </c>
      <c r="AE26" s="194" t="str">
        <f>IF(A26="","",IF(E26=$EG$8,0,IF(D26="كبير معلمين",ROUND(G26*200%,2),IF(D26="خبير",ROUND(G26*175%,2),IF(D26="أولى",ROUND(G26*150%,2),IF(D26="ثانية",ROUND(G26*125%,2),IF(D26="ثالثة",ROUND(G26*100%,2),IF(D26="وزاري",L26*0,"0"))))))))</f>
        <v/>
      </c>
      <c r="AF26" s="192" t="str">
        <f>IF(A26="","",ROUNDDOWN(IF(E26="إداري",0,IF(D26="كبير معلمين",G26*25%,IF(D26="خبير",G26*25%,IF(D26="أولى",G26*25%,IF(D26="ثانية",G26*50%,IF(D26="ثالثة",G26*75%,IF(D26="وزاري",G26*1.25,"0"))))))),0))</f>
        <v/>
      </c>
      <c r="AG26" s="191"/>
      <c r="AH26" s="195"/>
      <c r="AI26" s="191"/>
      <c r="AJ26" s="191"/>
      <c r="AK26" s="191"/>
      <c r="AL26" s="191"/>
      <c r="AM26" s="191"/>
      <c r="AN26" s="193" t="str">
        <f>IF(A26="","",SUM(Y26:AM26))</f>
        <v/>
      </c>
      <c r="AO26" s="192" t="str">
        <f t="shared" ref="AO26:AR28" si="110">IF($C26="","",IF(AO$9="","",IF($DB26&gt;=$D$2,"0.00",(ROUND($DA26*AO$9,2)))))</f>
        <v/>
      </c>
      <c r="AP26" s="192" t="str">
        <f t="shared" si="110"/>
        <v/>
      </c>
      <c r="AQ26" s="192" t="str">
        <f t="shared" si="110"/>
        <v/>
      </c>
      <c r="AR26" s="192" t="str">
        <f t="shared" si="110"/>
        <v/>
      </c>
      <c r="AS26" s="193" t="str">
        <f>IF(A26="","",SUM(AO26:AR26))</f>
        <v/>
      </c>
      <c r="AT26" s="191"/>
      <c r="AU26" s="191"/>
      <c r="AV26" s="192" t="str">
        <f>IF(E26="","",IF(E26=$EG$7,10,0))</f>
        <v/>
      </c>
      <c r="AW26" s="193" t="str">
        <f>IF(A26="","",(CEILING(SUM(AV26,AS26,AN26,X26,R26),0.01)))</f>
        <v/>
      </c>
      <c r="AX26" s="192" t="str">
        <f t="shared" ref="AX26:BF28" si="111">IF($C26="","",IF(AX$9="","",CEILING(IF($E26=$EG$7,IF($L26&gt;$D$1,$D$1*AX$9,$L26*AX$9),IF($J26&gt;$D$1,$D$1*AX$9,$J26*AX$9)),0.01)))</f>
        <v/>
      </c>
      <c r="AY26" s="192" t="str">
        <f t="shared" si="111"/>
        <v/>
      </c>
      <c r="AZ26" s="192" t="str">
        <f t="shared" si="111"/>
        <v/>
      </c>
      <c r="BA26" s="192" t="str">
        <f t="shared" si="111"/>
        <v/>
      </c>
      <c r="BB26" s="192" t="str">
        <f t="shared" si="111"/>
        <v/>
      </c>
      <c r="BC26" s="192" t="str">
        <f t="shared" si="111"/>
        <v/>
      </c>
      <c r="BD26" s="192" t="str">
        <f t="shared" si="111"/>
        <v/>
      </c>
      <c r="BE26" s="192" t="str">
        <f t="shared" si="111"/>
        <v/>
      </c>
      <c r="BF26" s="192" t="str">
        <f t="shared" si="111"/>
        <v/>
      </c>
      <c r="BG26" s="192" t="str">
        <f t="shared" ref="BG26:BN28" si="112">IF($C26="","",IF(BG$9="","",IF($DB26&gt;=$D$2,"0.00",(ROUND($DA26*BG$9,2)))))</f>
        <v/>
      </c>
      <c r="BH26" s="192" t="str">
        <f t="shared" si="112"/>
        <v/>
      </c>
      <c r="BI26" s="192" t="str">
        <f t="shared" si="112"/>
        <v/>
      </c>
      <c r="BJ26" s="192" t="str">
        <f t="shared" si="112"/>
        <v/>
      </c>
      <c r="BK26" s="192" t="str">
        <f t="shared" si="112"/>
        <v/>
      </c>
      <c r="BL26" s="192" t="str">
        <f t="shared" si="112"/>
        <v/>
      </c>
      <c r="BM26" s="192" t="str">
        <f t="shared" si="112"/>
        <v/>
      </c>
      <c r="BN26" s="192" t="str">
        <f t="shared" si="112"/>
        <v/>
      </c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2" t="str">
        <f>IF(A26="","",EE26)</f>
        <v/>
      </c>
      <c r="CC26" s="192" t="str">
        <f>IF(A26="","",DU26)</f>
        <v/>
      </c>
      <c r="CD26" s="191"/>
      <c r="CE26" s="191"/>
      <c r="CF26" s="192" t="str">
        <f>IF(C26="","",IF(CE26="","",4))</f>
        <v/>
      </c>
      <c r="CG26" s="192" t="str">
        <f>IF(A26="","",IF(CE26="","",IF(E26="إداري",ROUND(J26*5%,2),IF(E26="معلم",ROUND(L26*5%,2),"0"))))</f>
        <v/>
      </c>
      <c r="CH26" s="192" t="str">
        <f>IF(A26="","",(CEILING(IF(E26="إداري",0,IF(E26="معلم",4.5,"0")),0.01)))</f>
        <v/>
      </c>
      <c r="CI26" s="192" t="str">
        <f>IF(A26="","",(CEILING(IF(E26="إداري",0,IF(E26="معلم",1,"0")),0.01)))</f>
        <v/>
      </c>
      <c r="CJ26" s="192" t="str">
        <f>IF(A26="","",(CEILING(IF(E26="إداري",0,IF(E26="معلم",1,"0")),0.01)))</f>
        <v/>
      </c>
      <c r="CK26" s="192" t="str">
        <f>IF(A26="","",(CEILING(IF(E26="إداري",0,IF(E26="معلم",0.5,"0")),0.01)))</f>
        <v/>
      </c>
      <c r="CL26" s="192" t="str">
        <f>IF(A26="","",IF(E26="إداري",0,IF(E26="معلم",ROUND(L26*0.07,2),"0")))</f>
        <v/>
      </c>
      <c r="CM26" s="191"/>
      <c r="CN26" s="191"/>
      <c r="CO26" s="191"/>
      <c r="CP26" s="191"/>
      <c r="CQ26" s="192" t="str">
        <f t="shared" si="54"/>
        <v/>
      </c>
      <c r="CR26" s="197" t="str">
        <f>IF(A26="","",ROUND(SUM(AX26:CQ26),2))</f>
        <v/>
      </c>
      <c r="CS26" s="197" t="str">
        <f>IF(A26="","",ROUND(SUM(AW26-CR26),2))</f>
        <v/>
      </c>
      <c r="CT26" s="186" t="str">
        <f>IF(C26="","",C26)</f>
        <v/>
      </c>
      <c r="CU26" s="186"/>
      <c r="CV26" s="198"/>
      <c r="CW26" s="186"/>
      <c r="CX26" s="191"/>
      <c r="CY26" s="186"/>
      <c r="CZ26" s="186"/>
      <c r="DA26" s="199" t="str">
        <f t="shared" si="77"/>
        <v/>
      </c>
      <c r="DB26" s="199" t="str">
        <f>IF(I26="","",VLOOKUP(I26,'[1]الأجور المتغيرة'!$A$9:$AB$4001,28,0))</f>
        <v/>
      </c>
      <c r="DC26" s="200"/>
      <c r="DD26" s="201">
        <f t="shared" si="78"/>
        <v>0</v>
      </c>
      <c r="DE26" s="201" t="str">
        <f t="shared" si="79"/>
        <v/>
      </c>
      <c r="DF26" s="202"/>
      <c r="DG26" s="203" t="str">
        <f t="shared" si="80"/>
        <v/>
      </c>
      <c r="DH26" s="203">
        <f t="shared" si="81"/>
        <v>0</v>
      </c>
      <c r="DI26" s="204" t="str">
        <f t="shared" si="82"/>
        <v/>
      </c>
      <c r="DJ26" s="203" t="str">
        <f t="shared" si="83"/>
        <v/>
      </c>
      <c r="DK26" s="203" t="str">
        <f t="shared" si="84"/>
        <v/>
      </c>
      <c r="DL26" s="204" t="str">
        <f t="shared" si="85"/>
        <v/>
      </c>
      <c r="DM26" s="202"/>
      <c r="DN26" s="205" t="str">
        <f t="shared" si="70"/>
        <v>0</v>
      </c>
      <c r="DO26" s="199" t="str">
        <f>IF(D26="كبير",L26+S26+6,IF(D26="أولى",L26+S26+5,IF(D26="ثانية",L26+S26+5,IF(D26="ثالثة",L26+S26+4,IF(D26="وزاري",L26+S26+4,IF(D26="رابعة",L26+S26+2,IF(D26="خامسة",L26+S26+1.5,IF(D26="سادسة",L26+S26+1.5,"0"))))))))</f>
        <v>0</v>
      </c>
      <c r="DP26" s="201" t="str">
        <f t="shared" si="86"/>
        <v>0</v>
      </c>
      <c r="DQ26" s="201">
        <f t="shared" si="87"/>
        <v>0</v>
      </c>
      <c r="DR26" s="201" t="str">
        <f t="shared" si="88"/>
        <v>0</v>
      </c>
      <c r="DS26" s="201" t="str">
        <f t="shared" si="89"/>
        <v>0</v>
      </c>
      <c r="DT26" s="206" t="str">
        <f>IF(A26="","",IF(E26="","",IF(E26=$EG$7,(((L26+AC26+AD26+AA26+AB26+AG26+AH26+AI26+AE26+AF26+AJ26)*2/3)-50),(((Z26+Y26+K26)*2/3)-50))))</f>
        <v/>
      </c>
      <c r="DU26" s="207" t="str">
        <f>IF(A26="","",IF(DT26="","",FLOOR(IF(DT26&gt;0,IF(DT26&lt;=251,DT26*0.006,IF(DT26&lt;=501,DT26*0.0065,IF(DT26&lt;=1000,DT26*0.007,IF(DT26&gt;1000,DT26*0.0075)))),""),0.15)))</f>
        <v/>
      </c>
      <c r="DV26" s="199">
        <f t="shared" si="71"/>
        <v>0</v>
      </c>
      <c r="DW26" s="199"/>
      <c r="DX26" s="208"/>
      <c r="DY26" s="208"/>
      <c r="DZ26" s="209" t="str">
        <f t="shared" si="90"/>
        <v/>
      </c>
      <c r="EA26" s="209"/>
      <c r="EB26" s="209" t="str">
        <f t="shared" si="91"/>
        <v/>
      </c>
      <c r="EC26" s="61"/>
      <c r="ED26" s="209" t="str">
        <f t="shared" si="92"/>
        <v/>
      </c>
      <c r="EE26" s="209" t="str">
        <f t="shared" si="93"/>
        <v/>
      </c>
      <c r="EF26" s="210"/>
      <c r="EG26" s="210"/>
      <c r="EH26" s="210"/>
      <c r="EI26" s="211" t="str">
        <f>IF(A26="","",A26)</f>
        <v/>
      </c>
      <c r="EJ26" s="212" t="str">
        <f>IF(EK26="","",MAX(EJ$8:EJ25)+1)</f>
        <v/>
      </c>
      <c r="EK26" s="213" t="str">
        <f>IF(A26="","",IF(AND(B26="",CU26=""),C26,""))</f>
        <v/>
      </c>
      <c r="EL26" s="214" t="str">
        <f>IF(EK26="","",EJ26)</f>
        <v/>
      </c>
      <c r="EM26" s="214" t="str">
        <f>IF(EK26="","",EI26)</f>
        <v/>
      </c>
      <c r="EN26" s="215"/>
      <c r="EO26" s="216" t="str">
        <f>IF(EO25="","",IF(EO25+1&gt;EK$9,"",EO25+1))</f>
        <v/>
      </c>
      <c r="EP26" s="217" t="str">
        <f>IF(EO26="","",VLOOKUP(EO26,EL$10:EM$1003,2,0))</f>
        <v/>
      </c>
      <c r="EQ26" s="218"/>
      <c r="ER26" s="219" t="str">
        <f t="shared" si="95"/>
        <v/>
      </c>
      <c r="ES26" s="212" t="str">
        <f>IF(ET26="","",MAX(ES$8:ES25)+1)</f>
        <v/>
      </c>
      <c r="ET26" s="220" t="str">
        <f t="shared" si="96"/>
        <v/>
      </c>
      <c r="EU26" s="214" t="str">
        <f t="shared" si="97"/>
        <v/>
      </c>
      <c r="EV26" s="214" t="str">
        <f t="shared" si="98"/>
        <v/>
      </c>
      <c r="EW26" s="215"/>
      <c r="EX26" s="216" t="str">
        <f t="shared" si="99"/>
        <v/>
      </c>
      <c r="EY26" s="217" t="str">
        <f t="shared" si="100"/>
        <v/>
      </c>
      <c r="EZ26" s="61"/>
      <c r="FA26" s="221" t="str">
        <f t="shared" si="101"/>
        <v/>
      </c>
      <c r="FB26" s="222" t="str">
        <f t="shared" si="102"/>
        <v/>
      </c>
      <c r="FC26" s="223" t="str">
        <f t="shared" si="103"/>
        <v/>
      </c>
      <c r="FD26" s="61"/>
    </row>
    <row r="27" spans="1:160" s="244" customFormat="1" ht="32.25" customHeight="1">
      <c r="A27" s="225" t="str">
        <f>IF(A26="","",A26)</f>
        <v/>
      </c>
      <c r="B27" s="201"/>
      <c r="C27" s="201" t="str">
        <f>IF(C26="","",C26)</f>
        <v/>
      </c>
      <c r="D27" s="201" t="str">
        <f>IF(D26="","",D26)</f>
        <v/>
      </c>
      <c r="E27" s="201" t="str">
        <f>IF(E26="","",E26)</f>
        <v/>
      </c>
      <c r="F27" s="201" t="str">
        <f>IF(F26="","",F26)</f>
        <v/>
      </c>
      <c r="G27" s="226" t="str">
        <f>IF(G26="","",G26)</f>
        <v/>
      </c>
      <c r="H27" s="227"/>
      <c r="I27" s="225" t="str">
        <f t="shared" si="72"/>
        <v/>
      </c>
      <c r="J27" s="201"/>
      <c r="K27" s="201"/>
      <c r="L27" s="201" t="str">
        <f>IF(L26="","",ROUND(L26*65%,2))</f>
        <v/>
      </c>
      <c r="M27" s="201" t="str">
        <f>IF(M26="","",M26)</f>
        <v/>
      </c>
      <c r="N27" s="201" t="str">
        <f>IF(N26="","",N26)</f>
        <v/>
      </c>
      <c r="O27" s="201" t="str">
        <f>IF(O26="","",O26)</f>
        <v/>
      </c>
      <c r="P27" s="201" t="str">
        <f>IF(P26="","",P26)</f>
        <v/>
      </c>
      <c r="Q27" s="201" t="str">
        <f>IF(Q26="","",Q26)</f>
        <v/>
      </c>
      <c r="R27" s="201">
        <f>SUM(K27:Q27)</f>
        <v>0</v>
      </c>
      <c r="S27" s="201" t="str">
        <f>IF(S26="","",ROUND(S26*65%,2))</f>
        <v/>
      </c>
      <c r="T27" s="201" t="str">
        <f>IF(T26="","",ROUND(T26*65%,2))</f>
        <v/>
      </c>
      <c r="U27" s="201" t="str">
        <f>IF(U26="","",ROUND(U26*65%,2))</f>
        <v/>
      </c>
      <c r="V27" s="201" t="str">
        <f>IF(V26="","",ROUND(V26*65%,2))</f>
        <v/>
      </c>
      <c r="W27" s="201" t="str">
        <f>IF(W26="","",ROUND(W26*65%,2))</f>
        <v/>
      </c>
      <c r="X27" s="201">
        <f>SUM(S27:W27)</f>
        <v>0</v>
      </c>
      <c r="Y27" s="201" t="str">
        <f t="shared" ref="Y27:AM27" si="113">IF(Y26="","",ROUND(Y26*65%,2))</f>
        <v/>
      </c>
      <c r="Z27" s="201" t="str">
        <f t="shared" si="113"/>
        <v/>
      </c>
      <c r="AA27" s="201" t="str">
        <f t="shared" si="113"/>
        <v/>
      </c>
      <c r="AB27" s="201" t="str">
        <f t="shared" si="113"/>
        <v/>
      </c>
      <c r="AC27" s="201" t="str">
        <f t="shared" si="113"/>
        <v/>
      </c>
      <c r="AD27" s="201" t="str">
        <f t="shared" si="113"/>
        <v/>
      </c>
      <c r="AE27" s="201" t="str">
        <f t="shared" si="113"/>
        <v/>
      </c>
      <c r="AF27" s="201" t="str">
        <f t="shared" si="113"/>
        <v/>
      </c>
      <c r="AG27" s="201" t="str">
        <f t="shared" si="113"/>
        <v/>
      </c>
      <c r="AH27" s="201" t="str">
        <f t="shared" si="113"/>
        <v/>
      </c>
      <c r="AI27" s="201" t="str">
        <f t="shared" si="113"/>
        <v/>
      </c>
      <c r="AJ27" s="201" t="str">
        <f t="shared" si="113"/>
        <v/>
      </c>
      <c r="AK27" s="201" t="str">
        <f t="shared" si="113"/>
        <v/>
      </c>
      <c r="AL27" s="201" t="str">
        <f t="shared" si="113"/>
        <v/>
      </c>
      <c r="AM27" s="201" t="str">
        <f t="shared" si="113"/>
        <v/>
      </c>
      <c r="AN27" s="201">
        <f>SUM(Y27:AM27)</f>
        <v>0</v>
      </c>
      <c r="AO27" s="201" t="str">
        <f>IF(AO26="","",AO26)</f>
        <v/>
      </c>
      <c r="AP27" s="201" t="str">
        <f>IF(AP26="","",AP26)</f>
        <v/>
      </c>
      <c r="AQ27" s="201" t="str">
        <f>IF(AQ26="","",AQ26)</f>
        <v/>
      </c>
      <c r="AR27" s="201" t="str">
        <f>IF(AR26="","",AR26)</f>
        <v/>
      </c>
      <c r="AS27" s="201">
        <f>SUM(AO27:AR27)</f>
        <v>0</v>
      </c>
      <c r="AT27" s="201"/>
      <c r="AU27" s="201"/>
      <c r="AV27" s="201" t="str">
        <f>IF(AV26="","",ROUND(AV26*65%,2))</f>
        <v/>
      </c>
      <c r="AW27" s="201">
        <f>CEILING(SUM(AV27,AS27,AN27,X27,R27),0.01)</f>
        <v>0</v>
      </c>
      <c r="AX27" s="201" t="str">
        <f t="shared" ref="AX27:CA27" si="114">IF(AX26="","",AX26)</f>
        <v/>
      </c>
      <c r="AY27" s="201" t="str">
        <f t="shared" si="114"/>
        <v/>
      </c>
      <c r="AZ27" s="201" t="str">
        <f t="shared" si="114"/>
        <v/>
      </c>
      <c r="BA27" s="201" t="str">
        <f t="shared" si="114"/>
        <v/>
      </c>
      <c r="BB27" s="201" t="str">
        <f t="shared" si="114"/>
        <v/>
      </c>
      <c r="BC27" s="201" t="str">
        <f t="shared" si="114"/>
        <v/>
      </c>
      <c r="BD27" s="201" t="str">
        <f t="shared" si="114"/>
        <v/>
      </c>
      <c r="BE27" s="201" t="str">
        <f t="shared" si="114"/>
        <v/>
      </c>
      <c r="BF27" s="201" t="str">
        <f t="shared" si="114"/>
        <v/>
      </c>
      <c r="BG27" s="201" t="str">
        <f t="shared" si="114"/>
        <v/>
      </c>
      <c r="BH27" s="201" t="str">
        <f t="shared" si="114"/>
        <v/>
      </c>
      <c r="BI27" s="201" t="str">
        <f t="shared" si="114"/>
        <v/>
      </c>
      <c r="BJ27" s="201" t="str">
        <f t="shared" si="114"/>
        <v/>
      </c>
      <c r="BK27" s="201" t="str">
        <f t="shared" si="114"/>
        <v/>
      </c>
      <c r="BL27" s="201" t="str">
        <f t="shared" si="114"/>
        <v/>
      </c>
      <c r="BM27" s="201" t="str">
        <f t="shared" si="114"/>
        <v/>
      </c>
      <c r="BN27" s="201" t="str">
        <f t="shared" si="114"/>
        <v/>
      </c>
      <c r="BO27" s="201" t="str">
        <f t="shared" si="114"/>
        <v/>
      </c>
      <c r="BP27" s="201" t="str">
        <f t="shared" si="114"/>
        <v/>
      </c>
      <c r="BQ27" s="201" t="str">
        <f t="shared" si="114"/>
        <v/>
      </c>
      <c r="BR27" s="201" t="str">
        <f t="shared" si="114"/>
        <v/>
      </c>
      <c r="BS27" s="201" t="str">
        <f t="shared" si="114"/>
        <v/>
      </c>
      <c r="BT27" s="201" t="str">
        <f t="shared" si="114"/>
        <v/>
      </c>
      <c r="BU27" s="201" t="str">
        <f t="shared" si="114"/>
        <v/>
      </c>
      <c r="BV27" s="201" t="str">
        <f t="shared" si="114"/>
        <v/>
      </c>
      <c r="BW27" s="201" t="str">
        <f t="shared" si="114"/>
        <v/>
      </c>
      <c r="BX27" s="201" t="str">
        <f t="shared" si="114"/>
        <v/>
      </c>
      <c r="BY27" s="201" t="str">
        <f t="shared" si="114"/>
        <v/>
      </c>
      <c r="BZ27" s="201" t="str">
        <f t="shared" si="114"/>
        <v/>
      </c>
      <c r="CA27" s="201" t="str">
        <f t="shared" si="114"/>
        <v/>
      </c>
      <c r="CB27" s="201" t="e">
        <f>IF(CB26=0,0,ROUND(CB26*65%,2))</f>
        <v>#VALUE!</v>
      </c>
      <c r="CC27" s="201" t="e">
        <f>IF(CC26=0,0,ROUND(CC26*65%,2))</f>
        <v>#VALUE!</v>
      </c>
      <c r="CD27" s="201" t="str">
        <f t="shared" ref="CD27:CO27" si="115">IF(CD26="","",CD26)</f>
        <v/>
      </c>
      <c r="CE27" s="201" t="str">
        <f t="shared" si="115"/>
        <v/>
      </c>
      <c r="CF27" s="201" t="str">
        <f t="shared" si="115"/>
        <v/>
      </c>
      <c r="CG27" s="201" t="str">
        <f t="shared" si="115"/>
        <v/>
      </c>
      <c r="CH27" s="201" t="str">
        <f t="shared" si="115"/>
        <v/>
      </c>
      <c r="CI27" s="201" t="str">
        <f t="shared" si="115"/>
        <v/>
      </c>
      <c r="CJ27" s="201" t="str">
        <f t="shared" si="115"/>
        <v/>
      </c>
      <c r="CK27" s="201" t="str">
        <f t="shared" si="115"/>
        <v/>
      </c>
      <c r="CL27" s="201" t="str">
        <f t="shared" si="115"/>
        <v/>
      </c>
      <c r="CM27" s="201" t="str">
        <f t="shared" si="115"/>
        <v/>
      </c>
      <c r="CN27" s="201" t="str">
        <f t="shared" si="115"/>
        <v/>
      </c>
      <c r="CO27" s="201" t="str">
        <f t="shared" si="115"/>
        <v/>
      </c>
      <c r="CP27" s="201"/>
      <c r="CQ27" s="201" t="str">
        <f t="shared" si="54"/>
        <v/>
      </c>
      <c r="CR27" s="228" t="e">
        <f>ROUND(SUM(AX27:CQ27),2)</f>
        <v>#VALUE!</v>
      </c>
      <c r="CS27" s="228" t="e">
        <f>ROUND(SUM(AW27-CR27),2)</f>
        <v>#VALUE!</v>
      </c>
      <c r="CT27" s="201" t="str">
        <f t="shared" ref="CT27:CZ27" si="116">IF(CT26="","",CT26)</f>
        <v/>
      </c>
      <c r="CU27" s="201" t="str">
        <f t="shared" si="116"/>
        <v/>
      </c>
      <c r="CV27" s="201" t="str">
        <f t="shared" si="116"/>
        <v/>
      </c>
      <c r="CW27" s="201" t="str">
        <f t="shared" si="116"/>
        <v/>
      </c>
      <c r="CX27" s="201" t="str">
        <f t="shared" si="116"/>
        <v/>
      </c>
      <c r="CY27" s="201" t="str">
        <f t="shared" si="116"/>
        <v/>
      </c>
      <c r="CZ27" s="201" t="str">
        <f t="shared" si="116"/>
        <v/>
      </c>
      <c r="DA27" s="229" t="str">
        <f t="shared" si="77"/>
        <v/>
      </c>
      <c r="DB27" s="229" t="str">
        <f>IF(I27="","",VLOOKUP(I27,'[1]الأجور المتغيرة'!$A$9:$AB$4001,28,0))</f>
        <v/>
      </c>
      <c r="DC27" s="230"/>
      <c r="DD27" s="201" t="e">
        <f t="shared" si="78"/>
        <v>#VALUE!</v>
      </c>
      <c r="DE27" s="201" t="str">
        <f t="shared" si="79"/>
        <v/>
      </c>
      <c r="DF27" s="229"/>
      <c r="DG27" s="201" t="str">
        <f t="shared" si="80"/>
        <v/>
      </c>
      <c r="DH27" s="201" t="str">
        <f t="shared" si="81"/>
        <v/>
      </c>
      <c r="DI27" s="231" t="str">
        <f t="shared" si="82"/>
        <v/>
      </c>
      <c r="DJ27" s="201" t="str">
        <f t="shared" si="83"/>
        <v/>
      </c>
      <c r="DK27" s="201" t="str">
        <f t="shared" si="84"/>
        <v/>
      </c>
      <c r="DL27" s="231" t="str">
        <f t="shared" si="85"/>
        <v/>
      </c>
      <c r="DM27" s="201"/>
      <c r="DN27" s="205" t="str">
        <f t="shared" si="70"/>
        <v>0</v>
      </c>
      <c r="DO27" s="201" t="str">
        <f>IF(D27="إداري",L27*50%,IF(D27="كبير معلمين",0,IF(D27="خبير",0,IF(D27="أولى",0,IF(D27="ثانية",0,IF(D27="ثالثة",0,IF(D27="وزاري",0,"0")))))))</f>
        <v>0</v>
      </c>
      <c r="DP27" s="201" t="str">
        <f t="shared" si="86"/>
        <v>0</v>
      </c>
      <c r="DQ27" s="201" t="e">
        <f t="shared" si="87"/>
        <v>#VALUE!</v>
      </c>
      <c r="DR27" s="201" t="str">
        <f t="shared" si="88"/>
        <v>0</v>
      </c>
      <c r="DS27" s="201" t="str">
        <f t="shared" si="89"/>
        <v>0</v>
      </c>
      <c r="DT27" s="206"/>
      <c r="DU27" s="207"/>
      <c r="DV27" s="229" t="str">
        <f t="shared" si="71"/>
        <v/>
      </c>
      <c r="DW27" s="229"/>
      <c r="DX27" s="232"/>
      <c r="DY27" s="232"/>
      <c r="DZ27" s="201" t="str">
        <f t="shared" si="90"/>
        <v/>
      </c>
      <c r="EA27" s="201"/>
      <c r="EB27" s="201" t="str">
        <f t="shared" si="91"/>
        <v/>
      </c>
      <c r="EC27" s="229"/>
      <c r="ED27" s="201" t="str">
        <f t="shared" si="92"/>
        <v/>
      </c>
      <c r="EE27" s="201" t="str">
        <f t="shared" si="93"/>
        <v/>
      </c>
      <c r="EF27" s="233"/>
      <c r="EG27" s="233"/>
      <c r="EH27" s="233"/>
      <c r="EI27" s="234" t="str">
        <f t="shared" ref="EI27:EP27" si="117">IF(EI26="","",EI26)</f>
        <v/>
      </c>
      <c r="EJ27" s="235" t="str">
        <f t="shared" si="117"/>
        <v/>
      </c>
      <c r="EK27" s="236" t="str">
        <f t="shared" si="117"/>
        <v/>
      </c>
      <c r="EL27" s="235" t="str">
        <f t="shared" si="117"/>
        <v/>
      </c>
      <c r="EM27" s="235" t="str">
        <f t="shared" si="117"/>
        <v/>
      </c>
      <c r="EN27" s="237" t="str">
        <f t="shared" si="117"/>
        <v/>
      </c>
      <c r="EO27" s="235" t="str">
        <f t="shared" si="117"/>
        <v/>
      </c>
      <c r="EP27" s="238" t="str">
        <f t="shared" si="117"/>
        <v/>
      </c>
      <c r="EQ27" s="218"/>
      <c r="ER27" s="239" t="str">
        <f t="shared" si="95"/>
        <v/>
      </c>
      <c r="ES27" s="235" t="str">
        <f>IF(ET27="","",MAX(ES$8:ES26)+1)</f>
        <v/>
      </c>
      <c r="ET27" s="240" t="str">
        <f t="shared" si="96"/>
        <v/>
      </c>
      <c r="EU27" s="235" t="str">
        <f t="shared" si="97"/>
        <v/>
      </c>
      <c r="EV27" s="235" t="str">
        <f t="shared" si="98"/>
        <v/>
      </c>
      <c r="EW27" s="237"/>
      <c r="EX27" s="235" t="str">
        <f t="shared" si="99"/>
        <v/>
      </c>
      <c r="EY27" s="238" t="str">
        <f t="shared" si="100"/>
        <v/>
      </c>
      <c r="EZ27" s="218"/>
      <c r="FA27" s="241" t="str">
        <f t="shared" si="101"/>
        <v/>
      </c>
      <c r="FB27" s="242" t="str">
        <f t="shared" si="102"/>
        <v/>
      </c>
      <c r="FC27" s="243" t="str">
        <f t="shared" si="103"/>
        <v/>
      </c>
      <c r="FD27" s="227"/>
    </row>
    <row r="28" spans="1:160" s="224" customFormat="1" ht="32.25" customHeight="1">
      <c r="A28" s="190"/>
      <c r="B28" s="186"/>
      <c r="C28" s="186"/>
      <c r="D28" s="187"/>
      <c r="E28" s="186"/>
      <c r="F28" s="186"/>
      <c r="G28" s="188"/>
      <c r="H28" s="189"/>
      <c r="I28" s="190" t="str">
        <f t="shared" si="72"/>
        <v/>
      </c>
      <c r="J28" s="191"/>
      <c r="K28" s="191"/>
      <c r="L28" s="191"/>
      <c r="M28" s="192" t="str">
        <f t="shared" si="109"/>
        <v/>
      </c>
      <c r="N28" s="192" t="str">
        <f t="shared" si="109"/>
        <v/>
      </c>
      <c r="O28" s="192" t="str">
        <f t="shared" si="109"/>
        <v/>
      </c>
      <c r="P28" s="192" t="str">
        <f t="shared" si="109"/>
        <v/>
      </c>
      <c r="Q28" s="192" t="str">
        <f t="shared" si="109"/>
        <v/>
      </c>
      <c r="R28" s="193" t="str">
        <f>IF(A28="","",SUM(K28:Q28))</f>
        <v/>
      </c>
      <c r="S28" s="191"/>
      <c r="T28" s="191"/>
      <c r="U28" s="191"/>
      <c r="V28" s="191"/>
      <c r="W28" s="191"/>
      <c r="X28" s="193" t="str">
        <f>IF(A28="","",SUM(S28:W28))</f>
        <v/>
      </c>
      <c r="Y28" s="191"/>
      <c r="Z28" s="191"/>
      <c r="AA28" s="191"/>
      <c r="AB28" s="192" t="str">
        <f>IF(A28="","",IF(E28=$EG$7,4,0))</f>
        <v/>
      </c>
      <c r="AC28" s="192" t="str">
        <f>IF(A28="","",ROUNDDOWN(IF(E28="إداري",0,IF(D28="كبير معلمين",G28*0.25,IF(D28="خبير",G28*0.25,IF(D28="أولى",G28*0.25,IF(D28="ثانية",G28*0.25,IF(D28="ثالثة",G28*0.25,IF(D28="وزاري",G28*0.25,"0"))))))),0))</f>
        <v/>
      </c>
      <c r="AD28" s="192" t="str">
        <f>IF(A28="","",IF(E28="إداري",0,IF(D28="كبير معلمين",G28*50%,IF(D28="خبير",G28*50%,IF(D28="أولى",G28*50%,IF(D28="ثانية",G28*50%,IF(D28="ثالثة",G28*50%,IF(D28="وزاري",G28*50%,"0"))))))))</f>
        <v/>
      </c>
      <c r="AE28" s="194" t="str">
        <f>IF(A28="","",IF(E28=$EG$8,0,IF(D28="كبير معلمين",ROUND(G28*200%,2),IF(D28="خبير",ROUND(G28*175%,2),IF(D28="أولى",ROUND(G28*150%,2),IF(D28="ثانية",ROUND(G28*125%,2),IF(D28="ثالثة",ROUND(G28*100%,2),IF(D28="وزاري",L28*0,"0"))))))))</f>
        <v/>
      </c>
      <c r="AF28" s="192" t="str">
        <f>IF(A28="","",ROUNDDOWN(IF(E28="إداري",0,IF(D28="كبير معلمين",G28*25%,IF(D28="خبير",G28*25%,IF(D28="أولى",G28*25%,IF(D28="ثانية",G28*50%,IF(D28="ثالثة",G28*75%,IF(D28="وزاري",G28*1.25,"0"))))))),0))</f>
        <v/>
      </c>
      <c r="AG28" s="191"/>
      <c r="AH28" s="195"/>
      <c r="AI28" s="191"/>
      <c r="AJ28" s="191"/>
      <c r="AK28" s="191"/>
      <c r="AL28" s="191"/>
      <c r="AM28" s="191"/>
      <c r="AN28" s="193" t="str">
        <f>IF(A28="","",SUM(Y28:AM28))</f>
        <v/>
      </c>
      <c r="AO28" s="192" t="str">
        <f t="shared" si="110"/>
        <v/>
      </c>
      <c r="AP28" s="192" t="str">
        <f t="shared" si="110"/>
        <v/>
      </c>
      <c r="AQ28" s="192" t="str">
        <f t="shared" si="110"/>
        <v/>
      </c>
      <c r="AR28" s="192" t="str">
        <f t="shared" si="110"/>
        <v/>
      </c>
      <c r="AS28" s="193" t="str">
        <f>IF(A28="","",SUM(AO28:AR28))</f>
        <v/>
      </c>
      <c r="AT28" s="191"/>
      <c r="AU28" s="191"/>
      <c r="AV28" s="192" t="str">
        <f>IF(E28="","",IF(E28=$EG$7,10,0))</f>
        <v/>
      </c>
      <c r="AW28" s="193" t="str">
        <f>IF(A28="","",(CEILING(SUM(AV28,AS28,AN28,X28,R28),0.01)))</f>
        <v/>
      </c>
      <c r="AX28" s="192" t="str">
        <f t="shared" si="111"/>
        <v/>
      </c>
      <c r="AY28" s="192" t="str">
        <f t="shared" si="111"/>
        <v/>
      </c>
      <c r="AZ28" s="192" t="str">
        <f t="shared" si="111"/>
        <v/>
      </c>
      <c r="BA28" s="192" t="str">
        <f t="shared" si="111"/>
        <v/>
      </c>
      <c r="BB28" s="192" t="str">
        <f t="shared" si="111"/>
        <v/>
      </c>
      <c r="BC28" s="192" t="str">
        <f t="shared" si="111"/>
        <v/>
      </c>
      <c r="BD28" s="192" t="str">
        <f t="shared" si="111"/>
        <v/>
      </c>
      <c r="BE28" s="192" t="str">
        <f t="shared" si="111"/>
        <v/>
      </c>
      <c r="BF28" s="192" t="str">
        <f t="shared" si="111"/>
        <v/>
      </c>
      <c r="BG28" s="192" t="str">
        <f t="shared" si="112"/>
        <v/>
      </c>
      <c r="BH28" s="192" t="str">
        <f t="shared" si="112"/>
        <v/>
      </c>
      <c r="BI28" s="192" t="str">
        <f t="shared" si="112"/>
        <v/>
      </c>
      <c r="BJ28" s="192" t="str">
        <f t="shared" si="112"/>
        <v/>
      </c>
      <c r="BK28" s="192" t="str">
        <f t="shared" si="112"/>
        <v/>
      </c>
      <c r="BL28" s="192" t="str">
        <f t="shared" si="112"/>
        <v/>
      </c>
      <c r="BM28" s="192" t="str">
        <f t="shared" si="112"/>
        <v/>
      </c>
      <c r="BN28" s="192" t="str">
        <f t="shared" si="112"/>
        <v/>
      </c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2" t="str">
        <f>IF(A28="","",EE28)</f>
        <v/>
      </c>
      <c r="CC28" s="192" t="str">
        <f>IF(A28="","",DU28)</f>
        <v/>
      </c>
      <c r="CD28" s="191"/>
      <c r="CE28" s="191"/>
      <c r="CF28" s="192" t="str">
        <f>IF(C28="","",IF(CE28="","",4))</f>
        <v/>
      </c>
      <c r="CG28" s="192" t="str">
        <f>IF(A28="","",IF(CE28="","",IF(E28="إداري",ROUND(J28*5%,2),IF(E28="معلم",ROUND(L28*5%,2),"0"))))</f>
        <v/>
      </c>
      <c r="CH28" s="192" t="str">
        <f>IF(A28="","",(CEILING(IF(E28="إداري",0,IF(E28="معلم",4.5,"0")),0.01)))</f>
        <v/>
      </c>
      <c r="CI28" s="192" t="str">
        <f>IF(A28="","",(CEILING(IF(E28="إداري",0,IF(E28="معلم",1,"0")),0.01)))</f>
        <v/>
      </c>
      <c r="CJ28" s="192" t="str">
        <f>IF(A28="","",(CEILING(IF(E28="إداري",0,IF(E28="معلم",1,"0")),0.01)))</f>
        <v/>
      </c>
      <c r="CK28" s="192" t="str">
        <f>IF(A28="","",(CEILING(IF(E28="إداري",0,IF(E28="معلم",0.5,"0")),0.01)))</f>
        <v/>
      </c>
      <c r="CL28" s="192" t="str">
        <f>IF(A28="","",IF(E28="إداري",0,IF(E28="معلم",ROUND(L28*0.07,2),"0")))</f>
        <v/>
      </c>
      <c r="CM28" s="191"/>
      <c r="CN28" s="191"/>
      <c r="CO28" s="191"/>
      <c r="CP28" s="191"/>
      <c r="CQ28" s="192" t="str">
        <f t="shared" si="54"/>
        <v/>
      </c>
      <c r="CR28" s="197" t="str">
        <f>IF(A28="","",ROUND(SUM(AX28:CQ28),2))</f>
        <v/>
      </c>
      <c r="CS28" s="197" t="str">
        <f>IF(A28="","",ROUND(SUM(AW28-CR28),2))</f>
        <v/>
      </c>
      <c r="CT28" s="186" t="str">
        <f>IF(C28="","",C28)</f>
        <v/>
      </c>
      <c r="CU28" s="186"/>
      <c r="CV28" s="198"/>
      <c r="CW28" s="186"/>
      <c r="CX28" s="191"/>
      <c r="CY28" s="186"/>
      <c r="CZ28" s="186"/>
      <c r="DA28" s="199" t="str">
        <f t="shared" si="77"/>
        <v/>
      </c>
      <c r="DB28" s="199" t="str">
        <f>IF(I28="","",VLOOKUP(I28,'[1]الأجور المتغيرة'!$A$9:$AB$4001,28,0))</f>
        <v/>
      </c>
      <c r="DC28" s="200"/>
      <c r="DD28" s="201">
        <f t="shared" si="78"/>
        <v>0</v>
      </c>
      <c r="DE28" s="201" t="str">
        <f t="shared" si="79"/>
        <v/>
      </c>
      <c r="DF28" s="202"/>
      <c r="DG28" s="203" t="str">
        <f t="shared" si="80"/>
        <v/>
      </c>
      <c r="DH28" s="203">
        <f t="shared" si="81"/>
        <v>0</v>
      </c>
      <c r="DI28" s="204" t="str">
        <f t="shared" si="82"/>
        <v/>
      </c>
      <c r="DJ28" s="203" t="str">
        <f t="shared" si="83"/>
        <v/>
      </c>
      <c r="DK28" s="203" t="str">
        <f t="shared" si="84"/>
        <v/>
      </c>
      <c r="DL28" s="204" t="str">
        <f t="shared" si="85"/>
        <v/>
      </c>
      <c r="DM28" s="202"/>
      <c r="DN28" s="205" t="str">
        <f t="shared" si="70"/>
        <v>0</v>
      </c>
      <c r="DO28" s="199" t="str">
        <f>IF(D28="كبير",L28+S28+6,IF(D28="أولى",L28+S28+5,IF(D28="ثانية",L28+S28+5,IF(D28="ثالثة",L28+S28+4,IF(D28="وزاري",L28+S28+4,IF(D28="رابعة",L28+S28+2,IF(D28="خامسة",L28+S28+1.5,IF(D28="سادسة",L28+S28+1.5,"0"))))))))</f>
        <v>0</v>
      </c>
      <c r="DP28" s="201" t="str">
        <f t="shared" si="86"/>
        <v>0</v>
      </c>
      <c r="DQ28" s="201">
        <f t="shared" si="87"/>
        <v>0</v>
      </c>
      <c r="DR28" s="201" t="str">
        <f t="shared" si="88"/>
        <v>0</v>
      </c>
      <c r="DS28" s="201" t="str">
        <f t="shared" si="89"/>
        <v>0</v>
      </c>
      <c r="DT28" s="206" t="str">
        <f>IF(A28="","",IF(E28="","",IF(E28=$EG$7,(((L28+AC28+AD28+AA28+AB28+AG28+AH28+AI28+AE28+AF28+AJ28)*2/3)-50),(((Z28+Y28+K28)*2/3)-50))))</f>
        <v/>
      </c>
      <c r="DU28" s="207" t="str">
        <f>IF(A28="","",IF(DT28="","",FLOOR(IF(DT28&gt;0,IF(DT28&lt;=251,DT28*0.006,IF(DT28&lt;=501,DT28*0.0065,IF(DT28&lt;=1000,DT28*0.007,IF(DT28&gt;1000,DT28*0.0075)))),""),0.15)))</f>
        <v/>
      </c>
      <c r="DV28" s="199">
        <f t="shared" si="71"/>
        <v>0</v>
      </c>
      <c r="DW28" s="199"/>
      <c r="DX28" s="208"/>
      <c r="DY28" s="208"/>
      <c r="DZ28" s="209" t="str">
        <f t="shared" si="90"/>
        <v/>
      </c>
      <c r="EA28" s="209"/>
      <c r="EB28" s="209" t="str">
        <f t="shared" si="91"/>
        <v/>
      </c>
      <c r="EC28" s="61"/>
      <c r="ED28" s="209" t="str">
        <f t="shared" si="92"/>
        <v/>
      </c>
      <c r="EE28" s="209" t="str">
        <f t="shared" si="93"/>
        <v/>
      </c>
      <c r="EF28" s="210"/>
      <c r="EG28" s="210"/>
      <c r="EH28" s="210"/>
      <c r="EI28" s="211" t="str">
        <f>IF(A28="","",A28)</f>
        <v/>
      </c>
      <c r="EJ28" s="212" t="str">
        <f>IF(EK28="","",MAX(EJ$8:EJ27)+1)</f>
        <v/>
      </c>
      <c r="EK28" s="213" t="str">
        <f>IF(A28="","",IF(AND(B28="",CU28=""),C28,""))</f>
        <v/>
      </c>
      <c r="EL28" s="214" t="str">
        <f>IF(EK28="","",EJ28)</f>
        <v/>
      </c>
      <c r="EM28" s="214" t="str">
        <f>IF(EK28="","",EI28)</f>
        <v/>
      </c>
      <c r="EN28" s="215"/>
      <c r="EO28" s="216" t="str">
        <f>IF(EO27="","",IF(EO27+1&gt;EK$9,"",EO27+1))</f>
        <v/>
      </c>
      <c r="EP28" s="217" t="str">
        <f>IF(EO28="","",VLOOKUP(EO28,EL$10:EM$1003,2,0))</f>
        <v/>
      </c>
      <c r="EQ28" s="218"/>
      <c r="ER28" s="219" t="str">
        <f t="shared" si="95"/>
        <v/>
      </c>
      <c r="ES28" s="212" t="str">
        <f>IF(ET28="","",MAX(ES$8:ES27)+1)</f>
        <v/>
      </c>
      <c r="ET28" s="220" t="str">
        <f t="shared" si="96"/>
        <v/>
      </c>
      <c r="EU28" s="214" t="str">
        <f t="shared" si="97"/>
        <v/>
      </c>
      <c r="EV28" s="214" t="str">
        <f t="shared" si="98"/>
        <v/>
      </c>
      <c r="EW28" s="215"/>
      <c r="EX28" s="216" t="str">
        <f t="shared" si="99"/>
        <v/>
      </c>
      <c r="EY28" s="217" t="str">
        <f t="shared" si="100"/>
        <v/>
      </c>
      <c r="EZ28" s="61"/>
      <c r="FA28" s="221" t="str">
        <f t="shared" si="101"/>
        <v/>
      </c>
      <c r="FB28" s="222" t="str">
        <f t="shared" si="102"/>
        <v/>
      </c>
      <c r="FC28" s="223" t="str">
        <f t="shared" si="103"/>
        <v/>
      </c>
      <c r="FD28" s="61"/>
    </row>
    <row r="29" spans="1:160" s="244" customFormat="1" ht="32.25" customHeight="1" thickBot="1">
      <c r="A29" s="246" t="str">
        <f>IF(A28="","",A28)</f>
        <v/>
      </c>
      <c r="B29" s="247"/>
      <c r="C29" s="247" t="str">
        <f>IF(C28="","",C28)</f>
        <v/>
      </c>
      <c r="D29" s="247" t="str">
        <f>IF(D28="","",D28)</f>
        <v/>
      </c>
      <c r="E29" s="247" t="str">
        <f>IF(E28="","",E28)</f>
        <v/>
      </c>
      <c r="F29" s="247" t="str">
        <f>IF(F28="","",F28)</f>
        <v/>
      </c>
      <c r="G29" s="248" t="str">
        <f>IF(G28="","",G28)</f>
        <v/>
      </c>
      <c r="H29" s="227"/>
      <c r="I29" s="249" t="str">
        <f t="shared" si="72"/>
        <v/>
      </c>
      <c r="J29" s="250"/>
      <c r="K29" s="250"/>
      <c r="L29" s="250" t="str">
        <f>IF(L28="","",ROUND(L28*65%,2))</f>
        <v/>
      </c>
      <c r="M29" s="250" t="str">
        <f>IF(M28="","",M28)</f>
        <v/>
      </c>
      <c r="N29" s="250" t="str">
        <f>IF(N28="","",N28)</f>
        <v/>
      </c>
      <c r="O29" s="250" t="str">
        <f>IF(O28="","",O28)</f>
        <v/>
      </c>
      <c r="P29" s="250" t="str">
        <f>IF(P28="","",P28)</f>
        <v/>
      </c>
      <c r="Q29" s="250" t="str">
        <f>IF(Q28="","",Q28)</f>
        <v/>
      </c>
      <c r="R29" s="250">
        <f>SUM(K29:Q29)</f>
        <v>0</v>
      </c>
      <c r="S29" s="250" t="str">
        <f>IF(S28="","",ROUND(S28*65%,2))</f>
        <v/>
      </c>
      <c r="T29" s="250" t="str">
        <f>IF(T28="","",ROUND(T28*65%,2))</f>
        <v/>
      </c>
      <c r="U29" s="250" t="str">
        <f>IF(U28="","",ROUND(U28*65%,2))</f>
        <v/>
      </c>
      <c r="V29" s="250" t="str">
        <f>IF(V28="","",ROUND(V28*65%,2))</f>
        <v/>
      </c>
      <c r="W29" s="250" t="str">
        <f>IF(W28="","",ROUND(W28*65%,2))</f>
        <v/>
      </c>
      <c r="X29" s="250">
        <f>SUM(S29:W29)</f>
        <v>0</v>
      </c>
      <c r="Y29" s="250" t="str">
        <f t="shared" ref="Y29:AM29" si="118">IF(Y28="","",ROUND(Y28*65%,2))</f>
        <v/>
      </c>
      <c r="Z29" s="250" t="str">
        <f t="shared" si="118"/>
        <v/>
      </c>
      <c r="AA29" s="250" t="str">
        <f t="shared" si="118"/>
        <v/>
      </c>
      <c r="AB29" s="250" t="str">
        <f t="shared" si="118"/>
        <v/>
      </c>
      <c r="AC29" s="250" t="str">
        <f t="shared" si="118"/>
        <v/>
      </c>
      <c r="AD29" s="250" t="str">
        <f t="shared" si="118"/>
        <v/>
      </c>
      <c r="AE29" s="250" t="str">
        <f t="shared" si="118"/>
        <v/>
      </c>
      <c r="AF29" s="250" t="str">
        <f t="shared" si="118"/>
        <v/>
      </c>
      <c r="AG29" s="250" t="str">
        <f t="shared" si="118"/>
        <v/>
      </c>
      <c r="AH29" s="250" t="str">
        <f t="shared" si="118"/>
        <v/>
      </c>
      <c r="AI29" s="250" t="str">
        <f t="shared" si="118"/>
        <v/>
      </c>
      <c r="AJ29" s="250" t="str">
        <f t="shared" si="118"/>
        <v/>
      </c>
      <c r="AK29" s="250" t="str">
        <f t="shared" si="118"/>
        <v/>
      </c>
      <c r="AL29" s="250" t="str">
        <f t="shared" si="118"/>
        <v/>
      </c>
      <c r="AM29" s="250" t="str">
        <f t="shared" si="118"/>
        <v/>
      </c>
      <c r="AN29" s="250">
        <f>SUM(Y29:AM29)</f>
        <v>0</v>
      </c>
      <c r="AO29" s="250" t="str">
        <f>IF(AO28="","",AO28)</f>
        <v/>
      </c>
      <c r="AP29" s="250" t="str">
        <f>IF(AP28="","",AP28)</f>
        <v/>
      </c>
      <c r="AQ29" s="250" t="str">
        <f>IF(AQ28="","",AQ28)</f>
        <v/>
      </c>
      <c r="AR29" s="250" t="str">
        <f>IF(AR28="","",AR28)</f>
        <v/>
      </c>
      <c r="AS29" s="250">
        <f>SUM(AO29:AR29)</f>
        <v>0</v>
      </c>
      <c r="AT29" s="250"/>
      <c r="AU29" s="250"/>
      <c r="AV29" s="250" t="str">
        <f>IF(AV28="","",ROUND(AV28*65%,2))</f>
        <v/>
      </c>
      <c r="AW29" s="250">
        <f>CEILING(SUM(AV29,AS29,AN29,X29,R29),0.01)</f>
        <v>0</v>
      </c>
      <c r="AX29" s="250" t="str">
        <f t="shared" ref="AX29:CA29" si="119">IF(AX28="","",AX28)</f>
        <v/>
      </c>
      <c r="AY29" s="250" t="str">
        <f t="shared" si="119"/>
        <v/>
      </c>
      <c r="AZ29" s="250" t="str">
        <f t="shared" si="119"/>
        <v/>
      </c>
      <c r="BA29" s="250" t="str">
        <f t="shared" si="119"/>
        <v/>
      </c>
      <c r="BB29" s="250" t="str">
        <f t="shared" si="119"/>
        <v/>
      </c>
      <c r="BC29" s="250" t="str">
        <f t="shared" si="119"/>
        <v/>
      </c>
      <c r="BD29" s="250" t="str">
        <f t="shared" si="119"/>
        <v/>
      </c>
      <c r="BE29" s="250" t="str">
        <f t="shared" si="119"/>
        <v/>
      </c>
      <c r="BF29" s="250" t="str">
        <f t="shared" si="119"/>
        <v/>
      </c>
      <c r="BG29" s="250" t="str">
        <f t="shared" si="119"/>
        <v/>
      </c>
      <c r="BH29" s="250" t="str">
        <f t="shared" si="119"/>
        <v/>
      </c>
      <c r="BI29" s="250" t="str">
        <f t="shared" si="119"/>
        <v/>
      </c>
      <c r="BJ29" s="250" t="str">
        <f t="shared" si="119"/>
        <v/>
      </c>
      <c r="BK29" s="250" t="str">
        <f t="shared" si="119"/>
        <v/>
      </c>
      <c r="BL29" s="250" t="str">
        <f t="shared" si="119"/>
        <v/>
      </c>
      <c r="BM29" s="250" t="str">
        <f t="shared" si="119"/>
        <v/>
      </c>
      <c r="BN29" s="250" t="str">
        <f t="shared" si="119"/>
        <v/>
      </c>
      <c r="BO29" s="250" t="str">
        <f t="shared" si="119"/>
        <v/>
      </c>
      <c r="BP29" s="250" t="str">
        <f t="shared" si="119"/>
        <v/>
      </c>
      <c r="BQ29" s="250" t="str">
        <f t="shared" si="119"/>
        <v/>
      </c>
      <c r="BR29" s="250" t="str">
        <f t="shared" si="119"/>
        <v/>
      </c>
      <c r="BS29" s="250" t="str">
        <f t="shared" si="119"/>
        <v/>
      </c>
      <c r="BT29" s="250" t="str">
        <f t="shared" si="119"/>
        <v/>
      </c>
      <c r="BU29" s="250" t="str">
        <f t="shared" si="119"/>
        <v/>
      </c>
      <c r="BV29" s="250" t="str">
        <f t="shared" si="119"/>
        <v/>
      </c>
      <c r="BW29" s="250" t="str">
        <f t="shared" si="119"/>
        <v/>
      </c>
      <c r="BX29" s="250" t="str">
        <f t="shared" si="119"/>
        <v/>
      </c>
      <c r="BY29" s="250" t="str">
        <f t="shared" si="119"/>
        <v/>
      </c>
      <c r="BZ29" s="250" t="str">
        <f t="shared" si="119"/>
        <v/>
      </c>
      <c r="CA29" s="250" t="str">
        <f t="shared" si="119"/>
        <v/>
      </c>
      <c r="CB29" s="250" t="e">
        <f>IF(CB28=0,0,ROUND(CB28*65%,2))</f>
        <v>#VALUE!</v>
      </c>
      <c r="CC29" s="250" t="e">
        <f>IF(CC28=0,0,ROUND(CC28*65%,2))</f>
        <v>#VALUE!</v>
      </c>
      <c r="CD29" s="250" t="str">
        <f t="shared" ref="CD29:CO29" si="120">IF(CD28="","",CD28)</f>
        <v/>
      </c>
      <c r="CE29" s="250" t="str">
        <f t="shared" si="120"/>
        <v/>
      </c>
      <c r="CF29" s="250" t="str">
        <f t="shared" si="120"/>
        <v/>
      </c>
      <c r="CG29" s="250" t="str">
        <f t="shared" si="120"/>
        <v/>
      </c>
      <c r="CH29" s="250" t="str">
        <f t="shared" si="120"/>
        <v/>
      </c>
      <c r="CI29" s="250" t="str">
        <f t="shared" si="120"/>
        <v/>
      </c>
      <c r="CJ29" s="250" t="str">
        <f t="shared" si="120"/>
        <v/>
      </c>
      <c r="CK29" s="250" t="str">
        <f t="shared" si="120"/>
        <v/>
      </c>
      <c r="CL29" s="250" t="str">
        <f t="shared" si="120"/>
        <v/>
      </c>
      <c r="CM29" s="250" t="str">
        <f t="shared" si="120"/>
        <v/>
      </c>
      <c r="CN29" s="250" t="str">
        <f t="shared" si="120"/>
        <v/>
      </c>
      <c r="CO29" s="250" t="str">
        <f t="shared" si="120"/>
        <v/>
      </c>
      <c r="CP29" s="250"/>
      <c r="CQ29" s="250" t="str">
        <f t="shared" si="54"/>
        <v/>
      </c>
      <c r="CR29" s="251" t="e">
        <f>ROUND(SUM(AX29:CQ29),2)</f>
        <v>#VALUE!</v>
      </c>
      <c r="CS29" s="251" t="e">
        <f>ROUND(SUM(AW29-CR29),2)</f>
        <v>#VALUE!</v>
      </c>
      <c r="CT29" s="250" t="str">
        <f t="shared" ref="CT29:CZ29" si="121">IF(CT28="","",CT28)</f>
        <v/>
      </c>
      <c r="CU29" s="250" t="str">
        <f t="shared" si="121"/>
        <v/>
      </c>
      <c r="CV29" s="250" t="str">
        <f t="shared" si="121"/>
        <v/>
      </c>
      <c r="CW29" s="250" t="str">
        <f t="shared" si="121"/>
        <v/>
      </c>
      <c r="CX29" s="250" t="str">
        <f t="shared" si="121"/>
        <v/>
      </c>
      <c r="CY29" s="250" t="str">
        <f t="shared" si="121"/>
        <v/>
      </c>
      <c r="CZ29" s="250" t="str">
        <f t="shared" si="121"/>
        <v/>
      </c>
      <c r="DA29" s="229" t="str">
        <f t="shared" si="77"/>
        <v/>
      </c>
      <c r="DB29" s="229" t="str">
        <f>IF(I29="","",VLOOKUP(I29,'[1]الأجور المتغيرة'!$A$9:$AB$4001,28,0))</f>
        <v/>
      </c>
      <c r="DC29" s="230"/>
      <c r="DD29" s="250" t="e">
        <f t="shared" si="78"/>
        <v>#VALUE!</v>
      </c>
      <c r="DE29" s="250" t="str">
        <f t="shared" si="79"/>
        <v/>
      </c>
      <c r="DF29" s="229"/>
      <c r="DG29" s="250" t="str">
        <f t="shared" si="80"/>
        <v/>
      </c>
      <c r="DH29" s="250" t="str">
        <f t="shared" si="81"/>
        <v/>
      </c>
      <c r="DI29" s="252" t="str">
        <f t="shared" si="82"/>
        <v/>
      </c>
      <c r="DJ29" s="250" t="str">
        <f t="shared" si="83"/>
        <v/>
      </c>
      <c r="DK29" s="250" t="str">
        <f t="shared" si="84"/>
        <v/>
      </c>
      <c r="DL29" s="252" t="str">
        <f t="shared" si="85"/>
        <v/>
      </c>
      <c r="DM29" s="250"/>
      <c r="DN29" s="253" t="str">
        <f t="shared" si="70"/>
        <v>0</v>
      </c>
      <c r="DO29" s="250" t="str">
        <f>IF(D29="إداري",L29*50%,IF(D29="كبير معلمين",0,IF(D29="خبير",0,IF(D29="أولى",0,IF(D29="ثانية",0,IF(D29="ثالثة",0,IF(D29="وزاري",0,"0")))))))</f>
        <v>0</v>
      </c>
      <c r="DP29" s="250" t="str">
        <f t="shared" si="86"/>
        <v>0</v>
      </c>
      <c r="DQ29" s="250" t="e">
        <f t="shared" si="87"/>
        <v>#VALUE!</v>
      </c>
      <c r="DR29" s="250" t="str">
        <f t="shared" si="88"/>
        <v>0</v>
      </c>
      <c r="DS29" s="250" t="str">
        <f t="shared" si="89"/>
        <v>0</v>
      </c>
      <c r="DT29" s="254"/>
      <c r="DU29" s="255"/>
      <c r="DV29" s="229" t="str">
        <f t="shared" si="71"/>
        <v/>
      </c>
      <c r="DW29" s="229"/>
      <c r="DX29" s="232"/>
      <c r="DY29" s="232"/>
      <c r="DZ29" s="250" t="str">
        <f t="shared" si="90"/>
        <v/>
      </c>
      <c r="EA29" s="250"/>
      <c r="EB29" s="250" t="str">
        <f t="shared" si="91"/>
        <v/>
      </c>
      <c r="EC29" s="229"/>
      <c r="ED29" s="250" t="str">
        <f t="shared" si="92"/>
        <v/>
      </c>
      <c r="EE29" s="250" t="str">
        <f t="shared" si="93"/>
        <v/>
      </c>
      <c r="EF29" s="233"/>
      <c r="EG29" s="233"/>
      <c r="EH29" s="233"/>
      <c r="EI29" s="256" t="str">
        <f t="shared" ref="EI29:EP29" si="122">IF(EI28="","",EI28)</f>
        <v/>
      </c>
      <c r="EJ29" s="257" t="str">
        <f t="shared" si="122"/>
        <v/>
      </c>
      <c r="EK29" s="258" t="str">
        <f t="shared" si="122"/>
        <v/>
      </c>
      <c r="EL29" s="257" t="str">
        <f t="shared" si="122"/>
        <v/>
      </c>
      <c r="EM29" s="257" t="str">
        <f t="shared" si="122"/>
        <v/>
      </c>
      <c r="EN29" s="259" t="str">
        <f t="shared" si="122"/>
        <v/>
      </c>
      <c r="EO29" s="257" t="str">
        <f t="shared" si="122"/>
        <v/>
      </c>
      <c r="EP29" s="260" t="str">
        <f t="shared" si="122"/>
        <v/>
      </c>
      <c r="EQ29" s="218"/>
      <c r="ER29" s="261" t="str">
        <f t="shared" si="95"/>
        <v/>
      </c>
      <c r="ES29" s="257" t="str">
        <f>IF(ET29="","",MAX(ES$8:ES28)+1)</f>
        <v/>
      </c>
      <c r="ET29" s="262" t="str">
        <f t="shared" si="96"/>
        <v/>
      </c>
      <c r="EU29" s="257" t="str">
        <f t="shared" si="97"/>
        <v/>
      </c>
      <c r="EV29" s="257" t="str">
        <f t="shared" si="98"/>
        <v/>
      </c>
      <c r="EW29" s="259"/>
      <c r="EX29" s="257" t="str">
        <f t="shared" si="99"/>
        <v/>
      </c>
      <c r="EY29" s="260" t="str">
        <f t="shared" si="100"/>
        <v/>
      </c>
      <c r="EZ29" s="218"/>
      <c r="FA29" s="263" t="str">
        <f t="shared" si="101"/>
        <v/>
      </c>
      <c r="FB29" s="264" t="str">
        <f t="shared" si="102"/>
        <v/>
      </c>
      <c r="FC29" s="265" t="str">
        <f t="shared" si="103"/>
        <v/>
      </c>
      <c r="FD29" s="227"/>
    </row>
    <row r="30" spans="1:160" s="224" customFormat="1" ht="32.25" customHeight="1" thickTop="1">
      <c r="G30" s="266"/>
      <c r="I30" s="267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8"/>
      <c r="AF30" s="266"/>
      <c r="AG30" s="266"/>
      <c r="AH30" s="268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  <c r="BI30" s="266"/>
      <c r="BJ30" s="266"/>
      <c r="BK30" s="266"/>
      <c r="BL30" s="266"/>
      <c r="BM30" s="266"/>
      <c r="BN30" s="266"/>
      <c r="BO30" s="266"/>
      <c r="BP30" s="266"/>
      <c r="BQ30" s="266"/>
      <c r="BR30" s="266"/>
      <c r="BS30" s="266"/>
      <c r="BT30" s="266"/>
      <c r="BU30" s="266"/>
      <c r="BV30" s="266"/>
      <c r="BW30" s="266"/>
      <c r="BX30" s="266"/>
      <c r="BY30" s="266"/>
      <c r="BZ30" s="266"/>
      <c r="CA30" s="266"/>
      <c r="CB30" s="266"/>
      <c r="CC30" s="266"/>
      <c r="CD30" s="266"/>
      <c r="CE30" s="269"/>
      <c r="CF30" s="266"/>
      <c r="CG30" s="266"/>
      <c r="CH30" s="266"/>
      <c r="CI30" s="266"/>
      <c r="CJ30" s="266"/>
      <c r="CK30" s="266"/>
      <c r="CL30" s="266"/>
      <c r="CM30" s="266"/>
      <c r="CN30" s="266"/>
      <c r="CO30" s="266"/>
      <c r="CP30" s="266"/>
      <c r="CQ30" s="266"/>
      <c r="CR30" s="268"/>
      <c r="CS30" s="268"/>
      <c r="CV30" s="267"/>
      <c r="CX30" s="266"/>
      <c r="DA30" s="270"/>
      <c r="DB30" s="270"/>
      <c r="DC30" s="271"/>
      <c r="DD30" s="270"/>
      <c r="DE30" s="270"/>
      <c r="DF30" s="272"/>
      <c r="DG30" s="270"/>
      <c r="DH30" s="270"/>
      <c r="DI30" s="273"/>
      <c r="DJ30" s="270"/>
      <c r="DK30" s="270"/>
      <c r="DL30" s="273"/>
      <c r="DM30" s="272"/>
      <c r="DN30" s="270"/>
      <c r="DO30" s="270"/>
      <c r="DP30" s="270"/>
      <c r="DQ30" s="270"/>
      <c r="DR30" s="270"/>
      <c r="DS30" s="270"/>
      <c r="DT30" s="270"/>
      <c r="DU30" s="244"/>
      <c r="DV30" s="270"/>
      <c r="DW30" s="270"/>
      <c r="DX30" s="274"/>
      <c r="DY30" s="274"/>
      <c r="DZ30" s="270"/>
      <c r="EA30" s="270"/>
      <c r="EB30" s="270"/>
      <c r="ED30" s="270"/>
      <c r="EE30" s="270"/>
      <c r="EF30" s="266"/>
      <c r="EG30" s="266"/>
      <c r="EH30" s="266"/>
      <c r="EJ30" s="275"/>
      <c r="EK30" s="276"/>
      <c r="EL30" s="275"/>
      <c r="EM30" s="275"/>
      <c r="EN30" s="277"/>
      <c r="EO30" s="275"/>
      <c r="EP30" s="275"/>
      <c r="ES30" s="275"/>
      <c r="ET30" s="276"/>
      <c r="EU30" s="275"/>
      <c r="EV30" s="275"/>
      <c r="EW30" s="277"/>
      <c r="EX30" s="275"/>
      <c r="EY30" s="275"/>
      <c r="FA30" s="34"/>
      <c r="FB30" s="34"/>
      <c r="FC30" s="33"/>
    </row>
    <row r="31" spans="1:160" s="224" customFormat="1" ht="32.25" customHeight="1">
      <c r="G31" s="266"/>
      <c r="I31" s="267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8"/>
      <c r="AF31" s="266"/>
      <c r="AG31" s="266"/>
      <c r="AH31" s="268"/>
      <c r="AI31" s="266"/>
      <c r="AJ31" s="266"/>
      <c r="AK31" s="266"/>
      <c r="AL31" s="266"/>
      <c r="AM31" s="266"/>
      <c r="AN31" s="266"/>
      <c r="AO31" s="266"/>
      <c r="AP31" s="266"/>
      <c r="AQ31" s="266"/>
      <c r="AR31" s="266"/>
      <c r="AS31" s="266"/>
      <c r="AT31" s="266"/>
      <c r="AU31" s="266"/>
      <c r="AV31" s="266"/>
      <c r="AW31" s="266"/>
      <c r="AX31" s="266"/>
      <c r="AY31" s="266"/>
      <c r="AZ31" s="266"/>
      <c r="BA31" s="266"/>
      <c r="BB31" s="266"/>
      <c r="BC31" s="266"/>
      <c r="BD31" s="266"/>
      <c r="BE31" s="266"/>
      <c r="BF31" s="266"/>
      <c r="BG31" s="266"/>
      <c r="BH31" s="266"/>
      <c r="BI31" s="266"/>
      <c r="BJ31" s="266"/>
      <c r="BK31" s="266"/>
      <c r="BL31" s="266"/>
      <c r="BM31" s="266"/>
      <c r="BN31" s="266"/>
      <c r="BO31" s="266"/>
      <c r="BP31" s="266"/>
      <c r="BQ31" s="266"/>
      <c r="BR31" s="266"/>
      <c r="BS31" s="266"/>
      <c r="BT31" s="266"/>
      <c r="BU31" s="266"/>
      <c r="BV31" s="266"/>
      <c r="BW31" s="266"/>
      <c r="BX31" s="266"/>
      <c r="BY31" s="266"/>
      <c r="BZ31" s="266"/>
      <c r="CA31" s="266"/>
      <c r="CB31" s="266"/>
      <c r="CC31" s="266"/>
      <c r="CD31" s="266"/>
      <c r="CE31" s="269"/>
      <c r="CF31" s="266"/>
      <c r="CG31" s="266"/>
      <c r="CH31" s="266"/>
      <c r="CI31" s="266"/>
      <c r="CJ31" s="266"/>
      <c r="CK31" s="266"/>
      <c r="CL31" s="266"/>
      <c r="CM31" s="266"/>
      <c r="CN31" s="266"/>
      <c r="CO31" s="266"/>
      <c r="CP31" s="266"/>
      <c r="CQ31" s="266"/>
      <c r="CR31" s="268"/>
      <c r="CS31" s="268"/>
      <c r="CV31" s="267"/>
      <c r="CX31" s="266"/>
      <c r="DA31" s="270"/>
      <c r="DB31" s="270"/>
      <c r="DC31" s="271"/>
      <c r="DD31" s="270"/>
      <c r="DE31" s="270"/>
      <c r="DF31" s="272"/>
      <c r="DG31" s="270"/>
      <c r="DH31" s="270"/>
      <c r="DI31" s="273"/>
      <c r="DJ31" s="270"/>
      <c r="DK31" s="270"/>
      <c r="DL31" s="273"/>
      <c r="DM31" s="272"/>
      <c r="DN31" s="270"/>
      <c r="DO31" s="270"/>
      <c r="DP31" s="270"/>
      <c r="DQ31" s="270"/>
      <c r="DR31" s="270"/>
      <c r="DS31" s="270"/>
      <c r="DT31" s="270"/>
      <c r="DU31" s="244"/>
      <c r="DV31" s="270"/>
      <c r="DW31" s="270"/>
      <c r="DX31" s="274"/>
      <c r="DY31" s="274"/>
      <c r="DZ31" s="270"/>
      <c r="EA31" s="270"/>
      <c r="EB31" s="270"/>
      <c r="ED31" s="270"/>
      <c r="EE31" s="270"/>
      <c r="EF31" s="266"/>
      <c r="EG31" s="266"/>
      <c r="EH31" s="266"/>
      <c r="EJ31" s="275"/>
      <c r="EK31" s="276"/>
      <c r="EL31" s="275"/>
      <c r="EM31" s="275"/>
      <c r="EN31" s="277"/>
      <c r="EO31" s="275"/>
      <c r="EP31" s="275"/>
      <c r="ES31" s="275"/>
      <c r="ET31" s="276"/>
      <c r="EU31" s="275"/>
      <c r="EV31" s="275"/>
      <c r="EW31" s="277"/>
      <c r="EX31" s="275"/>
      <c r="EY31" s="275"/>
      <c r="FA31" s="34"/>
      <c r="FB31" s="34"/>
      <c r="FC31" s="33"/>
    </row>
    <row r="32" spans="1:160" s="224" customFormat="1" ht="32.25" customHeight="1">
      <c r="G32" s="266"/>
      <c r="I32" s="267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8"/>
      <c r="AF32" s="266"/>
      <c r="AG32" s="266"/>
      <c r="AH32" s="268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  <c r="BI32" s="266"/>
      <c r="BJ32" s="266"/>
      <c r="BK32" s="266"/>
      <c r="BL32" s="266"/>
      <c r="BM32" s="266"/>
      <c r="BN32" s="266"/>
      <c r="BO32" s="266"/>
      <c r="BP32" s="266"/>
      <c r="BQ32" s="266"/>
      <c r="BR32" s="266"/>
      <c r="BS32" s="266"/>
      <c r="BT32" s="266"/>
      <c r="BU32" s="266"/>
      <c r="BV32" s="266"/>
      <c r="BW32" s="266"/>
      <c r="BX32" s="266"/>
      <c r="BY32" s="266"/>
      <c r="BZ32" s="266"/>
      <c r="CA32" s="266"/>
      <c r="CB32" s="266"/>
      <c r="CC32" s="266"/>
      <c r="CD32" s="266"/>
      <c r="CE32" s="269"/>
      <c r="CF32" s="266"/>
      <c r="CG32" s="266"/>
      <c r="CH32" s="266"/>
      <c r="CI32" s="266"/>
      <c r="CJ32" s="266"/>
      <c r="CK32" s="266"/>
      <c r="CL32" s="266"/>
      <c r="CM32" s="266"/>
      <c r="CN32" s="266"/>
      <c r="CO32" s="266"/>
      <c r="CP32" s="266"/>
      <c r="CQ32" s="266"/>
      <c r="CR32" s="268"/>
      <c r="CS32" s="268"/>
      <c r="CV32" s="267"/>
      <c r="CX32" s="266"/>
      <c r="DA32" s="270"/>
      <c r="DB32" s="270"/>
      <c r="DC32" s="271"/>
      <c r="DD32" s="270"/>
      <c r="DE32" s="270"/>
      <c r="DF32" s="272"/>
      <c r="DG32" s="270"/>
      <c r="DH32" s="270"/>
      <c r="DI32" s="273"/>
      <c r="DJ32" s="270"/>
      <c r="DK32" s="270"/>
      <c r="DL32" s="273"/>
      <c r="DM32" s="272"/>
      <c r="DN32" s="270"/>
      <c r="DO32" s="270"/>
      <c r="DP32" s="270"/>
      <c r="DQ32" s="270"/>
      <c r="DR32" s="270"/>
      <c r="DS32" s="270"/>
      <c r="DT32" s="270"/>
      <c r="DU32" s="244"/>
      <c r="DV32" s="270"/>
      <c r="DW32" s="270"/>
      <c r="DX32" s="274"/>
      <c r="DY32" s="274"/>
      <c r="DZ32" s="270"/>
      <c r="EA32" s="270"/>
      <c r="EB32" s="270"/>
      <c r="ED32" s="270"/>
      <c r="EE32" s="270"/>
      <c r="EF32" s="266"/>
      <c r="EG32" s="266"/>
      <c r="EH32" s="266"/>
      <c r="EJ32" s="275"/>
      <c r="EK32" s="276"/>
      <c r="EL32" s="275"/>
      <c r="EM32" s="275"/>
      <c r="EN32" s="277"/>
      <c r="EO32" s="275"/>
      <c r="EP32" s="275"/>
      <c r="ES32" s="275"/>
      <c r="ET32" s="276"/>
      <c r="EU32" s="275"/>
      <c r="EV32" s="275"/>
      <c r="EW32" s="277"/>
      <c r="EX32" s="275"/>
      <c r="EY32" s="275"/>
      <c r="FA32" s="34"/>
      <c r="FB32" s="34"/>
      <c r="FC32" s="33"/>
    </row>
    <row r="33" spans="7:159" s="224" customFormat="1" ht="32.25" customHeight="1">
      <c r="G33" s="266"/>
      <c r="I33" s="267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8"/>
      <c r="AF33" s="266"/>
      <c r="AG33" s="266"/>
      <c r="AH33" s="268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266"/>
      <c r="BQ33" s="266"/>
      <c r="BR33" s="266"/>
      <c r="BS33" s="266"/>
      <c r="BT33" s="266"/>
      <c r="BU33" s="266"/>
      <c r="BV33" s="266"/>
      <c r="BW33" s="266"/>
      <c r="BX33" s="266"/>
      <c r="BY33" s="266"/>
      <c r="BZ33" s="266"/>
      <c r="CA33" s="266"/>
      <c r="CB33" s="266"/>
      <c r="CC33" s="266"/>
      <c r="CD33" s="266"/>
      <c r="CE33" s="269"/>
      <c r="CF33" s="266"/>
      <c r="CG33" s="266"/>
      <c r="CH33" s="266"/>
      <c r="CI33" s="266"/>
      <c r="CJ33" s="266"/>
      <c r="CK33" s="266"/>
      <c r="CL33" s="266"/>
      <c r="CM33" s="266"/>
      <c r="CN33" s="266"/>
      <c r="CO33" s="266"/>
      <c r="CP33" s="266"/>
      <c r="CQ33" s="266"/>
      <c r="CR33" s="268"/>
      <c r="CS33" s="268"/>
      <c r="CV33" s="267"/>
      <c r="CX33" s="266"/>
      <c r="DA33" s="270"/>
      <c r="DB33" s="270"/>
      <c r="DC33" s="271"/>
      <c r="DD33" s="270"/>
      <c r="DE33" s="270"/>
      <c r="DF33" s="272"/>
      <c r="DG33" s="270"/>
      <c r="DH33" s="270"/>
      <c r="DI33" s="273"/>
      <c r="DJ33" s="270"/>
      <c r="DK33" s="270"/>
      <c r="DL33" s="273"/>
      <c r="DM33" s="272"/>
      <c r="DN33" s="270"/>
      <c r="DO33" s="270"/>
      <c r="DP33" s="270"/>
      <c r="DQ33" s="270"/>
      <c r="DR33" s="270"/>
      <c r="DS33" s="270"/>
      <c r="DT33" s="270"/>
      <c r="DU33" s="244"/>
      <c r="DV33" s="270"/>
      <c r="DW33" s="270"/>
      <c r="DX33" s="274"/>
      <c r="DY33" s="274"/>
      <c r="DZ33" s="270"/>
      <c r="EA33" s="270"/>
      <c r="EB33" s="270"/>
      <c r="ED33" s="270"/>
      <c r="EE33" s="270"/>
      <c r="EF33" s="266"/>
      <c r="EG33" s="266"/>
      <c r="EH33" s="266"/>
      <c r="EJ33" s="275"/>
      <c r="EK33" s="276"/>
      <c r="EL33" s="275"/>
      <c r="EM33" s="275"/>
      <c r="EN33" s="277"/>
      <c r="EO33" s="275"/>
      <c r="EP33" s="275"/>
      <c r="ES33" s="275"/>
      <c r="ET33" s="276"/>
      <c r="EU33" s="275"/>
      <c r="EV33" s="275"/>
      <c r="EW33" s="277"/>
      <c r="EX33" s="275"/>
      <c r="EY33" s="275"/>
      <c r="FA33" s="34"/>
      <c r="FB33" s="34"/>
      <c r="FC33" s="33"/>
    </row>
    <row r="34" spans="7:159" s="224" customFormat="1" ht="32.25" customHeight="1">
      <c r="G34" s="266"/>
      <c r="I34" s="267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8"/>
      <c r="AF34" s="266"/>
      <c r="AG34" s="266"/>
      <c r="AH34" s="268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  <c r="BI34" s="266"/>
      <c r="BJ34" s="266"/>
      <c r="BK34" s="266"/>
      <c r="BL34" s="266"/>
      <c r="BM34" s="266"/>
      <c r="BN34" s="266"/>
      <c r="BO34" s="266"/>
      <c r="BP34" s="266"/>
      <c r="BQ34" s="266"/>
      <c r="BR34" s="266"/>
      <c r="BS34" s="266"/>
      <c r="BT34" s="266"/>
      <c r="BU34" s="266"/>
      <c r="BV34" s="266"/>
      <c r="BW34" s="266"/>
      <c r="BX34" s="266"/>
      <c r="BY34" s="266"/>
      <c r="BZ34" s="266"/>
      <c r="CA34" s="266"/>
      <c r="CB34" s="266"/>
      <c r="CC34" s="266"/>
      <c r="CD34" s="266"/>
      <c r="CE34" s="269"/>
      <c r="CF34" s="266"/>
      <c r="CG34" s="266"/>
      <c r="CH34" s="266"/>
      <c r="CI34" s="266"/>
      <c r="CJ34" s="266"/>
      <c r="CK34" s="266"/>
      <c r="CL34" s="266"/>
      <c r="CM34" s="266"/>
      <c r="CN34" s="266"/>
      <c r="CO34" s="266"/>
      <c r="CP34" s="266"/>
      <c r="CQ34" s="266"/>
      <c r="CR34" s="268"/>
      <c r="CS34" s="268"/>
      <c r="CV34" s="267"/>
      <c r="CX34" s="266"/>
      <c r="DA34" s="270"/>
      <c r="DB34" s="270"/>
      <c r="DC34" s="271"/>
      <c r="DD34" s="270"/>
      <c r="DE34" s="270"/>
      <c r="DF34" s="272"/>
      <c r="DG34" s="270"/>
      <c r="DH34" s="270"/>
      <c r="DI34" s="273"/>
      <c r="DJ34" s="270"/>
      <c r="DK34" s="270"/>
      <c r="DL34" s="273"/>
      <c r="DM34" s="272"/>
      <c r="DN34" s="270"/>
      <c r="DO34" s="270"/>
      <c r="DP34" s="270"/>
      <c r="DQ34" s="270"/>
      <c r="DR34" s="270"/>
      <c r="DS34" s="270"/>
      <c r="DT34" s="270"/>
      <c r="DU34" s="244"/>
      <c r="DV34" s="270"/>
      <c r="DW34" s="270"/>
      <c r="DX34" s="274"/>
      <c r="DY34" s="274"/>
      <c r="DZ34" s="270"/>
      <c r="EA34" s="270"/>
      <c r="EB34" s="270"/>
      <c r="ED34" s="270"/>
      <c r="EE34" s="270"/>
      <c r="EF34" s="266"/>
      <c r="EG34" s="266"/>
      <c r="EH34" s="266"/>
      <c r="EJ34" s="275"/>
      <c r="EK34" s="276"/>
      <c r="EL34" s="275"/>
      <c r="EM34" s="275"/>
      <c r="EN34" s="277"/>
      <c r="EO34" s="275"/>
      <c r="EP34" s="275"/>
      <c r="ES34" s="275"/>
      <c r="ET34" s="276"/>
      <c r="EU34" s="275"/>
      <c r="EV34" s="275"/>
      <c r="EW34" s="277"/>
      <c r="EX34" s="275"/>
      <c r="EY34" s="275"/>
      <c r="FA34" s="34"/>
      <c r="FB34" s="34"/>
      <c r="FC34" s="33"/>
    </row>
    <row r="35" spans="7:159" s="224" customFormat="1" ht="32.25" customHeight="1">
      <c r="G35" s="266"/>
      <c r="I35" s="267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8"/>
      <c r="AF35" s="266"/>
      <c r="AG35" s="266"/>
      <c r="AH35" s="268"/>
      <c r="AI35" s="266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  <c r="BI35" s="266"/>
      <c r="BJ35" s="266"/>
      <c r="BK35" s="266"/>
      <c r="BL35" s="266"/>
      <c r="BM35" s="266"/>
      <c r="BN35" s="266"/>
      <c r="BO35" s="266"/>
      <c r="BP35" s="266"/>
      <c r="BQ35" s="266"/>
      <c r="BR35" s="266"/>
      <c r="BS35" s="266"/>
      <c r="BT35" s="266"/>
      <c r="BU35" s="266"/>
      <c r="BV35" s="266"/>
      <c r="BW35" s="266"/>
      <c r="BX35" s="266"/>
      <c r="BY35" s="266"/>
      <c r="BZ35" s="266"/>
      <c r="CA35" s="266"/>
      <c r="CB35" s="266"/>
      <c r="CC35" s="266"/>
      <c r="CD35" s="266"/>
      <c r="CE35" s="269"/>
      <c r="CF35" s="266"/>
      <c r="CG35" s="266"/>
      <c r="CH35" s="266"/>
      <c r="CI35" s="266"/>
      <c r="CJ35" s="266"/>
      <c r="CK35" s="266"/>
      <c r="CL35" s="266"/>
      <c r="CM35" s="266"/>
      <c r="CN35" s="266"/>
      <c r="CO35" s="266"/>
      <c r="CP35" s="266"/>
      <c r="CQ35" s="266"/>
      <c r="CR35" s="268"/>
      <c r="CS35" s="268"/>
      <c r="CV35" s="267"/>
      <c r="CX35" s="266"/>
      <c r="DA35" s="270"/>
      <c r="DB35" s="270"/>
      <c r="DC35" s="271"/>
      <c r="DD35" s="270"/>
      <c r="DE35" s="270"/>
      <c r="DF35" s="272"/>
      <c r="DG35" s="270"/>
      <c r="DH35" s="270"/>
      <c r="DI35" s="273"/>
      <c r="DJ35" s="270"/>
      <c r="DK35" s="270"/>
      <c r="DL35" s="273"/>
      <c r="DM35" s="272"/>
      <c r="DN35" s="270"/>
      <c r="DO35" s="270"/>
      <c r="DP35" s="270"/>
      <c r="DQ35" s="270"/>
      <c r="DR35" s="270"/>
      <c r="DS35" s="270"/>
      <c r="DT35" s="270"/>
      <c r="DU35" s="244"/>
      <c r="DV35" s="270"/>
      <c r="DW35" s="270"/>
      <c r="DX35" s="274"/>
      <c r="DY35" s="274"/>
      <c r="DZ35" s="270"/>
      <c r="EA35" s="270"/>
      <c r="EB35" s="270"/>
      <c r="ED35" s="270"/>
      <c r="EE35" s="270"/>
      <c r="EF35" s="266"/>
      <c r="EG35" s="266"/>
      <c r="EH35" s="266"/>
      <c r="EJ35" s="275"/>
      <c r="EK35" s="276"/>
      <c r="EL35" s="275"/>
      <c r="EM35" s="275"/>
      <c r="EN35" s="277"/>
      <c r="EO35" s="275"/>
      <c r="EP35" s="275"/>
      <c r="ES35" s="275"/>
      <c r="ET35" s="276"/>
      <c r="EU35" s="275"/>
      <c r="EV35" s="275"/>
      <c r="EW35" s="277"/>
      <c r="EX35" s="275"/>
      <c r="EY35" s="275"/>
      <c r="FA35" s="34"/>
      <c r="FB35" s="34"/>
      <c r="FC35" s="33"/>
    </row>
    <row r="36" spans="7:159" s="224" customFormat="1" ht="32.25" customHeight="1">
      <c r="G36" s="266"/>
      <c r="I36" s="267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8"/>
      <c r="AF36" s="266"/>
      <c r="AG36" s="266"/>
      <c r="AH36" s="268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  <c r="BH36" s="266"/>
      <c r="BI36" s="266"/>
      <c r="BJ36" s="266"/>
      <c r="BK36" s="266"/>
      <c r="BL36" s="266"/>
      <c r="BM36" s="266"/>
      <c r="BN36" s="266"/>
      <c r="BO36" s="266"/>
      <c r="BP36" s="266"/>
      <c r="BQ36" s="266"/>
      <c r="BR36" s="266"/>
      <c r="BS36" s="266"/>
      <c r="BT36" s="266"/>
      <c r="BU36" s="266"/>
      <c r="BV36" s="266"/>
      <c r="BW36" s="266"/>
      <c r="BX36" s="266"/>
      <c r="BY36" s="266"/>
      <c r="BZ36" s="266"/>
      <c r="CA36" s="266"/>
      <c r="CB36" s="266"/>
      <c r="CC36" s="266"/>
      <c r="CD36" s="266"/>
      <c r="CE36" s="269"/>
      <c r="CF36" s="266"/>
      <c r="CG36" s="266"/>
      <c r="CH36" s="266"/>
      <c r="CI36" s="266"/>
      <c r="CJ36" s="266"/>
      <c r="CK36" s="266"/>
      <c r="CL36" s="266"/>
      <c r="CM36" s="266"/>
      <c r="CN36" s="266"/>
      <c r="CO36" s="266"/>
      <c r="CP36" s="266"/>
      <c r="CQ36" s="266"/>
      <c r="CR36" s="268"/>
      <c r="CS36" s="268"/>
      <c r="CV36" s="267"/>
      <c r="CX36" s="266"/>
      <c r="DA36" s="270"/>
      <c r="DB36" s="270"/>
      <c r="DC36" s="271"/>
      <c r="DD36" s="270"/>
      <c r="DE36" s="270"/>
      <c r="DF36" s="272"/>
      <c r="DG36" s="270"/>
      <c r="DH36" s="270"/>
      <c r="DI36" s="273"/>
      <c r="DJ36" s="270"/>
      <c r="DK36" s="270"/>
      <c r="DL36" s="273"/>
      <c r="DM36" s="272"/>
      <c r="DN36" s="270"/>
      <c r="DO36" s="270"/>
      <c r="DP36" s="270"/>
      <c r="DQ36" s="270"/>
      <c r="DR36" s="270"/>
      <c r="DS36" s="270"/>
      <c r="DT36" s="270"/>
      <c r="DU36" s="244"/>
      <c r="DV36" s="270"/>
      <c r="DW36" s="270"/>
      <c r="DX36" s="274"/>
      <c r="DY36" s="274"/>
      <c r="DZ36" s="270"/>
      <c r="EA36" s="270"/>
      <c r="EB36" s="270"/>
      <c r="ED36" s="270"/>
      <c r="EE36" s="270"/>
      <c r="EF36" s="266"/>
      <c r="EG36" s="266"/>
      <c r="EH36" s="266"/>
      <c r="EJ36" s="275"/>
      <c r="EK36" s="276"/>
      <c r="EL36" s="275"/>
      <c r="EM36" s="275"/>
      <c r="EN36" s="277"/>
      <c r="EO36" s="275"/>
      <c r="EP36" s="275"/>
      <c r="ES36" s="275"/>
      <c r="ET36" s="276"/>
      <c r="EU36" s="275"/>
      <c r="EV36" s="275"/>
      <c r="EW36" s="277"/>
      <c r="EX36" s="275"/>
      <c r="EY36" s="275"/>
      <c r="FA36" s="34"/>
      <c r="FB36" s="34"/>
      <c r="FC36" s="33"/>
    </row>
    <row r="37" spans="7:159" s="224" customFormat="1" ht="32.25" customHeight="1">
      <c r="G37" s="266"/>
      <c r="I37" s="267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8"/>
      <c r="AF37" s="266"/>
      <c r="AG37" s="266"/>
      <c r="AH37" s="268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Q37" s="266"/>
      <c r="BR37" s="266"/>
      <c r="BS37" s="266"/>
      <c r="BT37" s="266"/>
      <c r="BU37" s="266"/>
      <c r="BV37" s="266"/>
      <c r="BW37" s="266"/>
      <c r="BX37" s="266"/>
      <c r="BY37" s="266"/>
      <c r="BZ37" s="266"/>
      <c r="CA37" s="266"/>
      <c r="CB37" s="266"/>
      <c r="CC37" s="266"/>
      <c r="CD37" s="266"/>
      <c r="CE37" s="269"/>
      <c r="CF37" s="266"/>
      <c r="CG37" s="266"/>
      <c r="CH37" s="266"/>
      <c r="CI37" s="266"/>
      <c r="CJ37" s="266"/>
      <c r="CK37" s="266"/>
      <c r="CL37" s="266"/>
      <c r="CM37" s="266"/>
      <c r="CN37" s="266"/>
      <c r="CO37" s="266"/>
      <c r="CP37" s="266"/>
      <c r="CQ37" s="266"/>
      <c r="CR37" s="268"/>
      <c r="CS37" s="268"/>
      <c r="CV37" s="267"/>
      <c r="CX37" s="266"/>
      <c r="DA37" s="270"/>
      <c r="DB37" s="270"/>
      <c r="DC37" s="271"/>
      <c r="DD37" s="270"/>
      <c r="DE37" s="270"/>
      <c r="DF37" s="272"/>
      <c r="DG37" s="270"/>
      <c r="DH37" s="270"/>
      <c r="DI37" s="273"/>
      <c r="DJ37" s="270"/>
      <c r="DK37" s="270"/>
      <c r="DL37" s="273"/>
      <c r="DM37" s="272"/>
      <c r="DN37" s="270"/>
      <c r="DO37" s="270"/>
      <c r="DP37" s="270"/>
      <c r="DQ37" s="270"/>
      <c r="DR37" s="270"/>
      <c r="DS37" s="270"/>
      <c r="DT37" s="270"/>
      <c r="DU37" s="244"/>
      <c r="DV37" s="270"/>
      <c r="DW37" s="270"/>
      <c r="DX37" s="274"/>
      <c r="DY37" s="274"/>
      <c r="DZ37" s="270"/>
      <c r="EA37" s="270"/>
      <c r="EB37" s="270"/>
      <c r="ED37" s="270"/>
      <c r="EE37" s="270"/>
      <c r="EF37" s="266"/>
      <c r="EG37" s="266"/>
      <c r="EH37" s="266"/>
      <c r="EJ37" s="275"/>
      <c r="EK37" s="276"/>
      <c r="EL37" s="275"/>
      <c r="EM37" s="275"/>
      <c r="EN37" s="277"/>
      <c r="EO37" s="275"/>
      <c r="EP37" s="275"/>
      <c r="ES37" s="275"/>
      <c r="ET37" s="276"/>
      <c r="EU37" s="275"/>
      <c r="EV37" s="275"/>
      <c r="EW37" s="277"/>
      <c r="EX37" s="275"/>
      <c r="EY37" s="275"/>
      <c r="FA37" s="34"/>
      <c r="FB37" s="34"/>
      <c r="FC37" s="33"/>
    </row>
    <row r="38" spans="7:159" s="224" customFormat="1" ht="32.25" customHeight="1">
      <c r="G38" s="266"/>
      <c r="I38" s="267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8"/>
      <c r="AF38" s="266"/>
      <c r="AG38" s="266"/>
      <c r="AH38" s="268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6"/>
      <c r="CC38" s="266"/>
      <c r="CD38" s="266"/>
      <c r="CE38" s="269"/>
      <c r="CF38" s="266"/>
      <c r="CG38" s="266"/>
      <c r="CH38" s="266"/>
      <c r="CI38" s="266"/>
      <c r="CJ38" s="266"/>
      <c r="CK38" s="266"/>
      <c r="CL38" s="266"/>
      <c r="CM38" s="266"/>
      <c r="CN38" s="266"/>
      <c r="CO38" s="266"/>
      <c r="CP38" s="266"/>
      <c r="CQ38" s="266"/>
      <c r="CR38" s="268"/>
      <c r="CS38" s="268"/>
      <c r="CV38" s="267"/>
      <c r="CX38" s="266"/>
      <c r="DA38" s="270"/>
      <c r="DB38" s="270"/>
      <c r="DC38" s="271"/>
      <c r="DD38" s="270"/>
      <c r="DE38" s="270"/>
      <c r="DF38" s="272"/>
      <c r="DG38" s="270"/>
      <c r="DH38" s="270"/>
      <c r="DI38" s="273"/>
      <c r="DJ38" s="270"/>
      <c r="DK38" s="270"/>
      <c r="DL38" s="273"/>
      <c r="DM38" s="272"/>
      <c r="DN38" s="270"/>
      <c r="DO38" s="270"/>
      <c r="DP38" s="270"/>
      <c r="DQ38" s="270"/>
      <c r="DR38" s="270"/>
      <c r="DS38" s="270"/>
      <c r="DT38" s="270"/>
      <c r="DU38" s="244"/>
      <c r="DV38" s="270"/>
      <c r="DW38" s="270"/>
      <c r="DX38" s="274"/>
      <c r="DY38" s="274"/>
      <c r="DZ38" s="270"/>
      <c r="EA38" s="270"/>
      <c r="EB38" s="270"/>
      <c r="ED38" s="270"/>
      <c r="EE38" s="270"/>
      <c r="EF38" s="266"/>
      <c r="EG38" s="266"/>
      <c r="EH38" s="266"/>
      <c r="EJ38" s="275"/>
      <c r="EK38" s="276"/>
      <c r="EL38" s="275"/>
      <c r="EM38" s="275"/>
      <c r="EN38" s="277"/>
      <c r="EO38" s="275"/>
      <c r="EP38" s="275"/>
      <c r="ES38" s="275"/>
      <c r="ET38" s="276"/>
      <c r="EU38" s="275"/>
      <c r="EV38" s="275"/>
      <c r="EW38" s="277"/>
      <c r="EX38" s="275"/>
      <c r="EY38" s="275"/>
      <c r="FA38" s="34"/>
      <c r="FB38" s="34"/>
      <c r="FC38" s="33"/>
    </row>
    <row r="39" spans="7:159" s="224" customFormat="1" ht="32.25" customHeight="1">
      <c r="G39" s="266"/>
      <c r="I39" s="267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8"/>
      <c r="AF39" s="266"/>
      <c r="AG39" s="266"/>
      <c r="AH39" s="268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6"/>
      <c r="CC39" s="266"/>
      <c r="CD39" s="266"/>
      <c r="CE39" s="269"/>
      <c r="CF39" s="266"/>
      <c r="CG39" s="266"/>
      <c r="CH39" s="266"/>
      <c r="CI39" s="266"/>
      <c r="CJ39" s="266"/>
      <c r="CK39" s="266"/>
      <c r="CL39" s="266"/>
      <c r="CM39" s="266"/>
      <c r="CN39" s="266"/>
      <c r="CO39" s="266"/>
      <c r="CP39" s="266"/>
      <c r="CQ39" s="266"/>
      <c r="CR39" s="268"/>
      <c r="CS39" s="268"/>
      <c r="CV39" s="267"/>
      <c r="CX39" s="266"/>
      <c r="DA39" s="270"/>
      <c r="DB39" s="270"/>
      <c r="DC39" s="271"/>
      <c r="DD39" s="270"/>
      <c r="DE39" s="270"/>
      <c r="DF39" s="272"/>
      <c r="DG39" s="270"/>
      <c r="DH39" s="270"/>
      <c r="DI39" s="273"/>
      <c r="DJ39" s="270"/>
      <c r="DK39" s="270"/>
      <c r="DL39" s="273"/>
      <c r="DM39" s="272"/>
      <c r="DN39" s="270"/>
      <c r="DO39" s="270"/>
      <c r="DP39" s="270"/>
      <c r="DQ39" s="270"/>
      <c r="DR39" s="270"/>
      <c r="DS39" s="270"/>
      <c r="DT39" s="270"/>
      <c r="DU39" s="244"/>
      <c r="DV39" s="270"/>
      <c r="DW39" s="270"/>
      <c r="DX39" s="274"/>
      <c r="DY39" s="274"/>
      <c r="DZ39" s="270"/>
      <c r="EA39" s="270"/>
      <c r="EB39" s="270"/>
      <c r="ED39" s="270"/>
      <c r="EE39" s="270"/>
      <c r="EF39" s="266"/>
      <c r="EG39" s="266"/>
      <c r="EH39" s="266"/>
      <c r="EJ39" s="275"/>
      <c r="EK39" s="276"/>
      <c r="EL39" s="275"/>
      <c r="EM39" s="275"/>
      <c r="EN39" s="277"/>
      <c r="EO39" s="275"/>
      <c r="EP39" s="275"/>
      <c r="ES39" s="275"/>
      <c r="ET39" s="276"/>
      <c r="EU39" s="275"/>
      <c r="EV39" s="275"/>
      <c r="EW39" s="277"/>
      <c r="EX39" s="275"/>
      <c r="EY39" s="275"/>
      <c r="FA39" s="34"/>
      <c r="FB39" s="34"/>
      <c r="FC39" s="33"/>
    </row>
    <row r="40" spans="7:159" s="224" customFormat="1" ht="32.25" customHeight="1">
      <c r="G40" s="266"/>
      <c r="I40" s="267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8"/>
      <c r="AF40" s="266"/>
      <c r="AG40" s="266"/>
      <c r="AH40" s="268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266"/>
      <c r="BM40" s="266"/>
      <c r="BN40" s="266"/>
      <c r="BO40" s="266"/>
      <c r="BP40" s="266"/>
      <c r="BQ40" s="266"/>
      <c r="BR40" s="266"/>
      <c r="BS40" s="266"/>
      <c r="BT40" s="266"/>
      <c r="BU40" s="266"/>
      <c r="BV40" s="266"/>
      <c r="BW40" s="266"/>
      <c r="BX40" s="266"/>
      <c r="BY40" s="266"/>
      <c r="BZ40" s="266"/>
      <c r="CA40" s="266"/>
      <c r="CB40" s="266"/>
      <c r="CC40" s="266"/>
      <c r="CD40" s="266"/>
      <c r="CE40" s="269"/>
      <c r="CF40" s="266"/>
      <c r="CG40" s="266"/>
      <c r="CH40" s="266"/>
      <c r="CI40" s="266"/>
      <c r="CJ40" s="266"/>
      <c r="CK40" s="266"/>
      <c r="CL40" s="266"/>
      <c r="CM40" s="266"/>
      <c r="CN40" s="266"/>
      <c r="CO40" s="266"/>
      <c r="CP40" s="266"/>
      <c r="CQ40" s="266"/>
      <c r="CR40" s="268"/>
      <c r="CS40" s="268"/>
      <c r="CV40" s="267"/>
      <c r="CX40" s="266"/>
      <c r="DA40" s="270"/>
      <c r="DB40" s="270"/>
      <c r="DC40" s="271"/>
      <c r="DD40" s="270"/>
      <c r="DE40" s="270"/>
      <c r="DF40" s="272"/>
      <c r="DG40" s="270"/>
      <c r="DH40" s="270"/>
      <c r="DI40" s="273"/>
      <c r="DJ40" s="270"/>
      <c r="DK40" s="270"/>
      <c r="DL40" s="273"/>
      <c r="DM40" s="272"/>
      <c r="DN40" s="270"/>
      <c r="DO40" s="270"/>
      <c r="DP40" s="270"/>
      <c r="DQ40" s="270"/>
      <c r="DR40" s="270"/>
      <c r="DS40" s="270"/>
      <c r="DT40" s="270"/>
      <c r="DU40" s="244"/>
      <c r="DV40" s="270"/>
      <c r="DW40" s="270"/>
      <c r="DX40" s="274"/>
      <c r="DY40" s="274"/>
      <c r="DZ40" s="270"/>
      <c r="EA40" s="270"/>
      <c r="EB40" s="270"/>
      <c r="ED40" s="270"/>
      <c r="EE40" s="270"/>
      <c r="EF40" s="266"/>
      <c r="EG40" s="266"/>
      <c r="EH40" s="266"/>
      <c r="EJ40" s="275"/>
      <c r="EK40" s="276"/>
      <c r="EL40" s="275"/>
      <c r="EM40" s="275"/>
      <c r="EN40" s="277"/>
      <c r="EO40" s="275"/>
      <c r="EP40" s="275"/>
      <c r="ES40" s="275"/>
      <c r="ET40" s="276"/>
      <c r="EU40" s="275"/>
      <c r="EV40" s="275"/>
      <c r="EW40" s="277"/>
      <c r="EX40" s="275"/>
      <c r="EY40" s="275"/>
      <c r="FA40" s="34"/>
      <c r="FB40" s="34"/>
      <c r="FC40" s="33"/>
    </row>
    <row r="41" spans="7:159" s="224" customFormat="1" ht="32.25" customHeight="1">
      <c r="G41" s="266"/>
      <c r="I41" s="267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8"/>
      <c r="AF41" s="266"/>
      <c r="AG41" s="266"/>
      <c r="AH41" s="268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  <c r="BI41" s="266"/>
      <c r="BJ41" s="266"/>
      <c r="BK41" s="266"/>
      <c r="BL41" s="266"/>
      <c r="BM41" s="266"/>
      <c r="BN41" s="266"/>
      <c r="BO41" s="266"/>
      <c r="BP41" s="266"/>
      <c r="BQ41" s="266"/>
      <c r="BR41" s="266"/>
      <c r="BS41" s="266"/>
      <c r="BT41" s="266"/>
      <c r="BU41" s="266"/>
      <c r="BV41" s="266"/>
      <c r="BW41" s="266"/>
      <c r="BX41" s="266"/>
      <c r="BY41" s="266"/>
      <c r="BZ41" s="266"/>
      <c r="CA41" s="266"/>
      <c r="CB41" s="266"/>
      <c r="CC41" s="266"/>
      <c r="CD41" s="266"/>
      <c r="CE41" s="269"/>
      <c r="CF41" s="266"/>
      <c r="CG41" s="266"/>
      <c r="CH41" s="266"/>
      <c r="CI41" s="266"/>
      <c r="CJ41" s="266"/>
      <c r="CK41" s="266"/>
      <c r="CL41" s="266"/>
      <c r="CM41" s="266"/>
      <c r="CN41" s="266"/>
      <c r="CO41" s="266"/>
      <c r="CP41" s="266"/>
      <c r="CQ41" s="266"/>
      <c r="CR41" s="268"/>
      <c r="CS41" s="268"/>
      <c r="CV41" s="267"/>
      <c r="CX41" s="266"/>
      <c r="DA41" s="270"/>
      <c r="DB41" s="270"/>
      <c r="DC41" s="271"/>
      <c r="DD41" s="270"/>
      <c r="DE41" s="270"/>
      <c r="DF41" s="272"/>
      <c r="DG41" s="270"/>
      <c r="DH41" s="270"/>
      <c r="DI41" s="273"/>
      <c r="DJ41" s="270"/>
      <c r="DK41" s="270"/>
      <c r="DL41" s="273"/>
      <c r="DM41" s="272"/>
      <c r="DN41" s="270"/>
      <c r="DO41" s="270"/>
      <c r="DP41" s="270"/>
      <c r="DQ41" s="270"/>
      <c r="DR41" s="270"/>
      <c r="DS41" s="270"/>
      <c r="DT41" s="270"/>
      <c r="DU41" s="244"/>
      <c r="DV41" s="270"/>
      <c r="DW41" s="270"/>
      <c r="DX41" s="274"/>
      <c r="DY41" s="274"/>
      <c r="DZ41" s="270"/>
      <c r="EA41" s="270"/>
      <c r="EB41" s="270"/>
      <c r="ED41" s="270"/>
      <c r="EE41" s="270"/>
      <c r="EF41" s="266"/>
      <c r="EG41" s="266"/>
      <c r="EH41" s="266"/>
      <c r="EJ41" s="275"/>
      <c r="EK41" s="276"/>
      <c r="EL41" s="275"/>
      <c r="EM41" s="275"/>
      <c r="EN41" s="277"/>
      <c r="EO41" s="275"/>
      <c r="EP41" s="275"/>
      <c r="ES41" s="275"/>
      <c r="ET41" s="276"/>
      <c r="EU41" s="275"/>
      <c r="EV41" s="275"/>
      <c r="EW41" s="277"/>
      <c r="EX41" s="275"/>
      <c r="EY41" s="275"/>
      <c r="FA41" s="34"/>
      <c r="FB41" s="34"/>
      <c r="FC41" s="33"/>
    </row>
    <row r="42" spans="7:159" s="224" customFormat="1" ht="32.25" customHeight="1">
      <c r="G42" s="266"/>
      <c r="I42" s="267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8"/>
      <c r="AF42" s="266"/>
      <c r="AG42" s="266"/>
      <c r="AH42" s="268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  <c r="BI42" s="266"/>
      <c r="BJ42" s="266"/>
      <c r="BK42" s="266"/>
      <c r="BL42" s="266"/>
      <c r="BM42" s="266"/>
      <c r="BN42" s="266"/>
      <c r="BO42" s="266"/>
      <c r="BP42" s="266"/>
      <c r="BQ42" s="266"/>
      <c r="BR42" s="266"/>
      <c r="BS42" s="266"/>
      <c r="BT42" s="266"/>
      <c r="BU42" s="266"/>
      <c r="BV42" s="266"/>
      <c r="BW42" s="266"/>
      <c r="BX42" s="266"/>
      <c r="BY42" s="266"/>
      <c r="BZ42" s="266"/>
      <c r="CA42" s="266"/>
      <c r="CB42" s="266"/>
      <c r="CC42" s="266"/>
      <c r="CD42" s="266"/>
      <c r="CE42" s="269"/>
      <c r="CF42" s="266"/>
      <c r="CG42" s="266"/>
      <c r="CH42" s="266"/>
      <c r="CI42" s="266"/>
      <c r="CJ42" s="266"/>
      <c r="CK42" s="266"/>
      <c r="CL42" s="266"/>
      <c r="CM42" s="266"/>
      <c r="CN42" s="266"/>
      <c r="CO42" s="266"/>
      <c r="CP42" s="266"/>
      <c r="CQ42" s="266"/>
      <c r="CR42" s="268"/>
      <c r="CS42" s="268"/>
      <c r="CV42" s="267"/>
      <c r="CX42" s="266"/>
      <c r="DA42" s="270"/>
      <c r="DB42" s="270"/>
      <c r="DC42" s="271"/>
      <c r="DD42" s="270"/>
      <c r="DE42" s="270"/>
      <c r="DF42" s="272"/>
      <c r="DG42" s="270"/>
      <c r="DH42" s="270"/>
      <c r="DI42" s="273"/>
      <c r="DJ42" s="270"/>
      <c r="DK42" s="270"/>
      <c r="DL42" s="273"/>
      <c r="DM42" s="272"/>
      <c r="DN42" s="270"/>
      <c r="DO42" s="270"/>
      <c r="DP42" s="270"/>
      <c r="DQ42" s="270"/>
      <c r="DR42" s="270"/>
      <c r="DS42" s="270"/>
      <c r="DT42" s="270"/>
      <c r="DU42" s="244"/>
      <c r="DV42" s="270"/>
      <c r="DW42" s="270"/>
      <c r="DX42" s="274"/>
      <c r="DY42" s="274"/>
      <c r="DZ42" s="270"/>
      <c r="EA42" s="270"/>
      <c r="EB42" s="270"/>
      <c r="ED42" s="270"/>
      <c r="EE42" s="270"/>
      <c r="EF42" s="266"/>
      <c r="EG42" s="266"/>
      <c r="EH42" s="266"/>
      <c r="EJ42" s="275"/>
      <c r="EK42" s="276"/>
      <c r="EL42" s="275"/>
      <c r="EM42" s="275"/>
      <c r="EN42" s="277"/>
      <c r="EO42" s="275"/>
      <c r="EP42" s="275"/>
      <c r="ES42" s="275"/>
      <c r="ET42" s="276"/>
      <c r="EU42" s="275"/>
      <c r="EV42" s="275"/>
      <c r="EW42" s="277"/>
      <c r="EX42" s="275"/>
      <c r="EY42" s="275"/>
      <c r="FA42" s="34"/>
      <c r="FB42" s="34"/>
      <c r="FC42" s="33"/>
    </row>
    <row r="43" spans="7:159" s="224" customFormat="1" ht="32.25" customHeight="1">
      <c r="G43" s="266"/>
      <c r="I43" s="267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8"/>
      <c r="AF43" s="266"/>
      <c r="AG43" s="266"/>
      <c r="AH43" s="268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266"/>
      <c r="AY43" s="266"/>
      <c r="AZ43" s="266"/>
      <c r="BA43" s="266"/>
      <c r="BB43" s="266"/>
      <c r="BC43" s="266"/>
      <c r="BD43" s="266"/>
      <c r="BE43" s="266"/>
      <c r="BF43" s="266"/>
      <c r="BG43" s="266"/>
      <c r="BH43" s="266"/>
      <c r="BI43" s="266"/>
      <c r="BJ43" s="266"/>
      <c r="BK43" s="266"/>
      <c r="BL43" s="266"/>
      <c r="BM43" s="266"/>
      <c r="BN43" s="266"/>
      <c r="BO43" s="266"/>
      <c r="BP43" s="266"/>
      <c r="BQ43" s="266"/>
      <c r="BR43" s="266"/>
      <c r="BS43" s="266"/>
      <c r="BT43" s="266"/>
      <c r="BU43" s="266"/>
      <c r="BV43" s="266"/>
      <c r="BW43" s="266"/>
      <c r="BX43" s="266"/>
      <c r="BY43" s="266"/>
      <c r="BZ43" s="266"/>
      <c r="CA43" s="266"/>
      <c r="CB43" s="266"/>
      <c r="CC43" s="266"/>
      <c r="CD43" s="266"/>
      <c r="CE43" s="269"/>
      <c r="CF43" s="266"/>
      <c r="CG43" s="266"/>
      <c r="CH43" s="266"/>
      <c r="CI43" s="266"/>
      <c r="CJ43" s="266"/>
      <c r="CK43" s="266"/>
      <c r="CL43" s="266"/>
      <c r="CM43" s="266"/>
      <c r="CN43" s="266"/>
      <c r="CO43" s="266"/>
      <c r="CP43" s="266"/>
      <c r="CQ43" s="266"/>
      <c r="CR43" s="268"/>
      <c r="CS43" s="268"/>
      <c r="CV43" s="267"/>
      <c r="CX43" s="266"/>
      <c r="DA43" s="270"/>
      <c r="DB43" s="270"/>
      <c r="DC43" s="271"/>
      <c r="DD43" s="270"/>
      <c r="DE43" s="270"/>
      <c r="DF43" s="272"/>
      <c r="DG43" s="270"/>
      <c r="DH43" s="270"/>
      <c r="DI43" s="273"/>
      <c r="DJ43" s="270"/>
      <c r="DK43" s="270"/>
      <c r="DL43" s="273"/>
      <c r="DM43" s="272"/>
      <c r="DN43" s="270"/>
      <c r="DO43" s="270"/>
      <c r="DP43" s="270"/>
      <c r="DQ43" s="270"/>
      <c r="DR43" s="270"/>
      <c r="DS43" s="270"/>
      <c r="DT43" s="270"/>
      <c r="DU43" s="244"/>
      <c r="DV43" s="270"/>
      <c r="DW43" s="270"/>
      <c r="DX43" s="274"/>
      <c r="DY43" s="274"/>
      <c r="DZ43" s="270"/>
      <c r="EA43" s="270"/>
      <c r="EB43" s="270"/>
      <c r="ED43" s="270"/>
      <c r="EE43" s="270"/>
      <c r="EF43" s="266"/>
      <c r="EG43" s="266"/>
      <c r="EH43" s="266"/>
      <c r="EJ43" s="275"/>
      <c r="EK43" s="276"/>
      <c r="EL43" s="275"/>
      <c r="EM43" s="275"/>
      <c r="EN43" s="277"/>
      <c r="EO43" s="275"/>
      <c r="EP43" s="275"/>
      <c r="ES43" s="275"/>
      <c r="ET43" s="276"/>
      <c r="EU43" s="275"/>
      <c r="EV43" s="275"/>
      <c r="EW43" s="277"/>
      <c r="EX43" s="275"/>
      <c r="EY43" s="275"/>
      <c r="FA43" s="34"/>
      <c r="FB43" s="34"/>
      <c r="FC43" s="33"/>
    </row>
    <row r="44" spans="7:159" s="224" customFormat="1" ht="32.25" customHeight="1">
      <c r="G44" s="266"/>
      <c r="I44" s="267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8"/>
      <c r="AF44" s="266"/>
      <c r="AG44" s="266"/>
      <c r="AH44" s="268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  <c r="BI44" s="266"/>
      <c r="BJ44" s="266"/>
      <c r="BK44" s="266"/>
      <c r="BL44" s="266"/>
      <c r="BM44" s="266"/>
      <c r="BN44" s="266"/>
      <c r="BO44" s="266"/>
      <c r="BP44" s="266"/>
      <c r="BQ44" s="266"/>
      <c r="BR44" s="266"/>
      <c r="BS44" s="266"/>
      <c r="BT44" s="266"/>
      <c r="BU44" s="266"/>
      <c r="BV44" s="266"/>
      <c r="BW44" s="266"/>
      <c r="BX44" s="266"/>
      <c r="BY44" s="266"/>
      <c r="BZ44" s="266"/>
      <c r="CA44" s="266"/>
      <c r="CB44" s="266"/>
      <c r="CC44" s="266"/>
      <c r="CD44" s="266"/>
      <c r="CE44" s="269"/>
      <c r="CF44" s="266"/>
      <c r="CG44" s="266"/>
      <c r="CH44" s="266"/>
      <c r="CI44" s="266"/>
      <c r="CJ44" s="266"/>
      <c r="CK44" s="266"/>
      <c r="CL44" s="266"/>
      <c r="CM44" s="266"/>
      <c r="CN44" s="266"/>
      <c r="CO44" s="266"/>
      <c r="CP44" s="266"/>
      <c r="CQ44" s="266"/>
      <c r="CR44" s="268"/>
      <c r="CS44" s="268"/>
      <c r="CV44" s="267"/>
      <c r="CX44" s="266"/>
      <c r="DA44" s="270"/>
      <c r="DB44" s="270"/>
      <c r="DC44" s="271"/>
      <c r="DD44" s="270"/>
      <c r="DE44" s="270"/>
      <c r="DF44" s="272"/>
      <c r="DG44" s="270"/>
      <c r="DH44" s="270"/>
      <c r="DI44" s="273"/>
      <c r="DJ44" s="270"/>
      <c r="DK44" s="270"/>
      <c r="DL44" s="273"/>
      <c r="DM44" s="272"/>
      <c r="DN44" s="270"/>
      <c r="DO44" s="270"/>
      <c r="DP44" s="270"/>
      <c r="DQ44" s="270"/>
      <c r="DR44" s="270"/>
      <c r="DS44" s="270"/>
      <c r="DT44" s="270"/>
      <c r="DU44" s="244"/>
      <c r="DV44" s="270"/>
      <c r="DW44" s="270"/>
      <c r="DX44" s="274"/>
      <c r="DY44" s="274"/>
      <c r="DZ44" s="270"/>
      <c r="EA44" s="270"/>
      <c r="EB44" s="270"/>
      <c r="ED44" s="270"/>
      <c r="EE44" s="270"/>
      <c r="EF44" s="266"/>
      <c r="EG44" s="266"/>
      <c r="EH44" s="266"/>
      <c r="EJ44" s="275"/>
      <c r="EK44" s="276"/>
      <c r="EL44" s="275"/>
      <c r="EM44" s="275"/>
      <c r="EN44" s="277"/>
      <c r="EO44" s="275"/>
      <c r="EP44" s="275"/>
      <c r="ES44" s="275"/>
      <c r="ET44" s="276"/>
      <c r="EU44" s="275"/>
      <c r="EV44" s="275"/>
      <c r="EW44" s="277"/>
      <c r="EX44" s="275"/>
      <c r="EY44" s="275"/>
      <c r="FA44" s="34"/>
      <c r="FB44" s="34"/>
      <c r="FC44" s="33"/>
    </row>
    <row r="45" spans="7:159" s="224" customFormat="1" ht="32.25" customHeight="1">
      <c r="G45" s="266"/>
      <c r="I45" s="267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8"/>
      <c r="AF45" s="266"/>
      <c r="AG45" s="266"/>
      <c r="AH45" s="268"/>
      <c r="AI45" s="266"/>
      <c r="AJ45" s="266"/>
      <c r="AK45" s="266"/>
      <c r="AL45" s="266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266"/>
      <c r="AX45" s="266"/>
      <c r="AY45" s="266"/>
      <c r="AZ45" s="266"/>
      <c r="BA45" s="266"/>
      <c r="BB45" s="266"/>
      <c r="BC45" s="266"/>
      <c r="BD45" s="266"/>
      <c r="BE45" s="266"/>
      <c r="BF45" s="266"/>
      <c r="BG45" s="266"/>
      <c r="BH45" s="266"/>
      <c r="BI45" s="266"/>
      <c r="BJ45" s="266"/>
      <c r="BK45" s="266"/>
      <c r="BL45" s="266"/>
      <c r="BM45" s="266"/>
      <c r="BN45" s="266"/>
      <c r="BO45" s="266"/>
      <c r="BP45" s="266"/>
      <c r="BQ45" s="266"/>
      <c r="BR45" s="266"/>
      <c r="BS45" s="266"/>
      <c r="BT45" s="266"/>
      <c r="BU45" s="266"/>
      <c r="BV45" s="266"/>
      <c r="BW45" s="266"/>
      <c r="BX45" s="266"/>
      <c r="BY45" s="266"/>
      <c r="BZ45" s="266"/>
      <c r="CA45" s="266"/>
      <c r="CB45" s="266"/>
      <c r="CC45" s="266"/>
      <c r="CD45" s="266"/>
      <c r="CE45" s="269"/>
      <c r="CF45" s="266"/>
      <c r="CG45" s="266"/>
      <c r="CH45" s="266"/>
      <c r="CI45" s="266"/>
      <c r="CJ45" s="266"/>
      <c r="CK45" s="266"/>
      <c r="CL45" s="266"/>
      <c r="CM45" s="266"/>
      <c r="CN45" s="266"/>
      <c r="CO45" s="266"/>
      <c r="CP45" s="266"/>
      <c r="CQ45" s="266"/>
      <c r="CR45" s="268"/>
      <c r="CS45" s="268"/>
      <c r="CV45" s="267"/>
      <c r="CX45" s="266"/>
      <c r="DA45" s="270"/>
      <c r="DB45" s="270"/>
      <c r="DC45" s="271"/>
      <c r="DD45" s="270"/>
      <c r="DE45" s="270"/>
      <c r="DF45" s="272"/>
      <c r="DG45" s="270"/>
      <c r="DH45" s="270"/>
      <c r="DI45" s="273"/>
      <c r="DJ45" s="270"/>
      <c r="DK45" s="270"/>
      <c r="DL45" s="273"/>
      <c r="DM45" s="272"/>
      <c r="DN45" s="270"/>
      <c r="DO45" s="270"/>
      <c r="DP45" s="270"/>
      <c r="DQ45" s="270"/>
      <c r="DR45" s="270"/>
      <c r="DS45" s="270"/>
      <c r="DT45" s="270"/>
      <c r="DU45" s="244"/>
      <c r="DV45" s="270"/>
      <c r="DW45" s="270"/>
      <c r="DX45" s="274"/>
      <c r="DY45" s="274"/>
      <c r="DZ45" s="270"/>
      <c r="EA45" s="270"/>
      <c r="EB45" s="270"/>
      <c r="ED45" s="270"/>
      <c r="EE45" s="270"/>
      <c r="EF45" s="266"/>
      <c r="EG45" s="266"/>
      <c r="EH45" s="266"/>
      <c r="EJ45" s="275"/>
      <c r="EK45" s="276"/>
      <c r="EL45" s="275"/>
      <c r="EM45" s="275"/>
      <c r="EN45" s="277"/>
      <c r="EO45" s="275"/>
      <c r="EP45" s="275"/>
      <c r="ES45" s="275"/>
      <c r="ET45" s="276"/>
      <c r="EU45" s="275"/>
      <c r="EV45" s="275"/>
      <c r="EW45" s="277"/>
      <c r="EX45" s="275"/>
      <c r="EY45" s="275"/>
      <c r="FA45" s="34"/>
      <c r="FB45" s="34"/>
      <c r="FC45" s="33"/>
    </row>
    <row r="46" spans="7:159" s="224" customFormat="1" ht="32.25" customHeight="1">
      <c r="G46" s="266"/>
      <c r="I46" s="267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8"/>
      <c r="AF46" s="266"/>
      <c r="AG46" s="266"/>
      <c r="AH46" s="268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  <c r="BI46" s="266"/>
      <c r="BJ46" s="266"/>
      <c r="BK46" s="266"/>
      <c r="BL46" s="266"/>
      <c r="BM46" s="266"/>
      <c r="BN46" s="266"/>
      <c r="BO46" s="266"/>
      <c r="BP46" s="266"/>
      <c r="BQ46" s="266"/>
      <c r="BR46" s="266"/>
      <c r="BS46" s="266"/>
      <c r="BT46" s="266"/>
      <c r="BU46" s="266"/>
      <c r="BV46" s="266"/>
      <c r="BW46" s="266"/>
      <c r="BX46" s="266"/>
      <c r="BY46" s="266"/>
      <c r="BZ46" s="266"/>
      <c r="CA46" s="266"/>
      <c r="CB46" s="266"/>
      <c r="CC46" s="266"/>
      <c r="CD46" s="266"/>
      <c r="CE46" s="269"/>
      <c r="CF46" s="266"/>
      <c r="CG46" s="266"/>
      <c r="CH46" s="266"/>
      <c r="CI46" s="266"/>
      <c r="CJ46" s="266"/>
      <c r="CK46" s="266"/>
      <c r="CL46" s="266"/>
      <c r="CM46" s="266"/>
      <c r="CN46" s="266"/>
      <c r="CO46" s="266"/>
      <c r="CP46" s="266"/>
      <c r="CQ46" s="266"/>
      <c r="CR46" s="268"/>
      <c r="CS46" s="268"/>
      <c r="CV46" s="267"/>
      <c r="CX46" s="266"/>
      <c r="DA46" s="270"/>
      <c r="DB46" s="270"/>
      <c r="DC46" s="271"/>
      <c r="DD46" s="270"/>
      <c r="DE46" s="270"/>
      <c r="DF46" s="272"/>
      <c r="DG46" s="270"/>
      <c r="DH46" s="270"/>
      <c r="DI46" s="273"/>
      <c r="DJ46" s="270"/>
      <c r="DK46" s="270"/>
      <c r="DL46" s="273"/>
      <c r="DM46" s="272"/>
      <c r="DN46" s="270"/>
      <c r="DO46" s="270"/>
      <c r="DP46" s="270"/>
      <c r="DQ46" s="270"/>
      <c r="DR46" s="270"/>
      <c r="DS46" s="270"/>
      <c r="DT46" s="270"/>
      <c r="DU46" s="244"/>
      <c r="DV46" s="270"/>
      <c r="DW46" s="270"/>
      <c r="DX46" s="274"/>
      <c r="DY46" s="274"/>
      <c r="DZ46" s="270"/>
      <c r="EA46" s="270"/>
      <c r="EB46" s="270"/>
      <c r="ED46" s="270"/>
      <c r="EE46" s="270"/>
      <c r="EF46" s="266"/>
      <c r="EG46" s="266"/>
      <c r="EH46" s="266"/>
      <c r="EJ46" s="275"/>
      <c r="EK46" s="276"/>
      <c r="EL46" s="275"/>
      <c r="EM46" s="275"/>
      <c r="EN46" s="277"/>
      <c r="EO46" s="275"/>
      <c r="EP46" s="275"/>
      <c r="ES46" s="275"/>
      <c r="ET46" s="276"/>
      <c r="EU46" s="275"/>
      <c r="EV46" s="275"/>
      <c r="EW46" s="277"/>
      <c r="EX46" s="275"/>
      <c r="EY46" s="275"/>
      <c r="FA46" s="34"/>
      <c r="FB46" s="34"/>
      <c r="FC46" s="33"/>
    </row>
    <row r="47" spans="7:159" s="224" customFormat="1" ht="32.25" customHeight="1">
      <c r="G47" s="266"/>
      <c r="I47" s="267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8"/>
      <c r="AF47" s="266"/>
      <c r="AG47" s="266"/>
      <c r="AH47" s="268"/>
      <c r="AI47" s="266"/>
      <c r="AJ47" s="266"/>
      <c r="AK47" s="266"/>
      <c r="AL47" s="266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266"/>
      <c r="AY47" s="266"/>
      <c r="AZ47" s="266"/>
      <c r="BA47" s="266"/>
      <c r="BB47" s="266"/>
      <c r="BC47" s="266"/>
      <c r="BD47" s="266"/>
      <c r="BE47" s="266"/>
      <c r="BF47" s="266"/>
      <c r="BG47" s="266"/>
      <c r="BH47" s="266"/>
      <c r="BI47" s="266"/>
      <c r="BJ47" s="266"/>
      <c r="BK47" s="266"/>
      <c r="BL47" s="266"/>
      <c r="BM47" s="266"/>
      <c r="BN47" s="266"/>
      <c r="BO47" s="266"/>
      <c r="BP47" s="266"/>
      <c r="BQ47" s="266"/>
      <c r="BR47" s="266"/>
      <c r="BS47" s="266"/>
      <c r="BT47" s="266"/>
      <c r="BU47" s="266"/>
      <c r="BV47" s="266"/>
      <c r="BW47" s="266"/>
      <c r="BX47" s="266"/>
      <c r="BY47" s="266"/>
      <c r="BZ47" s="266"/>
      <c r="CA47" s="266"/>
      <c r="CB47" s="266"/>
      <c r="CC47" s="266"/>
      <c r="CD47" s="266"/>
      <c r="CE47" s="269"/>
      <c r="CF47" s="266"/>
      <c r="CG47" s="266"/>
      <c r="CH47" s="266"/>
      <c r="CI47" s="266"/>
      <c r="CJ47" s="266"/>
      <c r="CK47" s="266"/>
      <c r="CL47" s="266"/>
      <c r="CM47" s="266"/>
      <c r="CN47" s="266"/>
      <c r="CO47" s="266"/>
      <c r="CP47" s="266"/>
      <c r="CQ47" s="266"/>
      <c r="CR47" s="268"/>
      <c r="CS47" s="268"/>
      <c r="CV47" s="267"/>
      <c r="CX47" s="266"/>
      <c r="DA47" s="270"/>
      <c r="DB47" s="270"/>
      <c r="DC47" s="271"/>
      <c r="DD47" s="270"/>
      <c r="DE47" s="270"/>
      <c r="DF47" s="272"/>
      <c r="DG47" s="270"/>
      <c r="DH47" s="270"/>
      <c r="DI47" s="273"/>
      <c r="DJ47" s="270"/>
      <c r="DK47" s="270"/>
      <c r="DL47" s="273"/>
      <c r="DM47" s="272"/>
      <c r="DN47" s="270"/>
      <c r="DO47" s="270"/>
      <c r="DP47" s="270"/>
      <c r="DQ47" s="270"/>
      <c r="DR47" s="270"/>
      <c r="DS47" s="270"/>
      <c r="DT47" s="270"/>
      <c r="DU47" s="244"/>
      <c r="DV47" s="270"/>
      <c r="DW47" s="270"/>
      <c r="DX47" s="274"/>
      <c r="DY47" s="274"/>
      <c r="DZ47" s="270"/>
      <c r="EA47" s="270"/>
      <c r="EB47" s="270"/>
      <c r="ED47" s="270"/>
      <c r="EE47" s="270"/>
      <c r="EF47" s="266"/>
      <c r="EG47" s="266"/>
      <c r="EH47" s="266"/>
      <c r="EJ47" s="275"/>
      <c r="EK47" s="276"/>
      <c r="EL47" s="275"/>
      <c r="EM47" s="275"/>
      <c r="EN47" s="277"/>
      <c r="EO47" s="275"/>
      <c r="EP47" s="275"/>
      <c r="ES47" s="275"/>
      <c r="ET47" s="276"/>
      <c r="EU47" s="275"/>
      <c r="EV47" s="275"/>
      <c r="EW47" s="277"/>
      <c r="EX47" s="275"/>
      <c r="EY47" s="275"/>
      <c r="FA47" s="34"/>
      <c r="FB47" s="34"/>
      <c r="FC47" s="33"/>
    </row>
    <row r="48" spans="7:159" s="224" customFormat="1" ht="32.25" customHeight="1">
      <c r="G48" s="266"/>
      <c r="I48" s="267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8"/>
      <c r="AF48" s="266"/>
      <c r="AG48" s="266"/>
      <c r="AH48" s="268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266"/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9"/>
      <c r="CF48" s="266"/>
      <c r="CG48" s="266"/>
      <c r="CH48" s="266"/>
      <c r="CI48" s="266"/>
      <c r="CJ48" s="266"/>
      <c r="CK48" s="266"/>
      <c r="CL48" s="266"/>
      <c r="CM48" s="266"/>
      <c r="CN48" s="266"/>
      <c r="CO48" s="266"/>
      <c r="CP48" s="266"/>
      <c r="CQ48" s="266"/>
      <c r="CR48" s="268"/>
      <c r="CS48" s="268"/>
      <c r="CV48" s="267"/>
      <c r="CX48" s="266"/>
      <c r="DA48" s="270"/>
      <c r="DB48" s="270"/>
      <c r="DC48" s="271"/>
      <c r="DD48" s="270"/>
      <c r="DE48" s="270"/>
      <c r="DF48" s="272"/>
      <c r="DG48" s="270"/>
      <c r="DH48" s="270"/>
      <c r="DI48" s="273"/>
      <c r="DJ48" s="270"/>
      <c r="DK48" s="270"/>
      <c r="DL48" s="273"/>
      <c r="DM48" s="272"/>
      <c r="DN48" s="270"/>
      <c r="DO48" s="270"/>
      <c r="DP48" s="270"/>
      <c r="DQ48" s="270"/>
      <c r="DR48" s="270"/>
      <c r="DS48" s="270"/>
      <c r="DT48" s="270"/>
      <c r="DU48" s="244"/>
      <c r="DV48" s="270"/>
      <c r="DW48" s="270"/>
      <c r="DX48" s="274"/>
      <c r="DY48" s="274"/>
      <c r="DZ48" s="270"/>
      <c r="EA48" s="270"/>
      <c r="EB48" s="270"/>
      <c r="ED48" s="270"/>
      <c r="EE48" s="270"/>
      <c r="EF48" s="266"/>
      <c r="EG48" s="266"/>
      <c r="EH48" s="266"/>
      <c r="EJ48" s="275"/>
      <c r="EK48" s="276"/>
      <c r="EL48" s="275"/>
      <c r="EM48" s="275"/>
      <c r="EN48" s="277"/>
      <c r="EO48" s="275"/>
      <c r="EP48" s="275"/>
      <c r="ES48" s="275"/>
      <c r="ET48" s="276"/>
      <c r="EU48" s="275"/>
      <c r="EV48" s="275"/>
      <c r="EW48" s="277"/>
      <c r="EX48" s="275"/>
      <c r="EY48" s="275"/>
      <c r="FA48" s="34"/>
      <c r="FB48" s="34"/>
      <c r="FC48" s="33"/>
    </row>
    <row r="49" spans="7:159" s="224" customFormat="1" ht="32.25" customHeight="1">
      <c r="G49" s="266"/>
      <c r="I49" s="267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8"/>
      <c r="AF49" s="266"/>
      <c r="AG49" s="266"/>
      <c r="AH49" s="268"/>
      <c r="AI49" s="266"/>
      <c r="AJ49" s="266"/>
      <c r="AK49" s="266"/>
      <c r="AL49" s="266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266"/>
      <c r="AY49" s="266"/>
      <c r="AZ49" s="266"/>
      <c r="BA49" s="266"/>
      <c r="BB49" s="266"/>
      <c r="BC49" s="266"/>
      <c r="BD49" s="266"/>
      <c r="BE49" s="266"/>
      <c r="BF49" s="266"/>
      <c r="BG49" s="266"/>
      <c r="BH49" s="266"/>
      <c r="BI49" s="266"/>
      <c r="BJ49" s="266"/>
      <c r="BK49" s="266"/>
      <c r="BL49" s="266"/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6"/>
      <c r="CA49" s="266"/>
      <c r="CB49" s="266"/>
      <c r="CC49" s="266"/>
      <c r="CD49" s="266"/>
      <c r="CE49" s="269"/>
      <c r="CF49" s="266"/>
      <c r="CG49" s="266"/>
      <c r="CH49" s="266"/>
      <c r="CI49" s="266"/>
      <c r="CJ49" s="266"/>
      <c r="CK49" s="266"/>
      <c r="CL49" s="266"/>
      <c r="CM49" s="266"/>
      <c r="CN49" s="266"/>
      <c r="CO49" s="266"/>
      <c r="CP49" s="266"/>
      <c r="CQ49" s="266"/>
      <c r="CR49" s="268"/>
      <c r="CS49" s="268"/>
      <c r="CV49" s="267"/>
      <c r="CX49" s="266"/>
      <c r="DA49" s="270"/>
      <c r="DB49" s="270"/>
      <c r="DC49" s="271"/>
      <c r="DD49" s="270"/>
      <c r="DE49" s="270"/>
      <c r="DF49" s="272"/>
      <c r="DG49" s="270"/>
      <c r="DH49" s="270"/>
      <c r="DI49" s="273"/>
      <c r="DJ49" s="270"/>
      <c r="DK49" s="270"/>
      <c r="DL49" s="273"/>
      <c r="DM49" s="272"/>
      <c r="DN49" s="270"/>
      <c r="DO49" s="270"/>
      <c r="DP49" s="270"/>
      <c r="DQ49" s="270"/>
      <c r="DR49" s="270"/>
      <c r="DS49" s="270"/>
      <c r="DT49" s="270"/>
      <c r="DU49" s="244"/>
      <c r="DV49" s="270"/>
      <c r="DW49" s="270"/>
      <c r="DX49" s="274"/>
      <c r="DY49" s="274"/>
      <c r="DZ49" s="270"/>
      <c r="EA49" s="270"/>
      <c r="EB49" s="270"/>
      <c r="ED49" s="270"/>
      <c r="EE49" s="270"/>
      <c r="EF49" s="266"/>
      <c r="EG49" s="266"/>
      <c r="EH49" s="266"/>
      <c r="EJ49" s="275"/>
      <c r="EK49" s="276"/>
      <c r="EL49" s="275"/>
      <c r="EM49" s="275"/>
      <c r="EN49" s="277"/>
      <c r="EO49" s="275"/>
      <c r="EP49" s="275"/>
      <c r="ES49" s="275"/>
      <c r="ET49" s="276"/>
      <c r="EU49" s="275"/>
      <c r="EV49" s="275"/>
      <c r="EW49" s="277"/>
      <c r="EX49" s="275"/>
      <c r="EY49" s="275"/>
      <c r="FA49" s="34"/>
      <c r="FB49" s="34"/>
      <c r="FC49" s="33"/>
    </row>
    <row r="50" spans="7:159" s="224" customFormat="1" ht="32.25" customHeight="1">
      <c r="G50" s="266"/>
      <c r="I50" s="267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8"/>
      <c r="AF50" s="266"/>
      <c r="AG50" s="266"/>
      <c r="AH50" s="268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  <c r="BI50" s="266"/>
      <c r="BJ50" s="266"/>
      <c r="BK50" s="266"/>
      <c r="BL50" s="266"/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6"/>
      <c r="CC50" s="266"/>
      <c r="CD50" s="266"/>
      <c r="CE50" s="269"/>
      <c r="CF50" s="266"/>
      <c r="CG50" s="266"/>
      <c r="CH50" s="266"/>
      <c r="CI50" s="266"/>
      <c r="CJ50" s="266"/>
      <c r="CK50" s="266"/>
      <c r="CL50" s="266"/>
      <c r="CM50" s="266"/>
      <c r="CN50" s="266"/>
      <c r="CO50" s="266"/>
      <c r="CP50" s="266"/>
      <c r="CQ50" s="266"/>
      <c r="CR50" s="268"/>
      <c r="CS50" s="268"/>
      <c r="CV50" s="267"/>
      <c r="CX50" s="266"/>
      <c r="DA50" s="270"/>
      <c r="DB50" s="270"/>
      <c r="DC50" s="271"/>
      <c r="DD50" s="270"/>
      <c r="DE50" s="270"/>
      <c r="DF50" s="272"/>
      <c r="DG50" s="270"/>
      <c r="DH50" s="270"/>
      <c r="DI50" s="273"/>
      <c r="DJ50" s="270"/>
      <c r="DK50" s="270"/>
      <c r="DL50" s="273"/>
      <c r="DM50" s="272"/>
      <c r="DN50" s="270"/>
      <c r="DO50" s="270"/>
      <c r="DP50" s="270"/>
      <c r="DQ50" s="270"/>
      <c r="DR50" s="270"/>
      <c r="DS50" s="270"/>
      <c r="DT50" s="270"/>
      <c r="DU50" s="244"/>
      <c r="DV50" s="270"/>
      <c r="DW50" s="270"/>
      <c r="DX50" s="274"/>
      <c r="DY50" s="274"/>
      <c r="DZ50" s="270"/>
      <c r="EA50" s="270"/>
      <c r="EB50" s="270"/>
      <c r="ED50" s="270"/>
      <c r="EE50" s="270"/>
      <c r="EF50" s="266"/>
      <c r="EG50" s="266"/>
      <c r="EH50" s="266"/>
      <c r="EJ50" s="275"/>
      <c r="EK50" s="276"/>
      <c r="EL50" s="275"/>
      <c r="EM50" s="275"/>
      <c r="EN50" s="277"/>
      <c r="EO50" s="275"/>
      <c r="EP50" s="275"/>
      <c r="ES50" s="275"/>
      <c r="ET50" s="276"/>
      <c r="EU50" s="275"/>
      <c r="EV50" s="275"/>
      <c r="EW50" s="277"/>
      <c r="EX50" s="275"/>
      <c r="EY50" s="275"/>
      <c r="FA50" s="34"/>
      <c r="FB50" s="34"/>
      <c r="FC50" s="33"/>
    </row>
    <row r="51" spans="7:159" s="224" customFormat="1" ht="32.25" customHeight="1">
      <c r="G51" s="266"/>
      <c r="I51" s="267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8"/>
      <c r="AF51" s="266"/>
      <c r="AG51" s="266"/>
      <c r="AH51" s="268"/>
      <c r="AI51" s="266"/>
      <c r="AJ51" s="266"/>
      <c r="AK51" s="266"/>
      <c r="AL51" s="266"/>
      <c r="AM51" s="266"/>
      <c r="AN51" s="266"/>
      <c r="AO51" s="266"/>
      <c r="AP51" s="266"/>
      <c r="AQ51" s="266"/>
      <c r="AR51" s="266"/>
      <c r="AS51" s="266"/>
      <c r="AT51" s="266"/>
      <c r="AU51" s="266"/>
      <c r="AV51" s="266"/>
      <c r="AW51" s="266"/>
      <c r="AX51" s="266"/>
      <c r="AY51" s="266"/>
      <c r="AZ51" s="266"/>
      <c r="BA51" s="266"/>
      <c r="BB51" s="266"/>
      <c r="BC51" s="266"/>
      <c r="BD51" s="266"/>
      <c r="BE51" s="266"/>
      <c r="BF51" s="266"/>
      <c r="BG51" s="266"/>
      <c r="BH51" s="266"/>
      <c r="BI51" s="266"/>
      <c r="BJ51" s="266"/>
      <c r="BK51" s="266"/>
      <c r="BL51" s="266"/>
      <c r="BM51" s="266"/>
      <c r="BN51" s="266"/>
      <c r="BO51" s="266"/>
      <c r="BP51" s="266"/>
      <c r="BQ51" s="266"/>
      <c r="BR51" s="266"/>
      <c r="BS51" s="266"/>
      <c r="BT51" s="266"/>
      <c r="BU51" s="266"/>
      <c r="BV51" s="266"/>
      <c r="BW51" s="266"/>
      <c r="BX51" s="266"/>
      <c r="BY51" s="266"/>
      <c r="BZ51" s="266"/>
      <c r="CA51" s="266"/>
      <c r="CB51" s="266"/>
      <c r="CC51" s="266"/>
      <c r="CD51" s="266"/>
      <c r="CE51" s="269"/>
      <c r="CF51" s="266"/>
      <c r="CG51" s="266"/>
      <c r="CH51" s="266"/>
      <c r="CI51" s="266"/>
      <c r="CJ51" s="266"/>
      <c r="CK51" s="266"/>
      <c r="CL51" s="266"/>
      <c r="CM51" s="266"/>
      <c r="CN51" s="266"/>
      <c r="CO51" s="266"/>
      <c r="CP51" s="266"/>
      <c r="CQ51" s="266"/>
      <c r="CR51" s="268"/>
      <c r="CS51" s="268"/>
      <c r="CV51" s="267"/>
      <c r="CX51" s="266"/>
      <c r="DA51" s="270"/>
      <c r="DB51" s="270"/>
      <c r="DC51" s="271"/>
      <c r="DD51" s="270"/>
      <c r="DE51" s="270"/>
      <c r="DF51" s="272"/>
      <c r="DG51" s="270"/>
      <c r="DH51" s="270"/>
      <c r="DI51" s="273"/>
      <c r="DJ51" s="270"/>
      <c r="DK51" s="270"/>
      <c r="DL51" s="273"/>
      <c r="DM51" s="272"/>
      <c r="DN51" s="270"/>
      <c r="DO51" s="270"/>
      <c r="DP51" s="270"/>
      <c r="DQ51" s="270"/>
      <c r="DR51" s="270"/>
      <c r="DS51" s="270"/>
      <c r="DT51" s="270"/>
      <c r="DU51" s="244"/>
      <c r="DV51" s="270"/>
      <c r="DW51" s="270"/>
      <c r="DX51" s="274"/>
      <c r="DY51" s="274"/>
      <c r="DZ51" s="270"/>
      <c r="EA51" s="270"/>
      <c r="EB51" s="270"/>
      <c r="ED51" s="270"/>
      <c r="EE51" s="270"/>
      <c r="EF51" s="266"/>
      <c r="EG51" s="266"/>
      <c r="EH51" s="266"/>
      <c r="EJ51" s="275"/>
      <c r="EK51" s="276"/>
      <c r="EL51" s="275"/>
      <c r="EM51" s="275"/>
      <c r="EN51" s="277"/>
      <c r="EO51" s="275"/>
      <c r="EP51" s="275"/>
      <c r="ES51" s="275"/>
      <c r="ET51" s="276"/>
      <c r="EU51" s="275"/>
      <c r="EV51" s="275"/>
      <c r="EW51" s="277"/>
      <c r="EX51" s="275"/>
      <c r="EY51" s="275"/>
      <c r="FA51" s="34"/>
      <c r="FB51" s="34"/>
      <c r="FC51" s="33"/>
    </row>
    <row r="52" spans="7:159" s="224" customFormat="1" ht="32.25" customHeight="1">
      <c r="G52" s="266"/>
      <c r="I52" s="267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8"/>
      <c r="AF52" s="266"/>
      <c r="AG52" s="266"/>
      <c r="AH52" s="268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  <c r="BI52" s="266"/>
      <c r="BJ52" s="266"/>
      <c r="BK52" s="266"/>
      <c r="BL52" s="266"/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6"/>
      <c r="CC52" s="266"/>
      <c r="CD52" s="266"/>
      <c r="CE52" s="269"/>
      <c r="CF52" s="266"/>
      <c r="CG52" s="266"/>
      <c r="CH52" s="266"/>
      <c r="CI52" s="266"/>
      <c r="CJ52" s="266"/>
      <c r="CK52" s="266"/>
      <c r="CL52" s="266"/>
      <c r="CM52" s="266"/>
      <c r="CN52" s="266"/>
      <c r="CO52" s="266"/>
      <c r="CP52" s="266"/>
      <c r="CQ52" s="266"/>
      <c r="CR52" s="268"/>
      <c r="CS52" s="268"/>
      <c r="CV52" s="267"/>
      <c r="CX52" s="266"/>
      <c r="DA52" s="270"/>
      <c r="DB52" s="270"/>
      <c r="DC52" s="271"/>
      <c r="DD52" s="270"/>
      <c r="DE52" s="270"/>
      <c r="DF52" s="272"/>
      <c r="DG52" s="270"/>
      <c r="DH52" s="270"/>
      <c r="DI52" s="273"/>
      <c r="DJ52" s="270"/>
      <c r="DK52" s="270"/>
      <c r="DL52" s="273"/>
      <c r="DM52" s="272"/>
      <c r="DN52" s="270"/>
      <c r="DO52" s="270"/>
      <c r="DP52" s="270"/>
      <c r="DQ52" s="270"/>
      <c r="DR52" s="270"/>
      <c r="DS52" s="270"/>
      <c r="DT52" s="270"/>
      <c r="DU52" s="244"/>
      <c r="DV52" s="270"/>
      <c r="DW52" s="270"/>
      <c r="DX52" s="274"/>
      <c r="DY52" s="274"/>
      <c r="DZ52" s="270"/>
      <c r="EA52" s="270"/>
      <c r="EB52" s="270"/>
      <c r="ED52" s="270"/>
      <c r="EE52" s="270"/>
      <c r="EF52" s="266"/>
      <c r="EG52" s="266"/>
      <c r="EH52" s="266"/>
      <c r="EJ52" s="275"/>
      <c r="EK52" s="276"/>
      <c r="EL52" s="275"/>
      <c r="EM52" s="275"/>
      <c r="EN52" s="277"/>
      <c r="EO52" s="275"/>
      <c r="EP52" s="275"/>
      <c r="ES52" s="275"/>
      <c r="ET52" s="276"/>
      <c r="EU52" s="275"/>
      <c r="EV52" s="275"/>
      <c r="EW52" s="277"/>
      <c r="EX52" s="275"/>
      <c r="EY52" s="275"/>
      <c r="FA52" s="34"/>
      <c r="FB52" s="34"/>
      <c r="FC52" s="33"/>
    </row>
    <row r="53" spans="7:159" s="224" customFormat="1" ht="32.25" customHeight="1">
      <c r="G53" s="266"/>
      <c r="I53" s="267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  <c r="AA53" s="266"/>
      <c r="AB53" s="266"/>
      <c r="AC53" s="266"/>
      <c r="AD53" s="266"/>
      <c r="AE53" s="268"/>
      <c r="AF53" s="266"/>
      <c r="AG53" s="266"/>
      <c r="AH53" s="268"/>
      <c r="AI53" s="266"/>
      <c r="AJ53" s="266"/>
      <c r="AK53" s="266"/>
      <c r="AL53" s="266"/>
      <c r="AM53" s="266"/>
      <c r="AN53" s="266"/>
      <c r="AO53" s="266"/>
      <c r="AP53" s="266"/>
      <c r="AQ53" s="266"/>
      <c r="AR53" s="266"/>
      <c r="AS53" s="266"/>
      <c r="AT53" s="266"/>
      <c r="AU53" s="266"/>
      <c r="AV53" s="266"/>
      <c r="AW53" s="266"/>
      <c r="AX53" s="266"/>
      <c r="AY53" s="266"/>
      <c r="AZ53" s="266"/>
      <c r="BA53" s="266"/>
      <c r="BB53" s="266"/>
      <c r="BC53" s="266"/>
      <c r="BD53" s="266"/>
      <c r="BE53" s="266"/>
      <c r="BF53" s="266"/>
      <c r="BG53" s="266"/>
      <c r="BH53" s="266"/>
      <c r="BI53" s="266"/>
      <c r="BJ53" s="266"/>
      <c r="BK53" s="266"/>
      <c r="BL53" s="266"/>
      <c r="BM53" s="266"/>
      <c r="BN53" s="266"/>
      <c r="BO53" s="266"/>
      <c r="BP53" s="266"/>
      <c r="BQ53" s="266"/>
      <c r="BR53" s="266"/>
      <c r="BS53" s="266"/>
      <c r="BT53" s="266"/>
      <c r="BU53" s="266"/>
      <c r="BV53" s="266"/>
      <c r="BW53" s="266"/>
      <c r="BX53" s="266"/>
      <c r="BY53" s="266"/>
      <c r="BZ53" s="266"/>
      <c r="CA53" s="266"/>
      <c r="CB53" s="266"/>
      <c r="CC53" s="266"/>
      <c r="CD53" s="266"/>
      <c r="CE53" s="269"/>
      <c r="CF53" s="266"/>
      <c r="CG53" s="266"/>
      <c r="CH53" s="266"/>
      <c r="CI53" s="266"/>
      <c r="CJ53" s="266"/>
      <c r="CK53" s="266"/>
      <c r="CL53" s="266"/>
      <c r="CM53" s="266"/>
      <c r="CN53" s="266"/>
      <c r="CO53" s="266"/>
      <c r="CP53" s="266"/>
      <c r="CQ53" s="266"/>
      <c r="CR53" s="268"/>
      <c r="CS53" s="268"/>
      <c r="CV53" s="267"/>
      <c r="CX53" s="266"/>
      <c r="DA53" s="270"/>
      <c r="DB53" s="270"/>
      <c r="DC53" s="271"/>
      <c r="DD53" s="270"/>
      <c r="DE53" s="270"/>
      <c r="DF53" s="272"/>
      <c r="DG53" s="270"/>
      <c r="DH53" s="270"/>
      <c r="DI53" s="273"/>
      <c r="DJ53" s="270"/>
      <c r="DK53" s="270"/>
      <c r="DL53" s="273"/>
      <c r="DM53" s="272"/>
      <c r="DN53" s="270"/>
      <c r="DO53" s="270"/>
      <c r="DP53" s="270"/>
      <c r="DQ53" s="270"/>
      <c r="DR53" s="270"/>
      <c r="DS53" s="270"/>
      <c r="DT53" s="270"/>
      <c r="DU53" s="244"/>
      <c r="DV53" s="270"/>
      <c r="DW53" s="270"/>
      <c r="DX53" s="274"/>
      <c r="DY53" s="274"/>
      <c r="DZ53" s="270"/>
      <c r="EA53" s="270"/>
      <c r="EB53" s="270"/>
      <c r="ED53" s="270"/>
      <c r="EE53" s="270"/>
      <c r="EF53" s="266"/>
      <c r="EG53" s="266"/>
      <c r="EH53" s="266"/>
      <c r="EJ53" s="275"/>
      <c r="EK53" s="276"/>
      <c r="EL53" s="275"/>
      <c r="EM53" s="275"/>
      <c r="EN53" s="277"/>
      <c r="EO53" s="275"/>
      <c r="EP53" s="275"/>
      <c r="ES53" s="275"/>
      <c r="ET53" s="276"/>
      <c r="EU53" s="275"/>
      <c r="EV53" s="275"/>
      <c r="EW53" s="277"/>
      <c r="EX53" s="275"/>
      <c r="EY53" s="275"/>
      <c r="FA53" s="34"/>
      <c r="FB53" s="34"/>
      <c r="FC53" s="33"/>
    </row>
    <row r="54" spans="7:159" s="224" customFormat="1" ht="32.25" customHeight="1">
      <c r="G54" s="266"/>
      <c r="I54" s="267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8"/>
      <c r="AF54" s="266"/>
      <c r="AG54" s="266"/>
      <c r="AH54" s="268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  <c r="BI54" s="266"/>
      <c r="BJ54" s="266"/>
      <c r="BK54" s="266"/>
      <c r="BL54" s="266"/>
      <c r="BM54" s="266"/>
      <c r="BN54" s="266"/>
      <c r="BO54" s="266"/>
      <c r="BP54" s="266"/>
      <c r="BQ54" s="266"/>
      <c r="BR54" s="266"/>
      <c r="BS54" s="266"/>
      <c r="BT54" s="266"/>
      <c r="BU54" s="266"/>
      <c r="BV54" s="266"/>
      <c r="BW54" s="266"/>
      <c r="BX54" s="266"/>
      <c r="BY54" s="266"/>
      <c r="BZ54" s="266"/>
      <c r="CA54" s="266"/>
      <c r="CB54" s="266"/>
      <c r="CC54" s="266"/>
      <c r="CD54" s="266"/>
      <c r="CE54" s="266"/>
      <c r="CF54" s="266"/>
      <c r="CG54" s="266"/>
      <c r="CH54" s="266"/>
      <c r="CI54" s="266"/>
      <c r="CJ54" s="266"/>
      <c r="CK54" s="266"/>
      <c r="CL54" s="266"/>
      <c r="CM54" s="266"/>
      <c r="CN54" s="266"/>
      <c r="CO54" s="266"/>
      <c r="CP54" s="266"/>
      <c r="CQ54" s="266"/>
      <c r="CR54" s="268"/>
      <c r="CS54" s="268"/>
      <c r="CV54" s="267"/>
      <c r="CX54" s="266"/>
      <c r="DA54" s="270"/>
      <c r="DB54" s="270"/>
      <c r="DC54" s="271"/>
      <c r="DD54" s="270"/>
      <c r="DE54" s="270"/>
      <c r="DF54" s="272"/>
      <c r="DG54" s="270"/>
      <c r="DH54" s="270"/>
      <c r="DI54" s="273"/>
      <c r="DJ54" s="270"/>
      <c r="DK54" s="270"/>
      <c r="DL54" s="273"/>
      <c r="DM54" s="272"/>
      <c r="DN54" s="270"/>
      <c r="DO54" s="270"/>
      <c r="DP54" s="270"/>
      <c r="DQ54" s="270"/>
      <c r="DR54" s="270"/>
      <c r="DS54" s="270"/>
      <c r="DT54" s="270"/>
      <c r="DU54" s="244"/>
      <c r="DV54" s="270"/>
      <c r="DW54" s="270"/>
      <c r="DX54" s="274"/>
      <c r="DY54" s="274"/>
      <c r="DZ54" s="270"/>
      <c r="EA54" s="270"/>
      <c r="EB54" s="270"/>
      <c r="ED54" s="270"/>
      <c r="EE54" s="270"/>
      <c r="EF54" s="266"/>
      <c r="EG54" s="266"/>
      <c r="EH54" s="266"/>
      <c r="EJ54" s="275"/>
      <c r="EK54" s="276"/>
      <c r="EL54" s="275"/>
      <c r="EM54" s="275"/>
      <c r="EN54" s="277"/>
      <c r="EO54" s="275"/>
      <c r="EP54" s="275"/>
      <c r="ES54" s="275"/>
      <c r="ET54" s="276"/>
      <c r="EU54" s="275"/>
      <c r="EV54" s="275"/>
      <c r="EW54" s="277"/>
      <c r="EX54" s="275"/>
      <c r="EY54" s="275"/>
      <c r="FA54" s="34"/>
      <c r="FB54" s="34"/>
      <c r="FC54" s="33"/>
    </row>
    <row r="55" spans="7:159" s="224" customFormat="1" ht="32.25" customHeight="1">
      <c r="G55" s="266"/>
      <c r="I55" s="267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8"/>
      <c r="AF55" s="266"/>
      <c r="AG55" s="266"/>
      <c r="AH55" s="268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  <c r="BI55" s="266"/>
      <c r="BJ55" s="266"/>
      <c r="BK55" s="266"/>
      <c r="BL55" s="266"/>
      <c r="BM55" s="266"/>
      <c r="BN55" s="266"/>
      <c r="BO55" s="266"/>
      <c r="BP55" s="266"/>
      <c r="BQ55" s="266"/>
      <c r="BR55" s="266"/>
      <c r="BS55" s="266"/>
      <c r="BT55" s="266"/>
      <c r="BU55" s="266"/>
      <c r="BV55" s="266"/>
      <c r="BW55" s="266"/>
      <c r="BX55" s="266"/>
      <c r="BY55" s="266"/>
      <c r="BZ55" s="266"/>
      <c r="CA55" s="266"/>
      <c r="CB55" s="266"/>
      <c r="CC55" s="266"/>
      <c r="CD55" s="266"/>
      <c r="CE55" s="269"/>
      <c r="CF55" s="266"/>
      <c r="CG55" s="266"/>
      <c r="CH55" s="266"/>
      <c r="CI55" s="266"/>
      <c r="CJ55" s="266"/>
      <c r="CK55" s="266"/>
      <c r="CL55" s="266"/>
      <c r="CM55" s="266"/>
      <c r="CN55" s="266"/>
      <c r="CO55" s="266"/>
      <c r="CP55" s="266"/>
      <c r="CQ55" s="266"/>
      <c r="CR55" s="268"/>
      <c r="CS55" s="268"/>
      <c r="CV55" s="267"/>
      <c r="CX55" s="266"/>
      <c r="DA55" s="270"/>
      <c r="DB55" s="270"/>
      <c r="DC55" s="271"/>
      <c r="DD55" s="270"/>
      <c r="DE55" s="270"/>
      <c r="DF55" s="272"/>
      <c r="DG55" s="270"/>
      <c r="DH55" s="270"/>
      <c r="DI55" s="273"/>
      <c r="DJ55" s="270"/>
      <c r="DK55" s="270"/>
      <c r="DL55" s="273"/>
      <c r="DM55" s="272"/>
      <c r="DN55" s="270"/>
      <c r="DO55" s="270"/>
      <c r="DP55" s="270"/>
      <c r="DQ55" s="270"/>
      <c r="DR55" s="270"/>
      <c r="DS55" s="270"/>
      <c r="DT55" s="270"/>
      <c r="DU55" s="244"/>
      <c r="DV55" s="270"/>
      <c r="DW55" s="270"/>
      <c r="DX55" s="274"/>
      <c r="DY55" s="274"/>
      <c r="DZ55" s="270"/>
      <c r="EA55" s="270"/>
      <c r="EB55" s="270"/>
      <c r="ED55" s="270"/>
      <c r="EE55" s="270"/>
      <c r="EF55" s="266"/>
      <c r="EG55" s="266"/>
      <c r="EH55" s="266"/>
      <c r="EJ55" s="275"/>
      <c r="EK55" s="276"/>
      <c r="EL55" s="275"/>
      <c r="EM55" s="275"/>
      <c r="EN55" s="277"/>
      <c r="EO55" s="275"/>
      <c r="EP55" s="275"/>
      <c r="ES55" s="275"/>
      <c r="ET55" s="276"/>
      <c r="EU55" s="275"/>
      <c r="EV55" s="275"/>
      <c r="EW55" s="277"/>
      <c r="EX55" s="275"/>
      <c r="EY55" s="275"/>
      <c r="FA55" s="34"/>
      <c r="FB55" s="34"/>
      <c r="FC55" s="33"/>
    </row>
    <row r="56" spans="7:159" s="224" customFormat="1" ht="32.25" customHeight="1">
      <c r="G56" s="266"/>
      <c r="I56" s="267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8"/>
      <c r="AF56" s="266"/>
      <c r="AG56" s="266"/>
      <c r="AH56" s="268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  <c r="BI56" s="266"/>
      <c r="BJ56" s="266"/>
      <c r="BK56" s="266"/>
      <c r="BL56" s="266"/>
      <c r="BM56" s="266"/>
      <c r="BN56" s="266"/>
      <c r="BO56" s="266"/>
      <c r="BP56" s="266"/>
      <c r="BQ56" s="266"/>
      <c r="BR56" s="266"/>
      <c r="BS56" s="266"/>
      <c r="BT56" s="266"/>
      <c r="BU56" s="266"/>
      <c r="BV56" s="266"/>
      <c r="BW56" s="266"/>
      <c r="BX56" s="266"/>
      <c r="BY56" s="266"/>
      <c r="BZ56" s="266"/>
      <c r="CA56" s="266"/>
      <c r="CB56" s="266"/>
      <c r="CC56" s="266"/>
      <c r="CD56" s="266"/>
      <c r="CE56" s="269"/>
      <c r="CF56" s="266"/>
      <c r="CG56" s="266"/>
      <c r="CH56" s="266"/>
      <c r="CI56" s="266"/>
      <c r="CJ56" s="266"/>
      <c r="CK56" s="266"/>
      <c r="CL56" s="266"/>
      <c r="CM56" s="266"/>
      <c r="CN56" s="266"/>
      <c r="CO56" s="266"/>
      <c r="CP56" s="266"/>
      <c r="CQ56" s="266"/>
      <c r="CR56" s="268"/>
      <c r="CS56" s="268"/>
      <c r="CV56" s="267"/>
      <c r="CX56" s="266"/>
      <c r="DA56" s="270"/>
      <c r="DB56" s="270"/>
      <c r="DC56" s="271"/>
      <c r="DD56" s="270"/>
      <c r="DE56" s="270"/>
      <c r="DF56" s="272"/>
      <c r="DG56" s="270"/>
      <c r="DH56" s="270"/>
      <c r="DI56" s="273"/>
      <c r="DJ56" s="270"/>
      <c r="DK56" s="270"/>
      <c r="DL56" s="273"/>
      <c r="DM56" s="272"/>
      <c r="DN56" s="270"/>
      <c r="DO56" s="270"/>
      <c r="DP56" s="270"/>
      <c r="DQ56" s="270"/>
      <c r="DR56" s="270"/>
      <c r="DS56" s="270"/>
      <c r="DT56" s="270"/>
      <c r="DU56" s="244"/>
      <c r="DV56" s="270"/>
      <c r="DW56" s="270"/>
      <c r="DX56" s="274"/>
      <c r="DY56" s="274"/>
      <c r="DZ56" s="270"/>
      <c r="EA56" s="270"/>
      <c r="EB56" s="270"/>
      <c r="ED56" s="270"/>
      <c r="EE56" s="270"/>
      <c r="EF56" s="266"/>
      <c r="EG56" s="266"/>
      <c r="EH56" s="266"/>
      <c r="EJ56" s="275"/>
      <c r="EK56" s="276"/>
      <c r="EL56" s="275"/>
      <c r="EM56" s="275"/>
      <c r="EN56" s="277"/>
      <c r="EO56" s="275"/>
      <c r="EP56" s="275"/>
      <c r="ES56" s="275"/>
      <c r="ET56" s="276"/>
      <c r="EU56" s="275"/>
      <c r="EV56" s="275"/>
      <c r="EW56" s="277"/>
      <c r="EX56" s="275"/>
      <c r="EY56" s="275"/>
      <c r="FA56" s="34"/>
      <c r="FB56" s="34"/>
      <c r="FC56" s="33"/>
    </row>
    <row r="57" spans="7:159" s="224" customFormat="1" ht="32.25" customHeight="1">
      <c r="G57" s="266"/>
      <c r="I57" s="267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  <c r="AD57" s="266"/>
      <c r="AE57" s="268"/>
      <c r="AF57" s="266"/>
      <c r="AG57" s="266"/>
      <c r="AH57" s="268"/>
      <c r="AI57" s="266"/>
      <c r="AJ57" s="266"/>
      <c r="AK57" s="266"/>
      <c r="AL57" s="266"/>
      <c r="AM57" s="266"/>
      <c r="AN57" s="266"/>
      <c r="AO57" s="266"/>
      <c r="AP57" s="266"/>
      <c r="AQ57" s="266"/>
      <c r="AR57" s="266"/>
      <c r="AS57" s="266"/>
      <c r="AT57" s="266"/>
      <c r="AU57" s="266"/>
      <c r="AV57" s="266"/>
      <c r="AW57" s="266"/>
      <c r="AX57" s="266"/>
      <c r="AY57" s="266"/>
      <c r="AZ57" s="266"/>
      <c r="BA57" s="266"/>
      <c r="BB57" s="266"/>
      <c r="BC57" s="266"/>
      <c r="BD57" s="266"/>
      <c r="BE57" s="266"/>
      <c r="BF57" s="266"/>
      <c r="BG57" s="266"/>
      <c r="BH57" s="266"/>
      <c r="BI57" s="266"/>
      <c r="BJ57" s="266"/>
      <c r="BK57" s="266"/>
      <c r="BL57" s="266"/>
      <c r="BM57" s="266"/>
      <c r="BN57" s="266"/>
      <c r="BO57" s="266"/>
      <c r="BP57" s="266"/>
      <c r="BQ57" s="266"/>
      <c r="BR57" s="266"/>
      <c r="BS57" s="266"/>
      <c r="BT57" s="266"/>
      <c r="BU57" s="266"/>
      <c r="BV57" s="266"/>
      <c r="BW57" s="266"/>
      <c r="BX57" s="266"/>
      <c r="BY57" s="266"/>
      <c r="BZ57" s="266"/>
      <c r="CA57" s="266"/>
      <c r="CB57" s="266"/>
      <c r="CC57" s="266"/>
      <c r="CD57" s="266"/>
      <c r="CE57" s="269"/>
      <c r="CF57" s="266"/>
      <c r="CG57" s="266"/>
      <c r="CH57" s="266"/>
      <c r="CI57" s="266"/>
      <c r="CJ57" s="266"/>
      <c r="CK57" s="266"/>
      <c r="CL57" s="266"/>
      <c r="CM57" s="266"/>
      <c r="CN57" s="266"/>
      <c r="CO57" s="266"/>
      <c r="CP57" s="266"/>
      <c r="CQ57" s="266"/>
      <c r="CR57" s="268"/>
      <c r="CS57" s="268"/>
      <c r="CV57" s="267"/>
      <c r="CX57" s="266"/>
      <c r="DA57" s="270"/>
      <c r="DB57" s="270"/>
      <c r="DC57" s="271"/>
      <c r="DD57" s="270"/>
      <c r="DE57" s="270"/>
      <c r="DF57" s="272"/>
      <c r="DG57" s="270"/>
      <c r="DH57" s="270"/>
      <c r="DI57" s="273"/>
      <c r="DJ57" s="270"/>
      <c r="DK57" s="270"/>
      <c r="DL57" s="273"/>
      <c r="DM57" s="272"/>
      <c r="DN57" s="270"/>
      <c r="DO57" s="270"/>
      <c r="DP57" s="270"/>
      <c r="DQ57" s="270"/>
      <c r="DR57" s="270"/>
      <c r="DS57" s="270"/>
      <c r="DT57" s="270"/>
      <c r="DU57" s="244"/>
      <c r="DV57" s="270"/>
      <c r="DW57" s="270"/>
      <c r="DX57" s="274"/>
      <c r="DY57" s="274"/>
      <c r="DZ57" s="270"/>
      <c r="EA57" s="270"/>
      <c r="EB57" s="270"/>
      <c r="ED57" s="270"/>
      <c r="EE57" s="270"/>
      <c r="EF57" s="266"/>
      <c r="EG57" s="266"/>
      <c r="EH57" s="266"/>
      <c r="EJ57" s="275"/>
      <c r="EK57" s="276"/>
      <c r="EL57" s="275"/>
      <c r="EM57" s="275"/>
      <c r="EN57" s="277"/>
      <c r="EO57" s="275"/>
      <c r="EP57" s="275"/>
      <c r="ES57" s="275"/>
      <c r="ET57" s="276"/>
      <c r="EU57" s="275"/>
      <c r="EV57" s="275"/>
      <c r="EW57" s="277"/>
      <c r="EX57" s="275"/>
      <c r="EY57" s="275"/>
      <c r="FA57" s="34"/>
      <c r="FB57" s="34"/>
      <c r="FC57" s="33"/>
    </row>
    <row r="58" spans="7:159" s="224" customFormat="1" ht="32.25" customHeight="1">
      <c r="G58" s="266"/>
      <c r="I58" s="267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  <c r="AD58" s="266"/>
      <c r="AE58" s="268"/>
      <c r="AF58" s="266"/>
      <c r="AG58" s="266"/>
      <c r="AH58" s="268"/>
      <c r="AI58" s="266"/>
      <c r="AJ58" s="266"/>
      <c r="AK58" s="266"/>
      <c r="AL58" s="266"/>
      <c r="AM58" s="266"/>
      <c r="AN58" s="266"/>
      <c r="AO58" s="266"/>
      <c r="AP58" s="266"/>
      <c r="AQ58" s="266"/>
      <c r="AR58" s="266"/>
      <c r="AS58" s="266"/>
      <c r="AT58" s="266"/>
      <c r="AU58" s="266"/>
      <c r="AV58" s="266"/>
      <c r="AW58" s="266"/>
      <c r="AX58" s="266"/>
      <c r="AY58" s="266"/>
      <c r="AZ58" s="266"/>
      <c r="BA58" s="266"/>
      <c r="BB58" s="266"/>
      <c r="BC58" s="266"/>
      <c r="BD58" s="266"/>
      <c r="BE58" s="266"/>
      <c r="BF58" s="266"/>
      <c r="BG58" s="266"/>
      <c r="BH58" s="266"/>
      <c r="BI58" s="266"/>
      <c r="BJ58" s="266"/>
      <c r="BK58" s="266"/>
      <c r="BL58" s="266"/>
      <c r="BM58" s="266"/>
      <c r="BN58" s="266"/>
      <c r="BO58" s="266"/>
      <c r="BP58" s="266"/>
      <c r="BQ58" s="266"/>
      <c r="BR58" s="266"/>
      <c r="BS58" s="266"/>
      <c r="BT58" s="266"/>
      <c r="BU58" s="266"/>
      <c r="BV58" s="266"/>
      <c r="BW58" s="266"/>
      <c r="BX58" s="266"/>
      <c r="BY58" s="266"/>
      <c r="BZ58" s="266"/>
      <c r="CA58" s="266"/>
      <c r="CB58" s="266"/>
      <c r="CC58" s="266"/>
      <c r="CD58" s="266"/>
      <c r="CE58" s="269"/>
      <c r="CF58" s="266"/>
      <c r="CG58" s="266"/>
      <c r="CH58" s="266"/>
      <c r="CI58" s="266"/>
      <c r="CJ58" s="266"/>
      <c r="CK58" s="266"/>
      <c r="CL58" s="266"/>
      <c r="CM58" s="266"/>
      <c r="CN58" s="266"/>
      <c r="CO58" s="266"/>
      <c r="CP58" s="266"/>
      <c r="CQ58" s="266"/>
      <c r="CR58" s="268"/>
      <c r="CS58" s="268"/>
      <c r="CV58" s="267"/>
      <c r="CX58" s="266"/>
      <c r="DA58" s="270"/>
      <c r="DB58" s="270"/>
      <c r="DC58" s="271"/>
      <c r="DD58" s="270"/>
      <c r="DE58" s="270"/>
      <c r="DF58" s="272"/>
      <c r="DG58" s="270"/>
      <c r="DH58" s="270"/>
      <c r="DI58" s="273"/>
      <c r="DJ58" s="270"/>
      <c r="DK58" s="270"/>
      <c r="DL58" s="273"/>
      <c r="DM58" s="272"/>
      <c r="DN58" s="270"/>
      <c r="DO58" s="270"/>
      <c r="DP58" s="270"/>
      <c r="DQ58" s="270"/>
      <c r="DR58" s="270"/>
      <c r="DS58" s="270"/>
      <c r="DT58" s="270"/>
      <c r="DU58" s="244"/>
      <c r="DV58" s="270"/>
      <c r="DW58" s="270"/>
      <c r="DX58" s="274"/>
      <c r="DY58" s="274"/>
      <c r="DZ58" s="270"/>
      <c r="EA58" s="270"/>
      <c r="EB58" s="270"/>
      <c r="ED58" s="270"/>
      <c r="EE58" s="270"/>
      <c r="EF58" s="266"/>
      <c r="EG58" s="266"/>
      <c r="EH58" s="266"/>
      <c r="EJ58" s="275"/>
      <c r="EK58" s="276"/>
      <c r="EL58" s="275"/>
      <c r="EM58" s="275"/>
      <c r="EN58" s="277"/>
      <c r="EO58" s="275"/>
      <c r="EP58" s="275"/>
      <c r="ES58" s="275"/>
      <c r="ET58" s="276"/>
      <c r="EU58" s="275"/>
      <c r="EV58" s="275"/>
      <c r="EW58" s="277"/>
      <c r="EX58" s="275"/>
      <c r="EY58" s="275"/>
      <c r="FA58" s="34"/>
      <c r="FB58" s="34"/>
      <c r="FC58" s="33"/>
    </row>
    <row r="59" spans="7:159" s="224" customFormat="1" ht="32.25" customHeight="1">
      <c r="G59" s="266"/>
      <c r="I59" s="267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8"/>
      <c r="AF59" s="266"/>
      <c r="AG59" s="266"/>
      <c r="AH59" s="268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  <c r="BI59" s="266"/>
      <c r="BJ59" s="266"/>
      <c r="BK59" s="266"/>
      <c r="BL59" s="266"/>
      <c r="BM59" s="266"/>
      <c r="BN59" s="266"/>
      <c r="BO59" s="266"/>
      <c r="BP59" s="266"/>
      <c r="BQ59" s="266"/>
      <c r="BR59" s="266"/>
      <c r="BS59" s="266"/>
      <c r="BT59" s="266"/>
      <c r="BU59" s="266"/>
      <c r="BV59" s="266"/>
      <c r="BW59" s="266"/>
      <c r="BX59" s="266"/>
      <c r="BY59" s="266"/>
      <c r="BZ59" s="266"/>
      <c r="CA59" s="266"/>
      <c r="CB59" s="266"/>
      <c r="CC59" s="266"/>
      <c r="CD59" s="266"/>
      <c r="CE59" s="269"/>
      <c r="CF59" s="266"/>
      <c r="CG59" s="266"/>
      <c r="CH59" s="266"/>
      <c r="CI59" s="266"/>
      <c r="CJ59" s="266"/>
      <c r="CK59" s="266"/>
      <c r="CL59" s="266"/>
      <c r="CM59" s="266"/>
      <c r="CN59" s="266"/>
      <c r="CO59" s="266"/>
      <c r="CP59" s="266"/>
      <c r="CQ59" s="266"/>
      <c r="CR59" s="268"/>
      <c r="CS59" s="268"/>
      <c r="CV59" s="267"/>
      <c r="CX59" s="266"/>
      <c r="DA59" s="270"/>
      <c r="DB59" s="270"/>
      <c r="DC59" s="271"/>
      <c r="DD59" s="270"/>
      <c r="DE59" s="270"/>
      <c r="DF59" s="272"/>
      <c r="DG59" s="270"/>
      <c r="DH59" s="270"/>
      <c r="DI59" s="273"/>
      <c r="DJ59" s="270"/>
      <c r="DK59" s="270"/>
      <c r="DL59" s="273"/>
      <c r="DM59" s="272"/>
      <c r="DN59" s="270"/>
      <c r="DO59" s="270"/>
      <c r="DP59" s="270"/>
      <c r="DQ59" s="270"/>
      <c r="DR59" s="270"/>
      <c r="DS59" s="270"/>
      <c r="DT59" s="270"/>
      <c r="DU59" s="244"/>
      <c r="DV59" s="270"/>
      <c r="DW59" s="270"/>
      <c r="DX59" s="274"/>
      <c r="DY59" s="274"/>
      <c r="DZ59" s="270"/>
      <c r="EA59" s="270"/>
      <c r="EB59" s="270"/>
      <c r="ED59" s="270"/>
      <c r="EE59" s="270"/>
      <c r="EF59" s="266"/>
      <c r="EG59" s="266"/>
      <c r="EH59" s="266"/>
      <c r="EJ59" s="275"/>
      <c r="EK59" s="276"/>
      <c r="EL59" s="275"/>
      <c r="EM59" s="275"/>
      <c r="EN59" s="277"/>
      <c r="EO59" s="275"/>
      <c r="EP59" s="275"/>
      <c r="ES59" s="275"/>
      <c r="ET59" s="276"/>
      <c r="EU59" s="275"/>
      <c r="EV59" s="275"/>
      <c r="EW59" s="277"/>
      <c r="EX59" s="275"/>
      <c r="EY59" s="275"/>
      <c r="FA59" s="34"/>
      <c r="FB59" s="34"/>
      <c r="FC59" s="33"/>
    </row>
    <row r="60" spans="7:159" s="224" customFormat="1" ht="32.25" customHeight="1">
      <c r="G60" s="266"/>
      <c r="I60" s="267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8"/>
      <c r="AF60" s="266"/>
      <c r="AG60" s="266"/>
      <c r="AH60" s="268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  <c r="BI60" s="266"/>
      <c r="BJ60" s="266"/>
      <c r="BK60" s="266"/>
      <c r="BL60" s="266"/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6"/>
      <c r="CC60" s="266"/>
      <c r="CD60" s="266"/>
      <c r="CE60" s="269"/>
      <c r="CF60" s="266"/>
      <c r="CG60" s="266"/>
      <c r="CH60" s="266"/>
      <c r="CI60" s="266"/>
      <c r="CJ60" s="266"/>
      <c r="CK60" s="266"/>
      <c r="CL60" s="266"/>
      <c r="CM60" s="266"/>
      <c r="CN60" s="266"/>
      <c r="CO60" s="266"/>
      <c r="CP60" s="266"/>
      <c r="CQ60" s="266"/>
      <c r="CR60" s="268"/>
      <c r="CS60" s="268"/>
      <c r="CV60" s="267"/>
      <c r="CX60" s="266"/>
      <c r="DA60" s="270"/>
      <c r="DB60" s="270"/>
      <c r="DC60" s="271"/>
      <c r="DD60" s="270"/>
      <c r="DE60" s="270"/>
      <c r="DF60" s="272"/>
      <c r="DG60" s="270"/>
      <c r="DH60" s="270"/>
      <c r="DI60" s="273"/>
      <c r="DJ60" s="270"/>
      <c r="DK60" s="270"/>
      <c r="DL60" s="273"/>
      <c r="DM60" s="272"/>
      <c r="DN60" s="270"/>
      <c r="DO60" s="270"/>
      <c r="DP60" s="270"/>
      <c r="DQ60" s="270"/>
      <c r="DR60" s="270"/>
      <c r="DS60" s="270"/>
      <c r="DT60" s="270"/>
      <c r="DU60" s="244"/>
      <c r="DV60" s="270"/>
      <c r="DW60" s="270"/>
      <c r="DX60" s="274"/>
      <c r="DY60" s="274"/>
      <c r="DZ60" s="270"/>
      <c r="EA60" s="270"/>
      <c r="EB60" s="270"/>
      <c r="ED60" s="270"/>
      <c r="EE60" s="270"/>
      <c r="EF60" s="266"/>
      <c r="EG60" s="266"/>
      <c r="EH60" s="266"/>
      <c r="EJ60" s="275"/>
      <c r="EK60" s="276"/>
      <c r="EL60" s="275"/>
      <c r="EM60" s="275"/>
      <c r="EN60" s="277"/>
      <c r="EO60" s="275"/>
      <c r="EP60" s="275"/>
      <c r="ES60" s="275"/>
      <c r="ET60" s="276"/>
      <c r="EU60" s="275"/>
      <c r="EV60" s="275"/>
      <c r="EW60" s="277"/>
      <c r="EX60" s="275"/>
      <c r="EY60" s="275"/>
      <c r="FA60" s="34"/>
      <c r="FB60" s="34"/>
      <c r="FC60" s="33"/>
    </row>
    <row r="61" spans="7:159" s="224" customFormat="1" ht="32.25" customHeight="1">
      <c r="G61" s="266"/>
      <c r="I61" s="267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8"/>
      <c r="AF61" s="266"/>
      <c r="AG61" s="266"/>
      <c r="AH61" s="268"/>
      <c r="AI61" s="266"/>
      <c r="AJ61" s="266"/>
      <c r="AK61" s="266"/>
      <c r="AL61" s="266"/>
      <c r="AM61" s="266"/>
      <c r="AN61" s="266"/>
      <c r="AO61" s="266"/>
      <c r="AP61" s="266"/>
      <c r="AQ61" s="266"/>
      <c r="AR61" s="266"/>
      <c r="AS61" s="266"/>
      <c r="AT61" s="266"/>
      <c r="AU61" s="266"/>
      <c r="AV61" s="266"/>
      <c r="AW61" s="266"/>
      <c r="AX61" s="266"/>
      <c r="AY61" s="266"/>
      <c r="AZ61" s="266"/>
      <c r="BA61" s="266"/>
      <c r="BB61" s="266"/>
      <c r="BC61" s="266"/>
      <c r="BD61" s="266"/>
      <c r="BE61" s="266"/>
      <c r="BF61" s="266"/>
      <c r="BG61" s="266"/>
      <c r="BH61" s="266"/>
      <c r="BI61" s="266"/>
      <c r="BJ61" s="266"/>
      <c r="BK61" s="266"/>
      <c r="BL61" s="266"/>
      <c r="BM61" s="266"/>
      <c r="BN61" s="266"/>
      <c r="BO61" s="266"/>
      <c r="BP61" s="266"/>
      <c r="BQ61" s="266"/>
      <c r="BR61" s="266"/>
      <c r="BS61" s="266"/>
      <c r="BT61" s="266"/>
      <c r="BU61" s="266"/>
      <c r="BV61" s="266"/>
      <c r="BW61" s="266"/>
      <c r="BX61" s="266"/>
      <c r="BY61" s="266"/>
      <c r="BZ61" s="266"/>
      <c r="CA61" s="266"/>
      <c r="CB61" s="266"/>
      <c r="CC61" s="266"/>
      <c r="CD61" s="266"/>
      <c r="CE61" s="269"/>
      <c r="CF61" s="266"/>
      <c r="CG61" s="266"/>
      <c r="CH61" s="266"/>
      <c r="CI61" s="266"/>
      <c r="CJ61" s="266"/>
      <c r="CK61" s="266"/>
      <c r="CL61" s="266"/>
      <c r="CM61" s="266"/>
      <c r="CN61" s="266"/>
      <c r="CO61" s="266"/>
      <c r="CP61" s="266"/>
      <c r="CQ61" s="266"/>
      <c r="CR61" s="268"/>
      <c r="CS61" s="268"/>
      <c r="CV61" s="267"/>
      <c r="CX61" s="266"/>
      <c r="DA61" s="270"/>
      <c r="DB61" s="270"/>
      <c r="DC61" s="271"/>
      <c r="DD61" s="270"/>
      <c r="DE61" s="270"/>
      <c r="DF61" s="272"/>
      <c r="DG61" s="270"/>
      <c r="DH61" s="270"/>
      <c r="DI61" s="273"/>
      <c r="DJ61" s="270"/>
      <c r="DK61" s="270"/>
      <c r="DL61" s="273"/>
      <c r="DM61" s="272"/>
      <c r="DN61" s="270"/>
      <c r="DO61" s="270"/>
      <c r="DP61" s="270"/>
      <c r="DQ61" s="270"/>
      <c r="DR61" s="270"/>
      <c r="DS61" s="270"/>
      <c r="DT61" s="270"/>
      <c r="DU61" s="244"/>
      <c r="DV61" s="270"/>
      <c r="DW61" s="270"/>
      <c r="DX61" s="274"/>
      <c r="DY61" s="274"/>
      <c r="DZ61" s="270"/>
      <c r="EA61" s="270"/>
      <c r="EB61" s="270"/>
      <c r="ED61" s="270"/>
      <c r="EE61" s="270"/>
      <c r="EF61" s="266"/>
      <c r="EG61" s="266"/>
      <c r="EH61" s="266"/>
      <c r="EJ61" s="275"/>
      <c r="EK61" s="276"/>
      <c r="EL61" s="275"/>
      <c r="EM61" s="275"/>
      <c r="EN61" s="277"/>
      <c r="EO61" s="275"/>
      <c r="EP61" s="275"/>
      <c r="ES61" s="275"/>
      <c r="ET61" s="276"/>
      <c r="EU61" s="275"/>
      <c r="EV61" s="275"/>
      <c r="EW61" s="277"/>
      <c r="EX61" s="275"/>
      <c r="EY61" s="275"/>
      <c r="FA61" s="34"/>
      <c r="FB61" s="34"/>
      <c r="FC61" s="33"/>
    </row>
    <row r="62" spans="7:159" s="224" customFormat="1" ht="32.25" customHeight="1">
      <c r="G62" s="266"/>
      <c r="I62" s="267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8"/>
      <c r="AF62" s="266"/>
      <c r="AG62" s="266"/>
      <c r="AH62" s="268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  <c r="BI62" s="266"/>
      <c r="BJ62" s="266"/>
      <c r="BK62" s="266"/>
      <c r="BL62" s="266"/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6"/>
      <c r="CC62" s="266"/>
      <c r="CD62" s="266"/>
      <c r="CE62" s="269"/>
      <c r="CF62" s="266"/>
      <c r="CG62" s="266"/>
      <c r="CH62" s="266"/>
      <c r="CI62" s="266"/>
      <c r="CJ62" s="266"/>
      <c r="CK62" s="266"/>
      <c r="CL62" s="266"/>
      <c r="CM62" s="266"/>
      <c r="CN62" s="266"/>
      <c r="CO62" s="266"/>
      <c r="CP62" s="266"/>
      <c r="CQ62" s="266"/>
      <c r="CR62" s="268"/>
      <c r="CS62" s="268"/>
      <c r="CV62" s="267"/>
      <c r="CX62" s="266"/>
      <c r="DA62" s="270"/>
      <c r="DB62" s="270"/>
      <c r="DC62" s="271"/>
      <c r="DD62" s="270"/>
      <c r="DE62" s="270"/>
      <c r="DF62" s="272"/>
      <c r="DG62" s="270"/>
      <c r="DH62" s="270"/>
      <c r="DI62" s="273"/>
      <c r="DJ62" s="270"/>
      <c r="DK62" s="270"/>
      <c r="DL62" s="273"/>
      <c r="DM62" s="272"/>
      <c r="DN62" s="270"/>
      <c r="DO62" s="270"/>
      <c r="DP62" s="270"/>
      <c r="DQ62" s="270"/>
      <c r="DR62" s="270"/>
      <c r="DS62" s="270"/>
      <c r="DT62" s="270"/>
      <c r="DU62" s="244"/>
      <c r="DV62" s="270"/>
      <c r="DW62" s="270"/>
      <c r="DX62" s="274"/>
      <c r="DY62" s="274"/>
      <c r="DZ62" s="270"/>
      <c r="EA62" s="270"/>
      <c r="EB62" s="270"/>
      <c r="ED62" s="270"/>
      <c r="EE62" s="270"/>
      <c r="EF62" s="266"/>
      <c r="EG62" s="266"/>
      <c r="EH62" s="266"/>
      <c r="EJ62" s="275"/>
      <c r="EK62" s="276"/>
      <c r="EL62" s="275"/>
      <c r="EM62" s="275"/>
      <c r="EN62" s="277"/>
      <c r="EO62" s="275"/>
      <c r="EP62" s="275"/>
      <c r="ES62" s="275"/>
      <c r="ET62" s="276"/>
      <c r="EU62" s="275"/>
      <c r="EV62" s="275"/>
      <c r="EW62" s="277"/>
      <c r="EX62" s="275"/>
      <c r="EY62" s="275"/>
      <c r="FA62" s="34"/>
      <c r="FB62" s="34"/>
      <c r="FC62" s="33"/>
    </row>
    <row r="63" spans="7:159" s="224" customFormat="1" ht="32.25" customHeight="1">
      <c r="G63" s="266"/>
      <c r="I63" s="267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  <c r="AA63" s="266"/>
      <c r="AB63" s="266"/>
      <c r="AC63" s="266"/>
      <c r="AD63" s="266"/>
      <c r="AE63" s="268"/>
      <c r="AF63" s="266"/>
      <c r="AG63" s="266"/>
      <c r="AH63" s="268"/>
      <c r="AI63" s="266"/>
      <c r="AJ63" s="266"/>
      <c r="AK63" s="266"/>
      <c r="AL63" s="266"/>
      <c r="AM63" s="266"/>
      <c r="AN63" s="266"/>
      <c r="AO63" s="266"/>
      <c r="AP63" s="266"/>
      <c r="AQ63" s="266"/>
      <c r="AR63" s="266"/>
      <c r="AS63" s="266"/>
      <c r="AT63" s="266"/>
      <c r="AU63" s="266"/>
      <c r="AV63" s="266"/>
      <c r="AW63" s="266"/>
      <c r="AX63" s="266"/>
      <c r="AY63" s="266"/>
      <c r="AZ63" s="266"/>
      <c r="BA63" s="266"/>
      <c r="BB63" s="266"/>
      <c r="BC63" s="266"/>
      <c r="BD63" s="266"/>
      <c r="BE63" s="266"/>
      <c r="BF63" s="266"/>
      <c r="BG63" s="266"/>
      <c r="BH63" s="266"/>
      <c r="BI63" s="266"/>
      <c r="BJ63" s="266"/>
      <c r="BK63" s="266"/>
      <c r="BL63" s="266"/>
      <c r="BM63" s="266"/>
      <c r="BN63" s="266"/>
      <c r="BO63" s="266"/>
      <c r="BP63" s="266"/>
      <c r="BQ63" s="266"/>
      <c r="BR63" s="266"/>
      <c r="BS63" s="266"/>
      <c r="BT63" s="266"/>
      <c r="BU63" s="266"/>
      <c r="BV63" s="266"/>
      <c r="BW63" s="266"/>
      <c r="BX63" s="266"/>
      <c r="BY63" s="266"/>
      <c r="BZ63" s="266"/>
      <c r="CA63" s="266"/>
      <c r="CB63" s="266"/>
      <c r="CC63" s="266"/>
      <c r="CD63" s="266"/>
      <c r="CE63" s="269"/>
      <c r="CF63" s="266"/>
      <c r="CG63" s="266"/>
      <c r="CH63" s="266"/>
      <c r="CI63" s="266"/>
      <c r="CJ63" s="266"/>
      <c r="CK63" s="266"/>
      <c r="CL63" s="266"/>
      <c r="CM63" s="266"/>
      <c r="CN63" s="266"/>
      <c r="CO63" s="266"/>
      <c r="CP63" s="266"/>
      <c r="CQ63" s="266"/>
      <c r="CR63" s="268"/>
      <c r="CS63" s="268"/>
      <c r="CV63" s="267"/>
      <c r="CX63" s="266"/>
      <c r="DA63" s="270"/>
      <c r="DB63" s="270"/>
      <c r="DC63" s="271"/>
      <c r="DD63" s="270"/>
      <c r="DE63" s="270"/>
      <c r="DF63" s="272"/>
      <c r="DG63" s="270"/>
      <c r="DH63" s="270"/>
      <c r="DI63" s="273"/>
      <c r="DJ63" s="270"/>
      <c r="DK63" s="270"/>
      <c r="DL63" s="273"/>
      <c r="DM63" s="272"/>
      <c r="DN63" s="270"/>
      <c r="DO63" s="270"/>
      <c r="DP63" s="270"/>
      <c r="DQ63" s="270"/>
      <c r="DR63" s="270"/>
      <c r="DS63" s="270"/>
      <c r="DT63" s="270"/>
      <c r="DU63" s="244"/>
      <c r="DV63" s="270"/>
      <c r="DW63" s="270"/>
      <c r="DX63" s="274"/>
      <c r="DY63" s="274"/>
      <c r="DZ63" s="270"/>
      <c r="EA63" s="270"/>
      <c r="EB63" s="270"/>
      <c r="ED63" s="270"/>
      <c r="EE63" s="270"/>
      <c r="EF63" s="266"/>
      <c r="EG63" s="266"/>
      <c r="EH63" s="266"/>
      <c r="EJ63" s="275"/>
      <c r="EK63" s="276"/>
      <c r="EL63" s="275"/>
      <c r="EM63" s="275"/>
      <c r="EN63" s="277"/>
      <c r="EO63" s="275"/>
      <c r="EP63" s="275"/>
      <c r="ES63" s="275"/>
      <c r="ET63" s="276"/>
      <c r="EU63" s="275"/>
      <c r="EV63" s="275"/>
      <c r="EW63" s="277"/>
      <c r="EX63" s="275"/>
      <c r="EY63" s="275"/>
      <c r="FA63" s="34"/>
      <c r="FB63" s="34"/>
      <c r="FC63" s="33"/>
    </row>
    <row r="64" spans="7:159" s="224" customFormat="1" ht="32.25" customHeight="1">
      <c r="G64" s="266"/>
      <c r="I64" s="267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8"/>
      <c r="AF64" s="266"/>
      <c r="AG64" s="266"/>
      <c r="AH64" s="268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  <c r="BI64" s="266"/>
      <c r="BJ64" s="266"/>
      <c r="BK64" s="266"/>
      <c r="BL64" s="266"/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6"/>
      <c r="CC64" s="266"/>
      <c r="CD64" s="266"/>
      <c r="CE64" s="269"/>
      <c r="CF64" s="266"/>
      <c r="CG64" s="266"/>
      <c r="CH64" s="266"/>
      <c r="CI64" s="266"/>
      <c r="CJ64" s="266"/>
      <c r="CK64" s="266"/>
      <c r="CL64" s="266"/>
      <c r="CM64" s="266"/>
      <c r="CN64" s="266"/>
      <c r="CO64" s="266"/>
      <c r="CP64" s="266"/>
      <c r="CQ64" s="266"/>
      <c r="CR64" s="268"/>
      <c r="CS64" s="268"/>
      <c r="CV64" s="267"/>
      <c r="CX64" s="266"/>
      <c r="DA64" s="270"/>
      <c r="DB64" s="270"/>
      <c r="DC64" s="271"/>
      <c r="DD64" s="270"/>
      <c r="DE64" s="270"/>
      <c r="DF64" s="272"/>
      <c r="DG64" s="270"/>
      <c r="DH64" s="270"/>
      <c r="DI64" s="273"/>
      <c r="DJ64" s="270"/>
      <c r="DK64" s="270"/>
      <c r="DL64" s="273"/>
      <c r="DM64" s="272"/>
      <c r="DN64" s="270"/>
      <c r="DO64" s="270"/>
      <c r="DP64" s="270"/>
      <c r="DQ64" s="270"/>
      <c r="DR64" s="270"/>
      <c r="DS64" s="270"/>
      <c r="DT64" s="270"/>
      <c r="DU64" s="244"/>
      <c r="DV64" s="270"/>
      <c r="DW64" s="270"/>
      <c r="DX64" s="274"/>
      <c r="DY64" s="274"/>
      <c r="DZ64" s="270"/>
      <c r="EA64" s="270"/>
      <c r="EB64" s="270"/>
      <c r="ED64" s="270"/>
      <c r="EE64" s="270"/>
      <c r="EF64" s="266"/>
      <c r="EG64" s="266"/>
      <c r="EH64" s="266"/>
      <c r="EJ64" s="275"/>
      <c r="EK64" s="276"/>
      <c r="EL64" s="275"/>
      <c r="EM64" s="275"/>
      <c r="EN64" s="277"/>
      <c r="EO64" s="275"/>
      <c r="EP64" s="275"/>
      <c r="ES64" s="275"/>
      <c r="ET64" s="276"/>
      <c r="EU64" s="275"/>
      <c r="EV64" s="275"/>
      <c r="EW64" s="277"/>
      <c r="EX64" s="275"/>
      <c r="EY64" s="275"/>
      <c r="FA64" s="34"/>
      <c r="FB64" s="34"/>
      <c r="FC64" s="33"/>
    </row>
    <row r="65" spans="7:159" s="224" customFormat="1" ht="32.25" customHeight="1">
      <c r="G65" s="266"/>
      <c r="I65" s="267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  <c r="AA65" s="266"/>
      <c r="AB65" s="266"/>
      <c r="AC65" s="266"/>
      <c r="AD65" s="266"/>
      <c r="AE65" s="268"/>
      <c r="AF65" s="266"/>
      <c r="AG65" s="266"/>
      <c r="AH65" s="268"/>
      <c r="AI65" s="266"/>
      <c r="AJ65" s="266"/>
      <c r="AK65" s="266"/>
      <c r="AL65" s="266"/>
      <c r="AM65" s="266"/>
      <c r="AN65" s="266"/>
      <c r="AO65" s="266"/>
      <c r="AP65" s="266"/>
      <c r="AQ65" s="266"/>
      <c r="AR65" s="266"/>
      <c r="AS65" s="266"/>
      <c r="AT65" s="266"/>
      <c r="AU65" s="266"/>
      <c r="AV65" s="266"/>
      <c r="AW65" s="266"/>
      <c r="AX65" s="266"/>
      <c r="AY65" s="266"/>
      <c r="AZ65" s="266"/>
      <c r="BA65" s="266"/>
      <c r="BB65" s="266"/>
      <c r="BC65" s="266"/>
      <c r="BD65" s="266"/>
      <c r="BE65" s="266"/>
      <c r="BF65" s="266"/>
      <c r="BG65" s="266"/>
      <c r="BH65" s="266"/>
      <c r="BI65" s="266"/>
      <c r="BJ65" s="266"/>
      <c r="BK65" s="266"/>
      <c r="BL65" s="266"/>
      <c r="BM65" s="266"/>
      <c r="BN65" s="266"/>
      <c r="BO65" s="266"/>
      <c r="BP65" s="266"/>
      <c r="BQ65" s="266"/>
      <c r="BR65" s="266"/>
      <c r="BS65" s="266"/>
      <c r="BT65" s="266"/>
      <c r="BU65" s="266"/>
      <c r="BV65" s="266"/>
      <c r="BW65" s="266"/>
      <c r="BX65" s="266"/>
      <c r="BY65" s="266"/>
      <c r="BZ65" s="266"/>
      <c r="CA65" s="266"/>
      <c r="CB65" s="266"/>
      <c r="CC65" s="266"/>
      <c r="CD65" s="266"/>
      <c r="CE65" s="269"/>
      <c r="CF65" s="266"/>
      <c r="CG65" s="266"/>
      <c r="CH65" s="266"/>
      <c r="CI65" s="266"/>
      <c r="CJ65" s="266"/>
      <c r="CK65" s="266"/>
      <c r="CL65" s="266"/>
      <c r="CM65" s="266"/>
      <c r="CN65" s="266"/>
      <c r="CO65" s="266"/>
      <c r="CP65" s="266"/>
      <c r="CQ65" s="266"/>
      <c r="CR65" s="268"/>
      <c r="CS65" s="268"/>
      <c r="CV65" s="267"/>
      <c r="CX65" s="266"/>
      <c r="DA65" s="270"/>
      <c r="DB65" s="270"/>
      <c r="DC65" s="271"/>
      <c r="DD65" s="270"/>
      <c r="DE65" s="270"/>
      <c r="DF65" s="272"/>
      <c r="DG65" s="270"/>
      <c r="DH65" s="270"/>
      <c r="DI65" s="273"/>
      <c r="DJ65" s="270"/>
      <c r="DK65" s="270"/>
      <c r="DL65" s="273"/>
      <c r="DM65" s="272"/>
      <c r="DN65" s="270"/>
      <c r="DO65" s="270"/>
      <c r="DP65" s="270"/>
      <c r="DQ65" s="270"/>
      <c r="DR65" s="270"/>
      <c r="DS65" s="270"/>
      <c r="DT65" s="270"/>
      <c r="DU65" s="244"/>
      <c r="DV65" s="270"/>
      <c r="DW65" s="270"/>
      <c r="DX65" s="274"/>
      <c r="DY65" s="274"/>
      <c r="DZ65" s="270"/>
      <c r="EA65" s="270"/>
      <c r="EB65" s="270"/>
      <c r="ED65" s="270"/>
      <c r="EE65" s="270"/>
      <c r="EF65" s="266"/>
      <c r="EG65" s="266"/>
      <c r="EH65" s="266"/>
      <c r="EJ65" s="275"/>
      <c r="EK65" s="276"/>
      <c r="EL65" s="275"/>
      <c r="EM65" s="275"/>
      <c r="EN65" s="277"/>
      <c r="EO65" s="275"/>
      <c r="EP65" s="275"/>
      <c r="ES65" s="275"/>
      <c r="ET65" s="276"/>
      <c r="EU65" s="275"/>
      <c r="EV65" s="275"/>
      <c r="EW65" s="277"/>
      <c r="EX65" s="275"/>
      <c r="EY65" s="275"/>
      <c r="FA65" s="34"/>
      <c r="FB65" s="34"/>
      <c r="FC65" s="33"/>
    </row>
    <row r="66" spans="7:159" s="224" customFormat="1" ht="32.25" customHeight="1">
      <c r="G66" s="266"/>
      <c r="I66" s="267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8"/>
      <c r="AF66" s="266"/>
      <c r="AG66" s="266"/>
      <c r="AH66" s="268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  <c r="BI66" s="266"/>
      <c r="BJ66" s="266"/>
      <c r="BK66" s="266"/>
      <c r="BL66" s="266"/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6"/>
      <c r="CC66" s="266"/>
      <c r="CD66" s="266"/>
      <c r="CE66" s="269"/>
      <c r="CF66" s="266"/>
      <c r="CG66" s="266"/>
      <c r="CH66" s="266"/>
      <c r="CI66" s="266"/>
      <c r="CJ66" s="266"/>
      <c r="CK66" s="266"/>
      <c r="CL66" s="266"/>
      <c r="CM66" s="266"/>
      <c r="CN66" s="266"/>
      <c r="CO66" s="266"/>
      <c r="CP66" s="266"/>
      <c r="CQ66" s="266"/>
      <c r="CR66" s="268"/>
      <c r="CS66" s="268"/>
      <c r="CV66" s="267"/>
      <c r="CX66" s="266"/>
      <c r="DA66" s="270"/>
      <c r="DB66" s="270"/>
      <c r="DC66" s="271"/>
      <c r="DD66" s="270"/>
      <c r="DE66" s="270"/>
      <c r="DF66" s="272"/>
      <c r="DG66" s="270"/>
      <c r="DH66" s="270"/>
      <c r="DI66" s="273"/>
      <c r="DJ66" s="270"/>
      <c r="DK66" s="270"/>
      <c r="DL66" s="273"/>
      <c r="DM66" s="272"/>
      <c r="DN66" s="270"/>
      <c r="DO66" s="270"/>
      <c r="DP66" s="270"/>
      <c r="DQ66" s="270"/>
      <c r="DR66" s="270"/>
      <c r="DS66" s="270"/>
      <c r="DT66" s="270"/>
      <c r="DU66" s="244"/>
      <c r="DV66" s="270"/>
      <c r="DW66" s="270"/>
      <c r="DX66" s="274"/>
      <c r="DY66" s="274"/>
      <c r="DZ66" s="270"/>
      <c r="EA66" s="270"/>
      <c r="EB66" s="270"/>
      <c r="ED66" s="270"/>
      <c r="EE66" s="270"/>
      <c r="EF66" s="266"/>
      <c r="EG66" s="266"/>
      <c r="EH66" s="266"/>
      <c r="EJ66" s="275"/>
      <c r="EK66" s="276"/>
      <c r="EL66" s="275"/>
      <c r="EM66" s="275"/>
      <c r="EN66" s="277"/>
      <c r="EO66" s="275"/>
      <c r="EP66" s="275"/>
      <c r="ES66" s="275"/>
      <c r="ET66" s="276"/>
      <c r="EU66" s="275"/>
      <c r="EV66" s="275"/>
      <c r="EW66" s="277"/>
      <c r="EX66" s="275"/>
      <c r="EY66" s="275"/>
      <c r="FA66" s="34"/>
      <c r="FB66" s="34"/>
      <c r="FC66" s="33"/>
    </row>
    <row r="67" spans="7:159" s="224" customFormat="1" ht="32.25" customHeight="1">
      <c r="G67" s="266"/>
      <c r="I67" s="267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8"/>
      <c r="AF67" s="266"/>
      <c r="AG67" s="266"/>
      <c r="AH67" s="268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6"/>
      <c r="CC67" s="266"/>
      <c r="CD67" s="266"/>
      <c r="CE67" s="269"/>
      <c r="CF67" s="266"/>
      <c r="CG67" s="266"/>
      <c r="CH67" s="266"/>
      <c r="CI67" s="266"/>
      <c r="CJ67" s="266"/>
      <c r="CK67" s="266"/>
      <c r="CL67" s="266"/>
      <c r="CM67" s="266"/>
      <c r="CN67" s="266"/>
      <c r="CO67" s="266"/>
      <c r="CP67" s="266"/>
      <c r="CQ67" s="266"/>
      <c r="CR67" s="268"/>
      <c r="CS67" s="268"/>
      <c r="CV67" s="267"/>
      <c r="CX67" s="266"/>
      <c r="DA67" s="270"/>
      <c r="DB67" s="270"/>
      <c r="DC67" s="271"/>
      <c r="DD67" s="270"/>
      <c r="DE67" s="270"/>
      <c r="DF67" s="272"/>
      <c r="DG67" s="270"/>
      <c r="DH67" s="270"/>
      <c r="DI67" s="273"/>
      <c r="DJ67" s="270"/>
      <c r="DK67" s="270"/>
      <c r="DL67" s="273"/>
      <c r="DM67" s="272"/>
      <c r="DN67" s="270"/>
      <c r="DO67" s="270"/>
      <c r="DP67" s="270"/>
      <c r="DQ67" s="270"/>
      <c r="DR67" s="270"/>
      <c r="DS67" s="270"/>
      <c r="DT67" s="270"/>
      <c r="DU67" s="244"/>
      <c r="DV67" s="270"/>
      <c r="DW67" s="270"/>
      <c r="DX67" s="274"/>
      <c r="DY67" s="274"/>
      <c r="DZ67" s="270"/>
      <c r="EA67" s="270"/>
      <c r="EB67" s="270"/>
      <c r="ED67" s="270"/>
      <c r="EE67" s="270"/>
      <c r="EF67" s="266"/>
      <c r="EG67" s="266"/>
      <c r="EH67" s="266"/>
      <c r="EJ67" s="275"/>
      <c r="EK67" s="276"/>
      <c r="EL67" s="275"/>
      <c r="EM67" s="275"/>
      <c r="EN67" s="277"/>
      <c r="EO67" s="275"/>
      <c r="EP67" s="275"/>
      <c r="ES67" s="275"/>
      <c r="ET67" s="276"/>
      <c r="EU67" s="275"/>
      <c r="EV67" s="275"/>
      <c r="EW67" s="277"/>
      <c r="EX67" s="275"/>
      <c r="EY67" s="275"/>
      <c r="FA67" s="34"/>
      <c r="FB67" s="34"/>
      <c r="FC67" s="33"/>
    </row>
    <row r="68" spans="7:159" s="224" customFormat="1" ht="32.25" customHeight="1">
      <c r="G68" s="266"/>
      <c r="I68" s="267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8"/>
      <c r="AF68" s="266"/>
      <c r="AG68" s="266"/>
      <c r="AH68" s="268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P68" s="266"/>
      <c r="BQ68" s="266"/>
      <c r="BR68" s="266"/>
      <c r="BS68" s="266"/>
      <c r="BT68" s="266"/>
      <c r="BU68" s="266"/>
      <c r="BV68" s="266"/>
      <c r="BW68" s="266"/>
      <c r="BX68" s="266"/>
      <c r="BY68" s="266"/>
      <c r="BZ68" s="266"/>
      <c r="CA68" s="266"/>
      <c r="CB68" s="266"/>
      <c r="CC68" s="266"/>
      <c r="CD68" s="266"/>
      <c r="CE68" s="269"/>
      <c r="CF68" s="266"/>
      <c r="CG68" s="266"/>
      <c r="CH68" s="266"/>
      <c r="CI68" s="266"/>
      <c r="CJ68" s="266"/>
      <c r="CK68" s="266"/>
      <c r="CL68" s="266"/>
      <c r="CM68" s="266"/>
      <c r="CN68" s="266"/>
      <c r="CO68" s="266"/>
      <c r="CP68" s="266"/>
      <c r="CQ68" s="266"/>
      <c r="CR68" s="268"/>
      <c r="CS68" s="268"/>
      <c r="CV68" s="267"/>
      <c r="CX68" s="266"/>
      <c r="DA68" s="270"/>
      <c r="DB68" s="270"/>
      <c r="DC68" s="271"/>
      <c r="DD68" s="270"/>
      <c r="DE68" s="270"/>
      <c r="DF68" s="272"/>
      <c r="DG68" s="270"/>
      <c r="DH68" s="270"/>
      <c r="DI68" s="273"/>
      <c r="DJ68" s="270"/>
      <c r="DK68" s="270"/>
      <c r="DL68" s="273"/>
      <c r="DM68" s="272"/>
      <c r="DN68" s="270"/>
      <c r="DO68" s="270"/>
      <c r="DP68" s="270"/>
      <c r="DQ68" s="270"/>
      <c r="DR68" s="270"/>
      <c r="DS68" s="270"/>
      <c r="DT68" s="270"/>
      <c r="DU68" s="244"/>
      <c r="DV68" s="270"/>
      <c r="DW68" s="270"/>
      <c r="DX68" s="274"/>
      <c r="DY68" s="274"/>
      <c r="DZ68" s="270"/>
      <c r="EA68" s="270"/>
      <c r="EB68" s="270"/>
      <c r="ED68" s="270"/>
      <c r="EE68" s="270"/>
      <c r="EF68" s="266"/>
      <c r="EG68" s="266"/>
      <c r="EH68" s="266"/>
      <c r="EJ68" s="275"/>
      <c r="EK68" s="276"/>
      <c r="EL68" s="275"/>
      <c r="EM68" s="275"/>
      <c r="EN68" s="277"/>
      <c r="EO68" s="275"/>
      <c r="EP68" s="275"/>
      <c r="ES68" s="275"/>
      <c r="ET68" s="276"/>
      <c r="EU68" s="275"/>
      <c r="EV68" s="275"/>
      <c r="EW68" s="277"/>
      <c r="EX68" s="275"/>
      <c r="EY68" s="275"/>
      <c r="FA68" s="34"/>
      <c r="FB68" s="34"/>
      <c r="FC68" s="33"/>
    </row>
    <row r="69" spans="7:159" s="224" customFormat="1" ht="32.25" customHeight="1">
      <c r="G69" s="266"/>
      <c r="I69" s="267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8"/>
      <c r="AF69" s="266"/>
      <c r="AG69" s="266"/>
      <c r="AH69" s="268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  <c r="BP69" s="266"/>
      <c r="BQ69" s="266"/>
      <c r="BR69" s="266"/>
      <c r="BS69" s="266"/>
      <c r="BT69" s="266"/>
      <c r="BU69" s="266"/>
      <c r="BV69" s="266"/>
      <c r="BW69" s="266"/>
      <c r="BX69" s="266"/>
      <c r="BY69" s="266"/>
      <c r="BZ69" s="266"/>
      <c r="CA69" s="266"/>
      <c r="CB69" s="266"/>
      <c r="CC69" s="266"/>
      <c r="CD69" s="266"/>
      <c r="CE69" s="269"/>
      <c r="CF69" s="266"/>
      <c r="CG69" s="266"/>
      <c r="CH69" s="266"/>
      <c r="CI69" s="266"/>
      <c r="CJ69" s="266"/>
      <c r="CK69" s="266"/>
      <c r="CL69" s="266"/>
      <c r="CM69" s="266"/>
      <c r="CN69" s="266"/>
      <c r="CO69" s="266"/>
      <c r="CP69" s="266"/>
      <c r="CQ69" s="266"/>
      <c r="CR69" s="268"/>
      <c r="CS69" s="268"/>
      <c r="CV69" s="267"/>
      <c r="CX69" s="266"/>
      <c r="DA69" s="270"/>
      <c r="DB69" s="270"/>
      <c r="DC69" s="271"/>
      <c r="DD69" s="270"/>
      <c r="DE69" s="270"/>
      <c r="DF69" s="272"/>
      <c r="DG69" s="270"/>
      <c r="DH69" s="270"/>
      <c r="DI69" s="273"/>
      <c r="DJ69" s="270"/>
      <c r="DK69" s="270"/>
      <c r="DL69" s="273"/>
      <c r="DM69" s="272"/>
      <c r="DN69" s="270"/>
      <c r="DO69" s="270"/>
      <c r="DP69" s="270"/>
      <c r="DQ69" s="270"/>
      <c r="DR69" s="270"/>
      <c r="DS69" s="270"/>
      <c r="DT69" s="270"/>
      <c r="DU69" s="244"/>
      <c r="DV69" s="270"/>
      <c r="DW69" s="270"/>
      <c r="DX69" s="274"/>
      <c r="DY69" s="274"/>
      <c r="DZ69" s="270"/>
      <c r="EA69" s="270"/>
      <c r="EB69" s="270"/>
      <c r="ED69" s="270"/>
      <c r="EE69" s="270"/>
      <c r="EF69" s="266"/>
      <c r="EG69" s="266"/>
      <c r="EH69" s="266"/>
      <c r="EJ69" s="275"/>
      <c r="EK69" s="276"/>
      <c r="EL69" s="275"/>
      <c r="EM69" s="275"/>
      <c r="EN69" s="277"/>
      <c r="EO69" s="275"/>
      <c r="EP69" s="275"/>
      <c r="ES69" s="275"/>
      <c r="ET69" s="276"/>
      <c r="EU69" s="275"/>
      <c r="EV69" s="275"/>
      <c r="EW69" s="277"/>
      <c r="EX69" s="275"/>
      <c r="EY69" s="275"/>
      <c r="FA69" s="34"/>
      <c r="FB69" s="34"/>
      <c r="FC69" s="33"/>
    </row>
    <row r="70" spans="7:159" s="224" customFormat="1" ht="32.25" customHeight="1">
      <c r="G70" s="266"/>
      <c r="I70" s="267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8"/>
      <c r="AF70" s="266"/>
      <c r="AG70" s="266"/>
      <c r="AH70" s="268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6"/>
      <c r="CC70" s="266"/>
      <c r="CD70" s="266"/>
      <c r="CE70" s="269"/>
      <c r="CF70" s="266"/>
      <c r="CG70" s="266"/>
      <c r="CH70" s="266"/>
      <c r="CI70" s="266"/>
      <c r="CJ70" s="266"/>
      <c r="CK70" s="266"/>
      <c r="CL70" s="266"/>
      <c r="CM70" s="266"/>
      <c r="CN70" s="266"/>
      <c r="CO70" s="266"/>
      <c r="CP70" s="266"/>
      <c r="CQ70" s="266"/>
      <c r="CR70" s="268"/>
      <c r="CS70" s="268"/>
      <c r="CV70" s="267"/>
      <c r="CX70" s="266"/>
      <c r="DA70" s="270"/>
      <c r="DB70" s="270"/>
      <c r="DC70" s="271"/>
      <c r="DD70" s="270"/>
      <c r="DE70" s="270"/>
      <c r="DF70" s="272"/>
      <c r="DG70" s="270"/>
      <c r="DH70" s="270"/>
      <c r="DI70" s="273"/>
      <c r="DJ70" s="270"/>
      <c r="DK70" s="270"/>
      <c r="DL70" s="273"/>
      <c r="DM70" s="272"/>
      <c r="DN70" s="270"/>
      <c r="DO70" s="270"/>
      <c r="DP70" s="270"/>
      <c r="DQ70" s="270"/>
      <c r="DR70" s="270"/>
      <c r="DS70" s="270"/>
      <c r="DT70" s="270"/>
      <c r="DU70" s="244"/>
      <c r="DV70" s="270"/>
      <c r="DW70" s="270"/>
      <c r="DX70" s="274"/>
      <c r="DY70" s="274"/>
      <c r="DZ70" s="270"/>
      <c r="EA70" s="270"/>
      <c r="EB70" s="270"/>
      <c r="ED70" s="270"/>
      <c r="EE70" s="270"/>
      <c r="EF70" s="266"/>
      <c r="EG70" s="266"/>
      <c r="EH70" s="266"/>
      <c r="EJ70" s="275"/>
      <c r="EK70" s="276"/>
      <c r="EL70" s="275"/>
      <c r="EM70" s="275"/>
      <c r="EN70" s="277"/>
      <c r="EO70" s="275"/>
      <c r="EP70" s="275"/>
      <c r="ES70" s="275"/>
      <c r="ET70" s="276"/>
      <c r="EU70" s="275"/>
      <c r="EV70" s="275"/>
      <c r="EW70" s="277"/>
      <c r="EX70" s="275"/>
      <c r="EY70" s="275"/>
      <c r="FA70" s="34"/>
      <c r="FB70" s="34"/>
      <c r="FC70" s="33"/>
    </row>
    <row r="71" spans="7:159" s="224" customFormat="1" ht="32.25" customHeight="1">
      <c r="G71" s="266"/>
      <c r="I71" s="267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8"/>
      <c r="AF71" s="266"/>
      <c r="AG71" s="266"/>
      <c r="AH71" s="268"/>
      <c r="AI71" s="266"/>
      <c r="AJ71" s="266"/>
      <c r="AK71" s="266"/>
      <c r="AL71" s="266"/>
      <c r="AM71" s="266"/>
      <c r="AN71" s="266"/>
      <c r="AO71" s="266"/>
      <c r="AP71" s="266"/>
      <c r="AQ71" s="266"/>
      <c r="AR71" s="266"/>
      <c r="AS71" s="266"/>
      <c r="AT71" s="266"/>
      <c r="AU71" s="266"/>
      <c r="AV71" s="266"/>
      <c r="AW71" s="266"/>
      <c r="AX71" s="266"/>
      <c r="AY71" s="266"/>
      <c r="AZ71" s="266"/>
      <c r="BA71" s="266"/>
      <c r="BB71" s="266"/>
      <c r="BC71" s="266"/>
      <c r="BD71" s="266"/>
      <c r="BE71" s="266"/>
      <c r="BF71" s="266"/>
      <c r="BG71" s="266"/>
      <c r="BH71" s="266"/>
      <c r="BI71" s="266"/>
      <c r="BJ71" s="266"/>
      <c r="BK71" s="266"/>
      <c r="BL71" s="266"/>
      <c r="BM71" s="266"/>
      <c r="BN71" s="266"/>
      <c r="BO71" s="266"/>
      <c r="BP71" s="266"/>
      <c r="BQ71" s="266"/>
      <c r="BR71" s="266"/>
      <c r="BS71" s="266"/>
      <c r="BT71" s="266"/>
      <c r="BU71" s="266"/>
      <c r="BV71" s="266"/>
      <c r="BW71" s="266"/>
      <c r="BX71" s="266"/>
      <c r="BY71" s="266"/>
      <c r="BZ71" s="266"/>
      <c r="CA71" s="266"/>
      <c r="CB71" s="266"/>
      <c r="CC71" s="266"/>
      <c r="CD71" s="266"/>
      <c r="CE71" s="269"/>
      <c r="CF71" s="266"/>
      <c r="CG71" s="266"/>
      <c r="CH71" s="266"/>
      <c r="CI71" s="266"/>
      <c r="CJ71" s="266"/>
      <c r="CK71" s="266"/>
      <c r="CL71" s="266"/>
      <c r="CM71" s="266"/>
      <c r="CN71" s="266"/>
      <c r="CO71" s="266"/>
      <c r="CP71" s="266"/>
      <c r="CQ71" s="266"/>
      <c r="CR71" s="268"/>
      <c r="CS71" s="268"/>
      <c r="CV71" s="267"/>
      <c r="CX71" s="266"/>
      <c r="DA71" s="270"/>
      <c r="DB71" s="270"/>
      <c r="DC71" s="271"/>
      <c r="DD71" s="270"/>
      <c r="DE71" s="270"/>
      <c r="DF71" s="272"/>
      <c r="DG71" s="270"/>
      <c r="DH71" s="270"/>
      <c r="DI71" s="273"/>
      <c r="DJ71" s="270"/>
      <c r="DK71" s="270"/>
      <c r="DL71" s="273"/>
      <c r="DM71" s="272"/>
      <c r="DN71" s="270"/>
      <c r="DO71" s="270"/>
      <c r="DP71" s="270"/>
      <c r="DQ71" s="270"/>
      <c r="DR71" s="270"/>
      <c r="DS71" s="270"/>
      <c r="DT71" s="270"/>
      <c r="DU71" s="244"/>
      <c r="DV71" s="270"/>
      <c r="DW71" s="270"/>
      <c r="DX71" s="274"/>
      <c r="DY71" s="274"/>
      <c r="DZ71" s="270"/>
      <c r="EA71" s="270"/>
      <c r="EB71" s="270"/>
      <c r="ED71" s="270"/>
      <c r="EE71" s="270"/>
      <c r="EF71" s="266"/>
      <c r="EG71" s="266"/>
      <c r="EH71" s="266"/>
      <c r="EJ71" s="275"/>
      <c r="EK71" s="276"/>
      <c r="EL71" s="275"/>
      <c r="EM71" s="275"/>
      <c r="EN71" s="277"/>
      <c r="EO71" s="275"/>
      <c r="EP71" s="275"/>
      <c r="ES71" s="275"/>
      <c r="ET71" s="276"/>
      <c r="EU71" s="275"/>
      <c r="EV71" s="275"/>
      <c r="EW71" s="277"/>
      <c r="EX71" s="275"/>
      <c r="EY71" s="275"/>
      <c r="FA71" s="34"/>
      <c r="FB71" s="34"/>
      <c r="FC71" s="33"/>
    </row>
    <row r="72" spans="7:159" s="224" customFormat="1" ht="32.25" customHeight="1">
      <c r="G72" s="266"/>
      <c r="I72" s="267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8"/>
      <c r="AF72" s="266"/>
      <c r="AG72" s="266"/>
      <c r="AH72" s="268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  <c r="BP72" s="266"/>
      <c r="BQ72" s="266"/>
      <c r="BR72" s="266"/>
      <c r="BS72" s="266"/>
      <c r="BT72" s="266"/>
      <c r="BU72" s="266"/>
      <c r="BV72" s="266"/>
      <c r="BW72" s="266"/>
      <c r="BX72" s="266"/>
      <c r="BY72" s="266"/>
      <c r="BZ72" s="266"/>
      <c r="CA72" s="266"/>
      <c r="CB72" s="266"/>
      <c r="CC72" s="266"/>
      <c r="CD72" s="266"/>
      <c r="CE72" s="269"/>
      <c r="CF72" s="266"/>
      <c r="CG72" s="266"/>
      <c r="CH72" s="266"/>
      <c r="CI72" s="266"/>
      <c r="CJ72" s="266"/>
      <c r="CK72" s="266"/>
      <c r="CL72" s="266"/>
      <c r="CM72" s="266"/>
      <c r="CN72" s="266"/>
      <c r="CO72" s="266"/>
      <c r="CP72" s="266"/>
      <c r="CQ72" s="266"/>
      <c r="CR72" s="268"/>
      <c r="CS72" s="268"/>
      <c r="CV72" s="267"/>
      <c r="CX72" s="266"/>
      <c r="DA72" s="270"/>
      <c r="DB72" s="270"/>
      <c r="DC72" s="271"/>
      <c r="DD72" s="270"/>
      <c r="DE72" s="270"/>
      <c r="DF72" s="272"/>
      <c r="DG72" s="270"/>
      <c r="DH72" s="270"/>
      <c r="DI72" s="273"/>
      <c r="DJ72" s="270"/>
      <c r="DK72" s="270"/>
      <c r="DL72" s="273"/>
      <c r="DM72" s="272"/>
      <c r="DN72" s="270"/>
      <c r="DO72" s="270"/>
      <c r="DP72" s="270"/>
      <c r="DQ72" s="270"/>
      <c r="DR72" s="270"/>
      <c r="DS72" s="270"/>
      <c r="DT72" s="270"/>
      <c r="DU72" s="244"/>
      <c r="DV72" s="270"/>
      <c r="DW72" s="270"/>
      <c r="DX72" s="274"/>
      <c r="DY72" s="274"/>
      <c r="DZ72" s="270"/>
      <c r="EA72" s="270"/>
      <c r="EB72" s="270"/>
      <c r="ED72" s="270"/>
      <c r="EE72" s="270"/>
      <c r="EF72" s="266"/>
      <c r="EG72" s="266"/>
      <c r="EH72" s="266"/>
      <c r="EJ72" s="275"/>
      <c r="EK72" s="276"/>
      <c r="EL72" s="275"/>
      <c r="EM72" s="275"/>
      <c r="EN72" s="277"/>
      <c r="EO72" s="275"/>
      <c r="EP72" s="275"/>
      <c r="ES72" s="275"/>
      <c r="ET72" s="276"/>
      <c r="EU72" s="275"/>
      <c r="EV72" s="275"/>
      <c r="EW72" s="277"/>
      <c r="EX72" s="275"/>
      <c r="EY72" s="275"/>
      <c r="FA72" s="34"/>
      <c r="FB72" s="34"/>
      <c r="FC72" s="33"/>
    </row>
    <row r="73" spans="7:159" s="224" customFormat="1" ht="32.25" customHeight="1">
      <c r="G73" s="266"/>
      <c r="I73" s="267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8"/>
      <c r="AF73" s="266"/>
      <c r="AG73" s="266"/>
      <c r="AH73" s="268"/>
      <c r="AI73" s="266"/>
      <c r="AJ73" s="266"/>
      <c r="AK73" s="266"/>
      <c r="AL73" s="266"/>
      <c r="AM73" s="266"/>
      <c r="AN73" s="266"/>
      <c r="AO73" s="266"/>
      <c r="AP73" s="266"/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6"/>
      <c r="BI73" s="266"/>
      <c r="BJ73" s="266"/>
      <c r="BK73" s="266"/>
      <c r="BL73" s="266"/>
      <c r="BM73" s="266"/>
      <c r="BN73" s="266"/>
      <c r="BO73" s="266"/>
      <c r="BP73" s="266"/>
      <c r="BQ73" s="266"/>
      <c r="BR73" s="266"/>
      <c r="BS73" s="266"/>
      <c r="BT73" s="266"/>
      <c r="BU73" s="266"/>
      <c r="BV73" s="266"/>
      <c r="BW73" s="266"/>
      <c r="BX73" s="266"/>
      <c r="BY73" s="266"/>
      <c r="BZ73" s="266"/>
      <c r="CA73" s="266"/>
      <c r="CB73" s="266"/>
      <c r="CC73" s="266"/>
      <c r="CD73" s="266"/>
      <c r="CE73" s="269"/>
      <c r="CF73" s="266"/>
      <c r="CG73" s="266"/>
      <c r="CH73" s="266"/>
      <c r="CI73" s="266"/>
      <c r="CJ73" s="266"/>
      <c r="CK73" s="266"/>
      <c r="CL73" s="266"/>
      <c r="CM73" s="266"/>
      <c r="CN73" s="266"/>
      <c r="CO73" s="266"/>
      <c r="CP73" s="266"/>
      <c r="CQ73" s="266"/>
      <c r="CR73" s="268"/>
      <c r="CS73" s="268"/>
      <c r="CV73" s="267"/>
      <c r="CX73" s="266"/>
      <c r="DA73" s="270"/>
      <c r="DB73" s="270"/>
      <c r="DC73" s="271"/>
      <c r="DD73" s="270"/>
      <c r="DE73" s="270"/>
      <c r="DF73" s="272"/>
      <c r="DG73" s="270"/>
      <c r="DH73" s="270"/>
      <c r="DI73" s="273"/>
      <c r="DJ73" s="270"/>
      <c r="DK73" s="270"/>
      <c r="DL73" s="273"/>
      <c r="DM73" s="272"/>
      <c r="DN73" s="270"/>
      <c r="DO73" s="270"/>
      <c r="DP73" s="270"/>
      <c r="DQ73" s="270"/>
      <c r="DR73" s="270"/>
      <c r="DS73" s="270"/>
      <c r="DT73" s="270"/>
      <c r="DU73" s="244"/>
      <c r="DV73" s="270"/>
      <c r="DW73" s="270"/>
      <c r="DX73" s="274"/>
      <c r="DY73" s="274"/>
      <c r="DZ73" s="270"/>
      <c r="EA73" s="270"/>
      <c r="EB73" s="270"/>
      <c r="ED73" s="270"/>
      <c r="EE73" s="270"/>
      <c r="EF73" s="266"/>
      <c r="EG73" s="266"/>
      <c r="EH73" s="266"/>
      <c r="EJ73" s="275"/>
      <c r="EK73" s="276"/>
      <c r="EL73" s="275"/>
      <c r="EM73" s="275"/>
      <c r="EN73" s="277"/>
      <c r="EO73" s="275"/>
      <c r="EP73" s="275"/>
      <c r="ES73" s="275"/>
      <c r="ET73" s="276"/>
      <c r="EU73" s="275"/>
      <c r="EV73" s="275"/>
      <c r="EW73" s="277"/>
      <c r="EX73" s="275"/>
      <c r="EY73" s="275"/>
      <c r="FA73" s="34"/>
      <c r="FB73" s="34"/>
      <c r="FC73" s="33"/>
    </row>
    <row r="74" spans="7:159" s="224" customFormat="1" ht="32.25" customHeight="1">
      <c r="G74" s="266"/>
      <c r="I74" s="267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8"/>
      <c r="AF74" s="266"/>
      <c r="AG74" s="266"/>
      <c r="AH74" s="268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  <c r="BP74" s="266"/>
      <c r="BQ74" s="266"/>
      <c r="BR74" s="266"/>
      <c r="BS74" s="266"/>
      <c r="BT74" s="266"/>
      <c r="BU74" s="266"/>
      <c r="BV74" s="266"/>
      <c r="BW74" s="266"/>
      <c r="BX74" s="266"/>
      <c r="BY74" s="266"/>
      <c r="BZ74" s="266"/>
      <c r="CA74" s="266"/>
      <c r="CB74" s="266"/>
      <c r="CC74" s="266"/>
      <c r="CD74" s="266"/>
      <c r="CE74" s="269"/>
      <c r="CF74" s="266"/>
      <c r="CG74" s="266"/>
      <c r="CH74" s="266"/>
      <c r="CI74" s="266"/>
      <c r="CJ74" s="266"/>
      <c r="CK74" s="266"/>
      <c r="CL74" s="266"/>
      <c r="CM74" s="266"/>
      <c r="CN74" s="266"/>
      <c r="CO74" s="266"/>
      <c r="CP74" s="266"/>
      <c r="CQ74" s="266"/>
      <c r="CR74" s="268"/>
      <c r="CS74" s="268"/>
      <c r="CV74" s="267"/>
      <c r="CX74" s="266"/>
      <c r="DA74" s="270"/>
      <c r="DB74" s="270"/>
      <c r="DC74" s="271"/>
      <c r="DD74" s="270"/>
      <c r="DE74" s="270"/>
      <c r="DF74" s="272"/>
      <c r="DG74" s="270"/>
      <c r="DH74" s="270"/>
      <c r="DI74" s="273"/>
      <c r="DJ74" s="270"/>
      <c r="DK74" s="270"/>
      <c r="DL74" s="273"/>
      <c r="DM74" s="272"/>
      <c r="DN74" s="270"/>
      <c r="DO74" s="270"/>
      <c r="DP74" s="270"/>
      <c r="DQ74" s="270"/>
      <c r="DR74" s="270"/>
      <c r="DS74" s="270"/>
      <c r="DT74" s="270"/>
      <c r="DU74" s="244"/>
      <c r="DV74" s="270"/>
      <c r="DW74" s="270"/>
      <c r="DX74" s="274"/>
      <c r="DY74" s="274"/>
      <c r="DZ74" s="270"/>
      <c r="EA74" s="270"/>
      <c r="EB74" s="270"/>
      <c r="ED74" s="270"/>
      <c r="EE74" s="270"/>
      <c r="EF74" s="266"/>
      <c r="EG74" s="266"/>
      <c r="EH74" s="266"/>
      <c r="EJ74" s="275"/>
      <c r="EK74" s="276"/>
      <c r="EL74" s="275"/>
      <c r="EM74" s="275"/>
      <c r="EN74" s="277"/>
      <c r="EO74" s="275"/>
      <c r="EP74" s="275"/>
      <c r="ES74" s="275"/>
      <c r="ET74" s="276"/>
      <c r="EU74" s="275"/>
      <c r="EV74" s="275"/>
      <c r="EW74" s="277"/>
      <c r="EX74" s="275"/>
      <c r="EY74" s="275"/>
      <c r="FA74" s="34"/>
      <c r="FB74" s="34"/>
      <c r="FC74" s="33"/>
    </row>
    <row r="75" spans="7:159" s="224" customFormat="1" ht="32.25" customHeight="1">
      <c r="G75" s="266"/>
      <c r="I75" s="267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8"/>
      <c r="AF75" s="266"/>
      <c r="AG75" s="266"/>
      <c r="AH75" s="268"/>
      <c r="AI75" s="266"/>
      <c r="AJ75" s="266"/>
      <c r="AK75" s="266"/>
      <c r="AL75" s="266"/>
      <c r="AM75" s="266"/>
      <c r="AN75" s="266"/>
      <c r="AO75" s="266"/>
      <c r="AP75" s="266"/>
      <c r="AQ75" s="266"/>
      <c r="AR75" s="266"/>
      <c r="AS75" s="266"/>
      <c r="AT75" s="266"/>
      <c r="AU75" s="266"/>
      <c r="AV75" s="266"/>
      <c r="AW75" s="266"/>
      <c r="AX75" s="266"/>
      <c r="AY75" s="266"/>
      <c r="AZ75" s="266"/>
      <c r="BA75" s="266"/>
      <c r="BB75" s="266"/>
      <c r="BC75" s="266"/>
      <c r="BD75" s="266"/>
      <c r="BE75" s="266"/>
      <c r="BF75" s="266"/>
      <c r="BG75" s="266"/>
      <c r="BH75" s="266"/>
      <c r="BI75" s="266"/>
      <c r="BJ75" s="266"/>
      <c r="BK75" s="266"/>
      <c r="BL75" s="266"/>
      <c r="BM75" s="266"/>
      <c r="BN75" s="266"/>
      <c r="BO75" s="266"/>
      <c r="BP75" s="266"/>
      <c r="BQ75" s="266"/>
      <c r="BR75" s="266"/>
      <c r="BS75" s="266"/>
      <c r="BT75" s="266"/>
      <c r="BU75" s="266"/>
      <c r="BV75" s="266"/>
      <c r="BW75" s="266"/>
      <c r="BX75" s="266"/>
      <c r="BY75" s="266"/>
      <c r="BZ75" s="266"/>
      <c r="CA75" s="266"/>
      <c r="CB75" s="266"/>
      <c r="CC75" s="266"/>
      <c r="CD75" s="266"/>
      <c r="CE75" s="269"/>
      <c r="CF75" s="266"/>
      <c r="CG75" s="266"/>
      <c r="CH75" s="266"/>
      <c r="CI75" s="266"/>
      <c r="CJ75" s="266"/>
      <c r="CK75" s="266"/>
      <c r="CL75" s="266"/>
      <c r="CM75" s="266"/>
      <c r="CN75" s="266"/>
      <c r="CO75" s="266"/>
      <c r="CP75" s="266"/>
      <c r="CQ75" s="266"/>
      <c r="CR75" s="268"/>
      <c r="CS75" s="268"/>
      <c r="CV75" s="267"/>
      <c r="CX75" s="266"/>
      <c r="DA75" s="270"/>
      <c r="DB75" s="270"/>
      <c r="DC75" s="271"/>
      <c r="DD75" s="270"/>
      <c r="DE75" s="270"/>
      <c r="DF75" s="272"/>
      <c r="DG75" s="270"/>
      <c r="DH75" s="270"/>
      <c r="DI75" s="273"/>
      <c r="DJ75" s="270"/>
      <c r="DK75" s="270"/>
      <c r="DL75" s="273"/>
      <c r="DM75" s="272"/>
      <c r="DN75" s="270"/>
      <c r="DO75" s="270"/>
      <c r="DP75" s="270"/>
      <c r="DQ75" s="270"/>
      <c r="DR75" s="270"/>
      <c r="DS75" s="270"/>
      <c r="DT75" s="270"/>
      <c r="DU75" s="244"/>
      <c r="DV75" s="270"/>
      <c r="DW75" s="270"/>
      <c r="DX75" s="274"/>
      <c r="DY75" s="274"/>
      <c r="DZ75" s="270"/>
      <c r="EA75" s="270"/>
      <c r="EB75" s="270"/>
      <c r="ED75" s="270"/>
      <c r="EE75" s="270"/>
      <c r="EF75" s="266"/>
      <c r="EG75" s="266"/>
      <c r="EH75" s="266"/>
      <c r="EJ75" s="275"/>
      <c r="EK75" s="276"/>
      <c r="EL75" s="275"/>
      <c r="EM75" s="275"/>
      <c r="EN75" s="277"/>
      <c r="EO75" s="275"/>
      <c r="EP75" s="275"/>
      <c r="ES75" s="275"/>
      <c r="ET75" s="276"/>
      <c r="EU75" s="275"/>
      <c r="EV75" s="275"/>
      <c r="EW75" s="277"/>
      <c r="EX75" s="275"/>
      <c r="EY75" s="275"/>
      <c r="FA75" s="34"/>
      <c r="FB75" s="34"/>
      <c r="FC75" s="33"/>
    </row>
    <row r="76" spans="7:159" s="224" customFormat="1" ht="32.25" customHeight="1">
      <c r="G76" s="266"/>
      <c r="I76" s="267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8"/>
      <c r="AF76" s="266"/>
      <c r="AG76" s="266"/>
      <c r="AH76" s="268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  <c r="BI76" s="266"/>
      <c r="BJ76" s="266"/>
      <c r="BK76" s="266"/>
      <c r="BL76" s="266"/>
      <c r="BM76" s="266"/>
      <c r="BN76" s="266"/>
      <c r="BO76" s="266"/>
      <c r="BP76" s="266"/>
      <c r="BQ76" s="266"/>
      <c r="BR76" s="266"/>
      <c r="BS76" s="266"/>
      <c r="BT76" s="266"/>
      <c r="BU76" s="266"/>
      <c r="BV76" s="266"/>
      <c r="BW76" s="266"/>
      <c r="BX76" s="266"/>
      <c r="BY76" s="266"/>
      <c r="BZ76" s="266"/>
      <c r="CA76" s="266"/>
      <c r="CB76" s="266"/>
      <c r="CC76" s="266"/>
      <c r="CD76" s="266"/>
      <c r="CE76" s="278"/>
      <c r="CF76" s="266"/>
      <c r="CG76" s="266"/>
      <c r="CH76" s="266"/>
      <c r="CI76" s="266"/>
      <c r="CJ76" s="266"/>
      <c r="CK76" s="266"/>
      <c r="CL76" s="266"/>
      <c r="CM76" s="266"/>
      <c r="CN76" s="266"/>
      <c r="CO76" s="266"/>
      <c r="CP76" s="266"/>
      <c r="CQ76" s="266"/>
      <c r="CR76" s="268"/>
      <c r="CS76" s="268"/>
      <c r="CV76" s="267"/>
      <c r="CX76" s="266"/>
      <c r="DA76" s="270"/>
      <c r="DB76" s="270"/>
      <c r="DC76" s="271"/>
      <c r="DD76" s="270"/>
      <c r="DE76" s="270"/>
      <c r="DF76" s="272"/>
      <c r="DG76" s="270"/>
      <c r="DH76" s="270"/>
      <c r="DI76" s="273"/>
      <c r="DJ76" s="270"/>
      <c r="DK76" s="270"/>
      <c r="DL76" s="273"/>
      <c r="DM76" s="272"/>
      <c r="DN76" s="270"/>
      <c r="DO76" s="270"/>
      <c r="DP76" s="270"/>
      <c r="DQ76" s="270"/>
      <c r="DR76" s="270"/>
      <c r="DS76" s="270"/>
      <c r="DT76" s="270"/>
      <c r="DU76" s="244"/>
      <c r="DV76" s="270"/>
      <c r="DW76" s="270"/>
      <c r="DX76" s="274"/>
      <c r="DY76" s="274"/>
      <c r="DZ76" s="270"/>
      <c r="EA76" s="270"/>
      <c r="EB76" s="270"/>
      <c r="ED76" s="270"/>
      <c r="EE76" s="270"/>
      <c r="EF76" s="266"/>
      <c r="EG76" s="266"/>
      <c r="EH76" s="266"/>
      <c r="EJ76" s="275"/>
      <c r="EK76" s="276"/>
      <c r="EL76" s="275"/>
      <c r="EM76" s="275"/>
      <c r="EN76" s="277"/>
      <c r="EO76" s="275"/>
      <c r="EP76" s="275"/>
      <c r="ES76" s="275"/>
      <c r="ET76" s="276"/>
      <c r="EU76" s="275"/>
      <c r="EV76" s="275"/>
      <c r="EW76" s="277"/>
      <c r="EX76" s="275"/>
      <c r="EY76" s="275"/>
      <c r="FA76" s="34"/>
      <c r="FB76" s="34"/>
      <c r="FC76" s="33"/>
    </row>
    <row r="77" spans="7:159" s="224" customFormat="1" ht="32.25" customHeight="1">
      <c r="G77" s="266"/>
      <c r="I77" s="267"/>
      <c r="L77" s="266"/>
      <c r="M77" s="266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  <c r="AA77" s="266"/>
      <c r="AB77" s="266"/>
      <c r="AC77" s="266"/>
      <c r="AD77" s="266"/>
      <c r="AE77" s="268"/>
      <c r="AF77" s="266"/>
      <c r="AG77" s="266"/>
      <c r="AH77" s="268"/>
      <c r="AI77" s="266"/>
      <c r="AJ77" s="266"/>
      <c r="AK77" s="266"/>
      <c r="AL77" s="266"/>
      <c r="AM77" s="266"/>
      <c r="AN77" s="266"/>
      <c r="AO77" s="266"/>
      <c r="AP77" s="266"/>
      <c r="AQ77" s="266"/>
      <c r="AR77" s="266"/>
      <c r="AS77" s="266"/>
      <c r="AT77" s="266"/>
      <c r="AU77" s="266"/>
      <c r="AV77" s="266"/>
      <c r="AW77" s="266"/>
      <c r="AX77" s="266"/>
      <c r="AY77" s="266"/>
      <c r="AZ77" s="266"/>
      <c r="BA77" s="266"/>
      <c r="BB77" s="266"/>
      <c r="BC77" s="266"/>
      <c r="BD77" s="266"/>
      <c r="BE77" s="266"/>
      <c r="BF77" s="266"/>
      <c r="BG77" s="266"/>
      <c r="BH77" s="266"/>
      <c r="BI77" s="266"/>
      <c r="BJ77" s="266"/>
      <c r="BK77" s="266"/>
      <c r="BL77" s="266"/>
      <c r="BM77" s="266"/>
      <c r="BN77" s="266"/>
      <c r="BO77" s="266"/>
      <c r="BP77" s="266"/>
      <c r="BQ77" s="266"/>
      <c r="BR77" s="266"/>
      <c r="BS77" s="266"/>
      <c r="BT77" s="266"/>
      <c r="BU77" s="266"/>
      <c r="BV77" s="266"/>
      <c r="BW77" s="266"/>
      <c r="BX77" s="266"/>
      <c r="BY77" s="266"/>
      <c r="BZ77" s="266"/>
      <c r="CA77" s="266"/>
      <c r="CB77" s="266"/>
      <c r="CC77" s="266"/>
      <c r="CD77" s="266"/>
      <c r="CE77" s="278"/>
      <c r="CF77" s="266"/>
      <c r="CG77" s="266"/>
      <c r="CH77" s="266"/>
      <c r="CI77" s="266"/>
      <c r="CJ77" s="266"/>
      <c r="CK77" s="266"/>
      <c r="CL77" s="266"/>
      <c r="CM77" s="266"/>
      <c r="CN77" s="266"/>
      <c r="CO77" s="266"/>
      <c r="CP77" s="266"/>
      <c r="CQ77" s="266"/>
      <c r="CR77" s="268"/>
      <c r="CS77" s="268"/>
      <c r="CV77" s="267"/>
      <c r="CX77" s="266"/>
      <c r="DA77" s="270"/>
      <c r="DB77" s="270"/>
      <c r="DC77" s="271"/>
      <c r="DD77" s="270"/>
      <c r="DE77" s="270"/>
      <c r="DF77" s="272"/>
      <c r="DG77" s="270"/>
      <c r="DH77" s="270"/>
      <c r="DI77" s="273"/>
      <c r="DJ77" s="270"/>
      <c r="DK77" s="270"/>
      <c r="DL77" s="273"/>
      <c r="DM77" s="272"/>
      <c r="DN77" s="270"/>
      <c r="DO77" s="270"/>
      <c r="DP77" s="270"/>
      <c r="DQ77" s="270"/>
      <c r="DR77" s="270"/>
      <c r="DS77" s="270"/>
      <c r="DT77" s="270"/>
      <c r="DU77" s="244"/>
      <c r="DV77" s="270"/>
      <c r="DW77" s="270"/>
      <c r="DX77" s="274"/>
      <c r="DY77" s="274"/>
      <c r="DZ77" s="270"/>
      <c r="EA77" s="270"/>
      <c r="EB77" s="270"/>
      <c r="ED77" s="270"/>
      <c r="EE77" s="270"/>
      <c r="EF77" s="266"/>
      <c r="EG77" s="266"/>
      <c r="EH77" s="266"/>
      <c r="EJ77" s="275"/>
      <c r="EK77" s="276"/>
      <c r="EL77" s="275"/>
      <c r="EM77" s="275"/>
      <c r="EN77" s="277"/>
      <c r="EO77" s="275"/>
      <c r="EP77" s="275"/>
      <c r="ES77" s="275"/>
      <c r="ET77" s="276"/>
      <c r="EU77" s="275"/>
      <c r="EV77" s="275"/>
      <c r="EW77" s="277"/>
      <c r="EX77" s="275"/>
      <c r="EY77" s="275"/>
      <c r="FA77" s="34"/>
      <c r="FB77" s="34"/>
      <c r="FC77" s="33"/>
    </row>
    <row r="78" spans="7:159" s="224" customFormat="1" ht="32.25" customHeight="1">
      <c r="G78" s="266"/>
      <c r="I78" s="267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8"/>
      <c r="AF78" s="266"/>
      <c r="AG78" s="266"/>
      <c r="AH78" s="268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  <c r="BI78" s="266"/>
      <c r="BJ78" s="266"/>
      <c r="BK78" s="266"/>
      <c r="BL78" s="266"/>
      <c r="BM78" s="266"/>
      <c r="BN78" s="266"/>
      <c r="BO78" s="266"/>
      <c r="BP78" s="266"/>
      <c r="BQ78" s="266"/>
      <c r="BR78" s="266"/>
      <c r="BS78" s="266"/>
      <c r="BT78" s="266"/>
      <c r="BU78" s="266"/>
      <c r="BV78" s="266"/>
      <c r="BW78" s="266"/>
      <c r="BX78" s="266"/>
      <c r="BY78" s="266"/>
      <c r="BZ78" s="266"/>
      <c r="CA78" s="266"/>
      <c r="CB78" s="266"/>
      <c r="CC78" s="266"/>
      <c r="CD78" s="266"/>
      <c r="CE78" s="278"/>
      <c r="CF78" s="266"/>
      <c r="CG78" s="266"/>
      <c r="CH78" s="266"/>
      <c r="CI78" s="266"/>
      <c r="CJ78" s="266"/>
      <c r="CK78" s="266"/>
      <c r="CL78" s="266"/>
      <c r="CM78" s="266"/>
      <c r="CN78" s="266"/>
      <c r="CO78" s="266"/>
      <c r="CP78" s="266"/>
      <c r="CQ78" s="266"/>
      <c r="CR78" s="268"/>
      <c r="CS78" s="268"/>
      <c r="CV78" s="267"/>
      <c r="CX78" s="266"/>
      <c r="DA78" s="270"/>
      <c r="DB78" s="270"/>
      <c r="DC78" s="271"/>
      <c r="DD78" s="270"/>
      <c r="DE78" s="270"/>
      <c r="DF78" s="272"/>
      <c r="DG78" s="270"/>
      <c r="DH78" s="270"/>
      <c r="DI78" s="273"/>
      <c r="DJ78" s="270"/>
      <c r="DK78" s="270"/>
      <c r="DL78" s="273"/>
      <c r="DM78" s="272"/>
      <c r="DN78" s="270"/>
      <c r="DO78" s="270"/>
      <c r="DP78" s="270"/>
      <c r="DQ78" s="270"/>
      <c r="DR78" s="270"/>
      <c r="DS78" s="270"/>
      <c r="DT78" s="270"/>
      <c r="DU78" s="244"/>
      <c r="DV78" s="270"/>
      <c r="DW78" s="270"/>
      <c r="DX78" s="274"/>
      <c r="DY78" s="274"/>
      <c r="DZ78" s="270"/>
      <c r="EA78" s="270"/>
      <c r="EB78" s="270"/>
      <c r="ED78" s="270"/>
      <c r="EE78" s="270"/>
      <c r="EF78" s="266"/>
      <c r="EG78" s="266"/>
      <c r="EH78" s="266"/>
      <c r="EJ78" s="275"/>
      <c r="EK78" s="276"/>
      <c r="EL78" s="275"/>
      <c r="EM78" s="275"/>
      <c r="EN78" s="277"/>
      <c r="EO78" s="275"/>
      <c r="EP78" s="275"/>
      <c r="ES78" s="275"/>
      <c r="ET78" s="276"/>
      <c r="EU78" s="275"/>
      <c r="EV78" s="275"/>
      <c r="EW78" s="277"/>
      <c r="EX78" s="275"/>
      <c r="EY78" s="275"/>
      <c r="FA78" s="34"/>
      <c r="FB78" s="34"/>
      <c r="FC78" s="33"/>
    </row>
    <row r="79" spans="7:159" s="224" customFormat="1" ht="32.25" customHeight="1">
      <c r="G79" s="266"/>
      <c r="I79" s="267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8"/>
      <c r="AF79" s="266"/>
      <c r="AG79" s="266"/>
      <c r="AH79" s="268"/>
      <c r="AI79" s="266"/>
      <c r="AJ79" s="266"/>
      <c r="AK79" s="266"/>
      <c r="AL79" s="266"/>
      <c r="AM79" s="266"/>
      <c r="AN79" s="266"/>
      <c r="AO79" s="266"/>
      <c r="AP79" s="266"/>
      <c r="AQ79" s="266"/>
      <c r="AR79" s="266"/>
      <c r="AS79" s="266"/>
      <c r="AT79" s="266"/>
      <c r="AU79" s="266"/>
      <c r="AV79" s="266"/>
      <c r="AW79" s="266"/>
      <c r="AX79" s="266"/>
      <c r="AY79" s="266"/>
      <c r="AZ79" s="266"/>
      <c r="BA79" s="266"/>
      <c r="BB79" s="266"/>
      <c r="BC79" s="266"/>
      <c r="BD79" s="266"/>
      <c r="BE79" s="266"/>
      <c r="BF79" s="266"/>
      <c r="BG79" s="266"/>
      <c r="BH79" s="266"/>
      <c r="BI79" s="266"/>
      <c r="BJ79" s="266"/>
      <c r="BK79" s="266"/>
      <c r="BL79" s="266"/>
      <c r="BM79" s="266"/>
      <c r="BN79" s="266"/>
      <c r="BO79" s="266"/>
      <c r="BP79" s="266"/>
      <c r="BQ79" s="266"/>
      <c r="BR79" s="266"/>
      <c r="BS79" s="266"/>
      <c r="BT79" s="266"/>
      <c r="BU79" s="266"/>
      <c r="BV79" s="266"/>
      <c r="BW79" s="266"/>
      <c r="BX79" s="266"/>
      <c r="BY79" s="266"/>
      <c r="BZ79" s="266"/>
      <c r="CA79" s="266"/>
      <c r="CB79" s="266"/>
      <c r="CC79" s="266"/>
      <c r="CD79" s="266"/>
      <c r="CE79" s="278"/>
      <c r="CF79" s="266"/>
      <c r="CG79" s="266"/>
      <c r="CH79" s="266"/>
      <c r="CI79" s="266"/>
      <c r="CJ79" s="266"/>
      <c r="CK79" s="266"/>
      <c r="CL79" s="266"/>
      <c r="CM79" s="266"/>
      <c r="CN79" s="266"/>
      <c r="CO79" s="266"/>
      <c r="CP79" s="266"/>
      <c r="CQ79" s="266"/>
      <c r="CR79" s="268"/>
      <c r="CS79" s="268"/>
      <c r="CV79" s="267"/>
      <c r="CX79" s="266"/>
      <c r="DA79" s="270"/>
      <c r="DB79" s="270"/>
      <c r="DC79" s="271"/>
      <c r="DD79" s="270"/>
      <c r="DE79" s="270"/>
      <c r="DF79" s="272"/>
      <c r="DG79" s="270"/>
      <c r="DH79" s="270"/>
      <c r="DI79" s="273"/>
      <c r="DJ79" s="270"/>
      <c r="DK79" s="270"/>
      <c r="DL79" s="273"/>
      <c r="DM79" s="272"/>
      <c r="DN79" s="270"/>
      <c r="DO79" s="270"/>
      <c r="DP79" s="270"/>
      <c r="DQ79" s="270"/>
      <c r="DR79" s="270"/>
      <c r="DS79" s="270"/>
      <c r="DT79" s="270"/>
      <c r="DU79" s="244"/>
      <c r="DV79" s="270"/>
      <c r="DW79" s="270"/>
      <c r="DX79" s="274"/>
      <c r="DY79" s="274"/>
      <c r="DZ79" s="270"/>
      <c r="EA79" s="270"/>
      <c r="EB79" s="270"/>
      <c r="ED79" s="270"/>
      <c r="EE79" s="270"/>
      <c r="EF79" s="266"/>
      <c r="EG79" s="266"/>
      <c r="EH79" s="266"/>
      <c r="EJ79" s="275"/>
      <c r="EK79" s="276"/>
      <c r="EL79" s="275"/>
      <c r="EM79" s="275"/>
      <c r="EN79" s="277"/>
      <c r="EO79" s="275"/>
      <c r="EP79" s="275"/>
      <c r="ES79" s="275"/>
      <c r="ET79" s="276"/>
      <c r="EU79" s="275"/>
      <c r="EV79" s="275"/>
      <c r="EW79" s="277"/>
      <c r="EX79" s="275"/>
      <c r="EY79" s="275"/>
      <c r="FA79" s="34"/>
      <c r="FB79" s="34"/>
      <c r="FC79" s="33"/>
    </row>
    <row r="80" spans="7:159" s="224" customFormat="1" ht="32.25" customHeight="1">
      <c r="G80" s="266"/>
      <c r="I80" s="267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8"/>
      <c r="AF80" s="266"/>
      <c r="AG80" s="266"/>
      <c r="AH80" s="268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  <c r="BI80" s="266"/>
      <c r="BJ80" s="266"/>
      <c r="BK80" s="266"/>
      <c r="BL80" s="266"/>
      <c r="BM80" s="266"/>
      <c r="BN80" s="266"/>
      <c r="BO80" s="266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6"/>
      <c r="CC80" s="266"/>
      <c r="CD80" s="266"/>
      <c r="CE80" s="278"/>
      <c r="CF80" s="266"/>
      <c r="CG80" s="266"/>
      <c r="CH80" s="266"/>
      <c r="CI80" s="266"/>
      <c r="CJ80" s="266"/>
      <c r="CK80" s="266"/>
      <c r="CL80" s="266"/>
      <c r="CM80" s="266"/>
      <c r="CN80" s="266"/>
      <c r="CO80" s="266"/>
      <c r="CP80" s="266"/>
      <c r="CQ80" s="266"/>
      <c r="CR80" s="268"/>
      <c r="CS80" s="268"/>
      <c r="CV80" s="267"/>
      <c r="CX80" s="266"/>
      <c r="DA80" s="270"/>
      <c r="DB80" s="270"/>
      <c r="DC80" s="271"/>
      <c r="DD80" s="270"/>
      <c r="DE80" s="270"/>
      <c r="DF80" s="272"/>
      <c r="DG80" s="270"/>
      <c r="DH80" s="270"/>
      <c r="DI80" s="273"/>
      <c r="DJ80" s="270"/>
      <c r="DK80" s="270"/>
      <c r="DL80" s="273"/>
      <c r="DM80" s="272"/>
      <c r="DN80" s="270"/>
      <c r="DO80" s="270"/>
      <c r="DP80" s="270"/>
      <c r="DQ80" s="270"/>
      <c r="DR80" s="270"/>
      <c r="DS80" s="270"/>
      <c r="DT80" s="270"/>
      <c r="DU80" s="244"/>
      <c r="DV80" s="270"/>
      <c r="DW80" s="270"/>
      <c r="DX80" s="274"/>
      <c r="DY80" s="274"/>
      <c r="DZ80" s="270"/>
      <c r="EA80" s="270"/>
      <c r="EB80" s="270"/>
      <c r="ED80" s="270"/>
      <c r="EE80" s="270"/>
      <c r="EF80" s="266"/>
      <c r="EG80" s="266"/>
      <c r="EH80" s="266"/>
      <c r="EJ80" s="275"/>
      <c r="EK80" s="276"/>
      <c r="EL80" s="275"/>
      <c r="EM80" s="275"/>
      <c r="EN80" s="277"/>
      <c r="EO80" s="275"/>
      <c r="EP80" s="275"/>
      <c r="ES80" s="275"/>
      <c r="ET80" s="276"/>
      <c r="EU80" s="275"/>
      <c r="EV80" s="275"/>
      <c r="EW80" s="277"/>
      <c r="EX80" s="275"/>
      <c r="EY80" s="275"/>
      <c r="FA80" s="34"/>
      <c r="FB80" s="34"/>
      <c r="FC80" s="33"/>
    </row>
    <row r="81" spans="7:159" s="224" customFormat="1" ht="32.25" customHeight="1">
      <c r="G81" s="266"/>
      <c r="I81" s="267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8"/>
      <c r="AF81" s="266"/>
      <c r="AG81" s="266"/>
      <c r="AH81" s="268"/>
      <c r="AI81" s="266"/>
      <c r="AJ81" s="266"/>
      <c r="AK81" s="266"/>
      <c r="AL81" s="266"/>
      <c r="AM81" s="266"/>
      <c r="AN81" s="266"/>
      <c r="AO81" s="266"/>
      <c r="AP81" s="266"/>
      <c r="AQ81" s="266"/>
      <c r="AR81" s="266"/>
      <c r="AS81" s="266"/>
      <c r="AT81" s="266"/>
      <c r="AU81" s="266"/>
      <c r="AV81" s="266"/>
      <c r="AW81" s="266"/>
      <c r="AX81" s="266"/>
      <c r="AY81" s="266"/>
      <c r="AZ81" s="266"/>
      <c r="BA81" s="266"/>
      <c r="BB81" s="266"/>
      <c r="BC81" s="266"/>
      <c r="BD81" s="266"/>
      <c r="BE81" s="266"/>
      <c r="BF81" s="266"/>
      <c r="BG81" s="266"/>
      <c r="BH81" s="266"/>
      <c r="BI81" s="266"/>
      <c r="BJ81" s="266"/>
      <c r="BK81" s="266"/>
      <c r="BL81" s="266"/>
      <c r="BM81" s="266"/>
      <c r="BN81" s="266"/>
      <c r="BO81" s="266"/>
      <c r="BP81" s="266"/>
      <c r="BQ81" s="266"/>
      <c r="BR81" s="266"/>
      <c r="BS81" s="266"/>
      <c r="BT81" s="266"/>
      <c r="BU81" s="266"/>
      <c r="BV81" s="266"/>
      <c r="BW81" s="266"/>
      <c r="BX81" s="266"/>
      <c r="BY81" s="266"/>
      <c r="BZ81" s="266"/>
      <c r="CA81" s="266"/>
      <c r="CB81" s="266"/>
      <c r="CC81" s="266"/>
      <c r="CD81" s="266"/>
      <c r="CE81" s="278"/>
      <c r="CF81" s="266"/>
      <c r="CG81" s="266"/>
      <c r="CH81" s="266"/>
      <c r="CI81" s="266"/>
      <c r="CJ81" s="266"/>
      <c r="CK81" s="266"/>
      <c r="CL81" s="266"/>
      <c r="CM81" s="266"/>
      <c r="CN81" s="266"/>
      <c r="CO81" s="266"/>
      <c r="CP81" s="266"/>
      <c r="CQ81" s="266"/>
      <c r="CR81" s="268"/>
      <c r="CS81" s="268"/>
      <c r="CV81" s="267"/>
      <c r="CX81" s="266"/>
      <c r="DA81" s="270"/>
      <c r="DB81" s="270"/>
      <c r="DC81" s="271"/>
      <c r="DD81" s="270"/>
      <c r="DE81" s="270"/>
      <c r="DF81" s="272"/>
      <c r="DG81" s="270"/>
      <c r="DH81" s="270"/>
      <c r="DI81" s="273"/>
      <c r="DJ81" s="270"/>
      <c r="DK81" s="270"/>
      <c r="DL81" s="273"/>
      <c r="DM81" s="272"/>
      <c r="DN81" s="270"/>
      <c r="DO81" s="270"/>
      <c r="DP81" s="270"/>
      <c r="DQ81" s="270"/>
      <c r="DR81" s="270"/>
      <c r="DS81" s="270"/>
      <c r="DT81" s="270"/>
      <c r="DU81" s="244"/>
      <c r="DV81" s="270"/>
      <c r="DW81" s="270"/>
      <c r="DX81" s="274"/>
      <c r="DY81" s="274"/>
      <c r="DZ81" s="270"/>
      <c r="EA81" s="270"/>
      <c r="EB81" s="270"/>
      <c r="ED81" s="270"/>
      <c r="EE81" s="270"/>
      <c r="EF81" s="266"/>
      <c r="EG81" s="266"/>
      <c r="EH81" s="266"/>
      <c r="EJ81" s="275"/>
      <c r="EK81" s="276"/>
      <c r="EL81" s="275"/>
      <c r="EM81" s="275"/>
      <c r="EN81" s="277"/>
      <c r="EO81" s="275"/>
      <c r="EP81" s="275"/>
      <c r="ES81" s="275"/>
      <c r="ET81" s="276"/>
      <c r="EU81" s="275"/>
      <c r="EV81" s="275"/>
      <c r="EW81" s="277"/>
      <c r="EX81" s="275"/>
      <c r="EY81" s="275"/>
      <c r="FA81" s="34"/>
      <c r="FB81" s="34"/>
      <c r="FC81" s="33"/>
    </row>
    <row r="82" spans="7:159" s="224" customFormat="1" ht="32.25" customHeight="1">
      <c r="G82" s="266"/>
      <c r="I82" s="267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8"/>
      <c r="AF82" s="266"/>
      <c r="AG82" s="266"/>
      <c r="AH82" s="268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  <c r="BI82" s="266"/>
      <c r="BJ82" s="266"/>
      <c r="BK82" s="266"/>
      <c r="BL82" s="266"/>
      <c r="BM82" s="266"/>
      <c r="BN82" s="266"/>
      <c r="BO82" s="266"/>
      <c r="BP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6"/>
      <c r="CC82" s="266"/>
      <c r="CD82" s="266"/>
      <c r="CE82" s="278"/>
      <c r="CF82" s="266"/>
      <c r="CG82" s="266"/>
      <c r="CH82" s="266"/>
      <c r="CI82" s="266"/>
      <c r="CJ82" s="266"/>
      <c r="CK82" s="266"/>
      <c r="CL82" s="266"/>
      <c r="CM82" s="266"/>
      <c r="CN82" s="266"/>
      <c r="CO82" s="266"/>
      <c r="CP82" s="266"/>
      <c r="CQ82" s="266"/>
      <c r="CR82" s="268"/>
      <c r="CS82" s="268"/>
      <c r="CV82" s="267"/>
      <c r="CX82" s="266"/>
      <c r="DA82" s="270"/>
      <c r="DB82" s="270"/>
      <c r="DC82" s="271"/>
      <c r="DD82" s="270"/>
      <c r="DE82" s="270"/>
      <c r="DF82" s="272"/>
      <c r="DG82" s="270"/>
      <c r="DH82" s="270"/>
      <c r="DI82" s="273"/>
      <c r="DJ82" s="270"/>
      <c r="DK82" s="270"/>
      <c r="DL82" s="273"/>
      <c r="DM82" s="272"/>
      <c r="DN82" s="270"/>
      <c r="DO82" s="270"/>
      <c r="DP82" s="270"/>
      <c r="DQ82" s="270"/>
      <c r="DR82" s="270"/>
      <c r="DS82" s="270"/>
      <c r="DT82" s="270"/>
      <c r="DU82" s="244"/>
      <c r="DV82" s="270"/>
      <c r="DW82" s="270"/>
      <c r="DX82" s="274"/>
      <c r="DY82" s="274"/>
      <c r="DZ82" s="270"/>
      <c r="EA82" s="270"/>
      <c r="EB82" s="270"/>
      <c r="ED82" s="270"/>
      <c r="EE82" s="270"/>
      <c r="EF82" s="266"/>
      <c r="EG82" s="266"/>
      <c r="EH82" s="266"/>
      <c r="EJ82" s="275"/>
      <c r="EK82" s="276"/>
      <c r="EL82" s="275"/>
      <c r="EM82" s="275"/>
      <c r="EN82" s="277"/>
      <c r="EO82" s="275"/>
      <c r="EP82" s="275"/>
      <c r="ES82" s="275"/>
      <c r="ET82" s="276"/>
      <c r="EU82" s="275"/>
      <c r="EV82" s="275"/>
      <c r="EW82" s="277"/>
      <c r="EX82" s="275"/>
      <c r="EY82" s="275"/>
      <c r="FA82" s="34"/>
      <c r="FB82" s="34"/>
      <c r="FC82" s="33"/>
    </row>
    <row r="83" spans="7:159" s="224" customFormat="1" ht="32.25" customHeight="1">
      <c r="G83" s="266"/>
      <c r="I83" s="267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  <c r="AA83" s="266"/>
      <c r="AB83" s="266"/>
      <c r="AC83" s="266"/>
      <c r="AD83" s="266"/>
      <c r="AE83" s="268"/>
      <c r="AF83" s="266"/>
      <c r="AG83" s="266"/>
      <c r="AH83" s="268"/>
      <c r="AI83" s="266"/>
      <c r="AJ83" s="266"/>
      <c r="AK83" s="266"/>
      <c r="AL83" s="266"/>
      <c r="AM83" s="266"/>
      <c r="AN83" s="266"/>
      <c r="AO83" s="266"/>
      <c r="AP83" s="266"/>
      <c r="AQ83" s="266"/>
      <c r="AR83" s="266"/>
      <c r="AS83" s="266"/>
      <c r="AT83" s="266"/>
      <c r="AU83" s="266"/>
      <c r="AV83" s="266"/>
      <c r="AW83" s="266"/>
      <c r="AX83" s="266"/>
      <c r="AY83" s="266"/>
      <c r="AZ83" s="266"/>
      <c r="BA83" s="266"/>
      <c r="BB83" s="266"/>
      <c r="BC83" s="266"/>
      <c r="BD83" s="266"/>
      <c r="BE83" s="266"/>
      <c r="BF83" s="266"/>
      <c r="BG83" s="266"/>
      <c r="BH83" s="266"/>
      <c r="BI83" s="266"/>
      <c r="BJ83" s="266"/>
      <c r="BK83" s="266"/>
      <c r="BL83" s="266"/>
      <c r="BM83" s="266"/>
      <c r="BN83" s="266"/>
      <c r="BO83" s="266"/>
      <c r="BP83" s="266"/>
      <c r="BQ83" s="266"/>
      <c r="BR83" s="266"/>
      <c r="BS83" s="266"/>
      <c r="BT83" s="266"/>
      <c r="BU83" s="266"/>
      <c r="BV83" s="266"/>
      <c r="BW83" s="266"/>
      <c r="BX83" s="266"/>
      <c r="BY83" s="266"/>
      <c r="BZ83" s="266"/>
      <c r="CA83" s="266"/>
      <c r="CB83" s="266"/>
      <c r="CC83" s="266"/>
      <c r="CD83" s="266"/>
      <c r="CE83" s="278"/>
      <c r="CF83" s="266"/>
      <c r="CG83" s="266"/>
      <c r="CH83" s="266"/>
      <c r="CI83" s="266"/>
      <c r="CJ83" s="266"/>
      <c r="CK83" s="266"/>
      <c r="CL83" s="266"/>
      <c r="CM83" s="266"/>
      <c r="CN83" s="266"/>
      <c r="CO83" s="266"/>
      <c r="CP83" s="266"/>
      <c r="CQ83" s="266"/>
      <c r="CR83" s="268"/>
      <c r="CS83" s="268"/>
      <c r="CV83" s="267"/>
      <c r="CX83" s="266"/>
      <c r="DA83" s="270"/>
      <c r="DB83" s="270"/>
      <c r="DC83" s="271"/>
      <c r="DD83" s="270"/>
      <c r="DE83" s="270"/>
      <c r="DF83" s="272"/>
      <c r="DG83" s="270"/>
      <c r="DH83" s="270"/>
      <c r="DI83" s="273"/>
      <c r="DJ83" s="270"/>
      <c r="DK83" s="270"/>
      <c r="DL83" s="273"/>
      <c r="DM83" s="272"/>
      <c r="DN83" s="270"/>
      <c r="DO83" s="270"/>
      <c r="DP83" s="270"/>
      <c r="DQ83" s="270"/>
      <c r="DR83" s="270"/>
      <c r="DS83" s="270"/>
      <c r="DT83" s="270"/>
      <c r="DU83" s="244"/>
      <c r="DV83" s="270"/>
      <c r="DW83" s="270"/>
      <c r="DX83" s="274"/>
      <c r="DY83" s="274"/>
      <c r="DZ83" s="270"/>
      <c r="EA83" s="270"/>
      <c r="EB83" s="270"/>
      <c r="ED83" s="270"/>
      <c r="EE83" s="270"/>
      <c r="EF83" s="266"/>
      <c r="EG83" s="266"/>
      <c r="EH83" s="266"/>
      <c r="EJ83" s="275"/>
      <c r="EK83" s="276"/>
      <c r="EL83" s="275"/>
      <c r="EM83" s="275"/>
      <c r="EN83" s="277"/>
      <c r="EO83" s="275"/>
      <c r="EP83" s="275"/>
      <c r="ES83" s="275"/>
      <c r="ET83" s="276"/>
      <c r="EU83" s="275"/>
      <c r="EV83" s="275"/>
      <c r="EW83" s="277"/>
      <c r="EX83" s="275"/>
      <c r="EY83" s="275"/>
      <c r="FA83" s="34"/>
      <c r="FB83" s="34"/>
      <c r="FC83" s="33"/>
    </row>
    <row r="84" spans="7:159" s="224" customFormat="1" ht="32.25" customHeight="1">
      <c r="G84" s="266"/>
      <c r="I84" s="267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8"/>
      <c r="AF84" s="266"/>
      <c r="AG84" s="266"/>
      <c r="AH84" s="268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  <c r="BI84" s="266"/>
      <c r="BJ84" s="266"/>
      <c r="BK84" s="266"/>
      <c r="BL84" s="266"/>
      <c r="BM84" s="266"/>
      <c r="BN84" s="266"/>
      <c r="BO84" s="266"/>
      <c r="BP84" s="266"/>
      <c r="BQ84" s="266"/>
      <c r="BR84" s="266"/>
      <c r="BS84" s="266"/>
      <c r="BT84" s="266"/>
      <c r="BU84" s="266"/>
      <c r="BV84" s="266"/>
      <c r="BW84" s="266"/>
      <c r="BX84" s="266"/>
      <c r="BY84" s="266"/>
      <c r="BZ84" s="266"/>
      <c r="CA84" s="266"/>
      <c r="CB84" s="266"/>
      <c r="CC84" s="266"/>
      <c r="CD84" s="266"/>
      <c r="CE84" s="278"/>
      <c r="CF84" s="266"/>
      <c r="CG84" s="266"/>
      <c r="CH84" s="266"/>
      <c r="CI84" s="266"/>
      <c r="CJ84" s="266"/>
      <c r="CK84" s="266"/>
      <c r="CL84" s="266"/>
      <c r="CM84" s="266"/>
      <c r="CN84" s="266"/>
      <c r="CO84" s="266"/>
      <c r="CP84" s="266"/>
      <c r="CQ84" s="266"/>
      <c r="CR84" s="268"/>
      <c r="CS84" s="268"/>
      <c r="CV84" s="267"/>
      <c r="CX84" s="266"/>
      <c r="DA84" s="270"/>
      <c r="DB84" s="270"/>
      <c r="DC84" s="271"/>
      <c r="DD84" s="270"/>
      <c r="DE84" s="270"/>
      <c r="DF84" s="272"/>
      <c r="DG84" s="270"/>
      <c r="DH84" s="270"/>
      <c r="DI84" s="273"/>
      <c r="DJ84" s="270"/>
      <c r="DK84" s="270"/>
      <c r="DL84" s="273"/>
      <c r="DM84" s="272"/>
      <c r="DN84" s="270"/>
      <c r="DO84" s="270"/>
      <c r="DP84" s="270"/>
      <c r="DQ84" s="270"/>
      <c r="DR84" s="270"/>
      <c r="DS84" s="270"/>
      <c r="DT84" s="270"/>
      <c r="DU84" s="244"/>
      <c r="DV84" s="270"/>
      <c r="DW84" s="270"/>
      <c r="DX84" s="274"/>
      <c r="DY84" s="274"/>
      <c r="DZ84" s="270"/>
      <c r="EA84" s="270"/>
      <c r="EB84" s="270"/>
      <c r="ED84" s="270"/>
      <c r="EE84" s="270"/>
      <c r="EF84" s="266"/>
      <c r="EG84" s="266"/>
      <c r="EH84" s="266"/>
      <c r="EJ84" s="275"/>
      <c r="EK84" s="276"/>
      <c r="EL84" s="275"/>
      <c r="EM84" s="275"/>
      <c r="EN84" s="277"/>
      <c r="EO84" s="275"/>
      <c r="EP84" s="275"/>
      <c r="ES84" s="275"/>
      <c r="ET84" s="276"/>
      <c r="EU84" s="275"/>
      <c r="EV84" s="275"/>
      <c r="EW84" s="277"/>
      <c r="EX84" s="275"/>
      <c r="EY84" s="275"/>
      <c r="FA84" s="34"/>
      <c r="FB84" s="34"/>
      <c r="FC84" s="33"/>
    </row>
    <row r="85" spans="7:159" s="224" customFormat="1" ht="32.25" customHeight="1">
      <c r="G85" s="266"/>
      <c r="I85" s="267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8"/>
      <c r="AF85" s="266"/>
      <c r="AG85" s="266"/>
      <c r="AH85" s="268"/>
      <c r="AI85" s="266"/>
      <c r="AJ85" s="266"/>
      <c r="AK85" s="266"/>
      <c r="AL85" s="266"/>
      <c r="AM85" s="266"/>
      <c r="AN85" s="266"/>
      <c r="AO85" s="266"/>
      <c r="AP85" s="266"/>
      <c r="AQ85" s="266"/>
      <c r="AR85" s="266"/>
      <c r="AS85" s="266"/>
      <c r="AT85" s="266"/>
      <c r="AU85" s="266"/>
      <c r="AV85" s="266"/>
      <c r="AW85" s="266"/>
      <c r="AX85" s="266"/>
      <c r="AY85" s="266"/>
      <c r="AZ85" s="266"/>
      <c r="BA85" s="266"/>
      <c r="BB85" s="266"/>
      <c r="BC85" s="266"/>
      <c r="BD85" s="266"/>
      <c r="BE85" s="266"/>
      <c r="BF85" s="266"/>
      <c r="BG85" s="266"/>
      <c r="BH85" s="266"/>
      <c r="BI85" s="266"/>
      <c r="BJ85" s="266"/>
      <c r="BK85" s="266"/>
      <c r="BL85" s="266"/>
      <c r="BM85" s="266"/>
      <c r="BN85" s="266"/>
      <c r="BO85" s="266"/>
      <c r="BP85" s="266"/>
      <c r="BQ85" s="266"/>
      <c r="BR85" s="266"/>
      <c r="BS85" s="266"/>
      <c r="BT85" s="266"/>
      <c r="BU85" s="266"/>
      <c r="BV85" s="266"/>
      <c r="BW85" s="266"/>
      <c r="BX85" s="266"/>
      <c r="BY85" s="266"/>
      <c r="BZ85" s="266"/>
      <c r="CA85" s="266"/>
      <c r="CB85" s="266"/>
      <c r="CC85" s="266"/>
      <c r="CD85" s="266"/>
      <c r="CE85" s="269"/>
      <c r="CF85" s="266"/>
      <c r="CG85" s="266"/>
      <c r="CH85" s="266"/>
      <c r="CI85" s="266"/>
      <c r="CJ85" s="266"/>
      <c r="CK85" s="266"/>
      <c r="CL85" s="266"/>
      <c r="CM85" s="266"/>
      <c r="CN85" s="266"/>
      <c r="CO85" s="266"/>
      <c r="CP85" s="266"/>
      <c r="CQ85" s="266"/>
      <c r="CR85" s="268"/>
      <c r="CS85" s="268"/>
      <c r="CV85" s="267"/>
      <c r="CX85" s="266"/>
      <c r="DA85" s="270"/>
      <c r="DB85" s="270"/>
      <c r="DC85" s="271"/>
      <c r="DD85" s="270"/>
      <c r="DE85" s="270"/>
      <c r="DF85" s="272"/>
      <c r="DG85" s="270"/>
      <c r="DH85" s="270"/>
      <c r="DI85" s="273"/>
      <c r="DJ85" s="270"/>
      <c r="DK85" s="270"/>
      <c r="DL85" s="273"/>
      <c r="DM85" s="272"/>
      <c r="DN85" s="270"/>
      <c r="DO85" s="270"/>
      <c r="DP85" s="270"/>
      <c r="DQ85" s="270"/>
      <c r="DR85" s="270"/>
      <c r="DS85" s="270"/>
      <c r="DT85" s="270"/>
      <c r="DU85" s="244"/>
      <c r="DV85" s="270"/>
      <c r="DW85" s="270"/>
      <c r="DX85" s="274"/>
      <c r="DY85" s="274"/>
      <c r="DZ85" s="270"/>
      <c r="EA85" s="270"/>
      <c r="EB85" s="270"/>
      <c r="ED85" s="270"/>
      <c r="EE85" s="270"/>
      <c r="EF85" s="266"/>
      <c r="EG85" s="266"/>
      <c r="EH85" s="266"/>
      <c r="EJ85" s="275"/>
      <c r="EK85" s="276"/>
      <c r="EL85" s="275"/>
      <c r="EM85" s="275"/>
      <c r="EN85" s="277"/>
      <c r="EO85" s="275"/>
      <c r="EP85" s="275"/>
      <c r="ES85" s="275"/>
      <c r="ET85" s="276"/>
      <c r="EU85" s="275"/>
      <c r="EV85" s="275"/>
      <c r="EW85" s="277"/>
      <c r="EX85" s="275"/>
      <c r="EY85" s="275"/>
      <c r="FA85" s="34"/>
      <c r="FB85" s="34"/>
      <c r="FC85" s="33"/>
    </row>
    <row r="86" spans="7:159" s="224" customFormat="1" ht="32.25" customHeight="1">
      <c r="G86" s="266"/>
      <c r="I86" s="267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8"/>
      <c r="AF86" s="266"/>
      <c r="AG86" s="266"/>
      <c r="AH86" s="268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  <c r="BI86" s="266"/>
      <c r="BJ86" s="266"/>
      <c r="BK86" s="266"/>
      <c r="BL86" s="266"/>
      <c r="BM86" s="266"/>
      <c r="BN86" s="266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6"/>
      <c r="CC86" s="266"/>
      <c r="CD86" s="266"/>
      <c r="CE86" s="269"/>
      <c r="CF86" s="266"/>
      <c r="CG86" s="266"/>
      <c r="CH86" s="266"/>
      <c r="CI86" s="266"/>
      <c r="CJ86" s="266"/>
      <c r="CK86" s="266"/>
      <c r="CL86" s="266"/>
      <c r="CM86" s="266"/>
      <c r="CN86" s="266"/>
      <c r="CO86" s="266"/>
      <c r="CP86" s="266"/>
      <c r="CQ86" s="266"/>
      <c r="CR86" s="268"/>
      <c r="CS86" s="268"/>
      <c r="CV86" s="267"/>
      <c r="CX86" s="266"/>
      <c r="DA86" s="270"/>
      <c r="DB86" s="270"/>
      <c r="DC86" s="271"/>
      <c r="DD86" s="270"/>
      <c r="DE86" s="270"/>
      <c r="DF86" s="272"/>
      <c r="DG86" s="270"/>
      <c r="DH86" s="270"/>
      <c r="DI86" s="273"/>
      <c r="DJ86" s="270"/>
      <c r="DK86" s="270"/>
      <c r="DL86" s="273"/>
      <c r="DM86" s="272"/>
      <c r="DN86" s="270"/>
      <c r="DO86" s="270"/>
      <c r="DP86" s="270"/>
      <c r="DQ86" s="270"/>
      <c r="DR86" s="270"/>
      <c r="DS86" s="270"/>
      <c r="DT86" s="270"/>
      <c r="DU86" s="244"/>
      <c r="DV86" s="270"/>
      <c r="DW86" s="270"/>
      <c r="DX86" s="274"/>
      <c r="DY86" s="274"/>
      <c r="DZ86" s="270"/>
      <c r="EA86" s="270"/>
      <c r="EB86" s="270"/>
      <c r="ED86" s="270"/>
      <c r="EE86" s="270"/>
      <c r="EF86" s="266"/>
      <c r="EG86" s="266"/>
      <c r="EH86" s="266"/>
      <c r="EJ86" s="275"/>
      <c r="EK86" s="276"/>
      <c r="EL86" s="275"/>
      <c r="EM86" s="275"/>
      <c r="EN86" s="277"/>
      <c r="EO86" s="275"/>
      <c r="EP86" s="275"/>
      <c r="ES86" s="275"/>
      <c r="ET86" s="276"/>
      <c r="EU86" s="275"/>
      <c r="EV86" s="275"/>
      <c r="EW86" s="277"/>
      <c r="EX86" s="275"/>
      <c r="EY86" s="275"/>
      <c r="FA86" s="34"/>
      <c r="FB86" s="34"/>
      <c r="FC86" s="33"/>
    </row>
    <row r="87" spans="7:159" s="224" customFormat="1" ht="32.25" customHeight="1">
      <c r="G87" s="266"/>
      <c r="I87" s="267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6"/>
      <c r="AC87" s="266"/>
      <c r="AD87" s="266"/>
      <c r="AE87" s="268"/>
      <c r="AF87" s="266"/>
      <c r="AG87" s="266"/>
      <c r="AH87" s="268"/>
      <c r="AI87" s="266"/>
      <c r="AJ87" s="266"/>
      <c r="AK87" s="266"/>
      <c r="AL87" s="266"/>
      <c r="AM87" s="266"/>
      <c r="AN87" s="266"/>
      <c r="AO87" s="266"/>
      <c r="AP87" s="266"/>
      <c r="AQ87" s="266"/>
      <c r="AR87" s="266"/>
      <c r="AS87" s="266"/>
      <c r="AT87" s="266"/>
      <c r="AU87" s="266"/>
      <c r="AV87" s="266"/>
      <c r="AW87" s="266"/>
      <c r="AX87" s="266"/>
      <c r="AY87" s="266"/>
      <c r="AZ87" s="266"/>
      <c r="BA87" s="266"/>
      <c r="BB87" s="266"/>
      <c r="BC87" s="266"/>
      <c r="BD87" s="266"/>
      <c r="BE87" s="266"/>
      <c r="BF87" s="266"/>
      <c r="BG87" s="266"/>
      <c r="BH87" s="266"/>
      <c r="BI87" s="266"/>
      <c r="BJ87" s="266"/>
      <c r="BK87" s="266"/>
      <c r="BL87" s="266"/>
      <c r="BM87" s="266"/>
      <c r="BN87" s="266"/>
      <c r="BO87" s="266"/>
      <c r="BP87" s="266"/>
      <c r="BQ87" s="266"/>
      <c r="BR87" s="266"/>
      <c r="BS87" s="266"/>
      <c r="BT87" s="266"/>
      <c r="BU87" s="266"/>
      <c r="BV87" s="266"/>
      <c r="BW87" s="266"/>
      <c r="BX87" s="266"/>
      <c r="BY87" s="266"/>
      <c r="BZ87" s="266"/>
      <c r="CA87" s="266"/>
      <c r="CB87" s="266"/>
      <c r="CC87" s="266"/>
      <c r="CD87" s="266"/>
      <c r="CE87" s="269"/>
      <c r="CF87" s="266"/>
      <c r="CG87" s="266"/>
      <c r="CH87" s="266"/>
      <c r="CI87" s="266"/>
      <c r="CJ87" s="266"/>
      <c r="CK87" s="266"/>
      <c r="CL87" s="266"/>
      <c r="CM87" s="266"/>
      <c r="CN87" s="266"/>
      <c r="CO87" s="266"/>
      <c r="CP87" s="266"/>
      <c r="CQ87" s="266"/>
      <c r="CR87" s="268"/>
      <c r="CS87" s="268"/>
      <c r="CV87" s="267"/>
      <c r="CX87" s="266"/>
      <c r="DA87" s="270"/>
      <c r="DB87" s="270"/>
      <c r="DC87" s="271"/>
      <c r="DD87" s="270"/>
      <c r="DE87" s="270"/>
      <c r="DF87" s="272"/>
      <c r="DG87" s="270"/>
      <c r="DH87" s="270"/>
      <c r="DI87" s="273"/>
      <c r="DJ87" s="270"/>
      <c r="DK87" s="270"/>
      <c r="DL87" s="273"/>
      <c r="DM87" s="272"/>
      <c r="DN87" s="270"/>
      <c r="DO87" s="270"/>
      <c r="DP87" s="270"/>
      <c r="DQ87" s="270"/>
      <c r="DR87" s="270"/>
      <c r="DS87" s="270"/>
      <c r="DT87" s="270"/>
      <c r="DU87" s="244"/>
      <c r="DV87" s="270"/>
      <c r="DW87" s="270"/>
      <c r="DX87" s="274"/>
      <c r="DY87" s="274"/>
      <c r="DZ87" s="270"/>
      <c r="EA87" s="270"/>
      <c r="EB87" s="270"/>
      <c r="ED87" s="270"/>
      <c r="EE87" s="270"/>
      <c r="EF87" s="266"/>
      <c r="EG87" s="266"/>
      <c r="EH87" s="266"/>
      <c r="EJ87" s="275"/>
      <c r="EK87" s="276"/>
      <c r="EL87" s="275"/>
      <c r="EM87" s="275"/>
      <c r="EN87" s="277"/>
      <c r="EO87" s="275"/>
      <c r="EP87" s="275"/>
      <c r="ES87" s="275"/>
      <c r="ET87" s="276"/>
      <c r="EU87" s="275"/>
      <c r="EV87" s="275"/>
      <c r="EW87" s="277"/>
      <c r="EX87" s="275"/>
      <c r="EY87" s="275"/>
      <c r="FA87" s="34"/>
      <c r="FB87" s="34"/>
      <c r="FC87" s="33"/>
    </row>
    <row r="88" spans="7:159" s="224" customFormat="1" ht="32.25" customHeight="1">
      <c r="G88" s="266"/>
      <c r="I88" s="267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6"/>
      <c r="AC88" s="266"/>
      <c r="AD88" s="266"/>
      <c r="AE88" s="268"/>
      <c r="AF88" s="266"/>
      <c r="AG88" s="266"/>
      <c r="AH88" s="268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266"/>
      <c r="AW88" s="266"/>
      <c r="AX88" s="266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  <c r="BI88" s="266"/>
      <c r="BJ88" s="266"/>
      <c r="BK88" s="266"/>
      <c r="BL88" s="266"/>
      <c r="BM88" s="266"/>
      <c r="BN88" s="266"/>
      <c r="BO88" s="266"/>
      <c r="BP88" s="266"/>
      <c r="BQ88" s="266"/>
      <c r="BR88" s="266"/>
      <c r="BS88" s="266"/>
      <c r="BT88" s="266"/>
      <c r="BU88" s="266"/>
      <c r="BV88" s="266"/>
      <c r="BW88" s="266"/>
      <c r="BX88" s="266"/>
      <c r="BY88" s="266"/>
      <c r="BZ88" s="266"/>
      <c r="CA88" s="266"/>
      <c r="CB88" s="266"/>
      <c r="CC88" s="266"/>
      <c r="CD88" s="266"/>
      <c r="CE88" s="269"/>
      <c r="CF88" s="266"/>
      <c r="CG88" s="266"/>
      <c r="CH88" s="266"/>
      <c r="CI88" s="266"/>
      <c r="CJ88" s="266"/>
      <c r="CK88" s="266"/>
      <c r="CL88" s="266"/>
      <c r="CM88" s="266"/>
      <c r="CN88" s="266"/>
      <c r="CO88" s="266"/>
      <c r="CP88" s="266"/>
      <c r="CQ88" s="266"/>
      <c r="CR88" s="268"/>
      <c r="CS88" s="268"/>
      <c r="CV88" s="267"/>
      <c r="CX88" s="266"/>
      <c r="DA88" s="270"/>
      <c r="DB88" s="270"/>
      <c r="DC88" s="271"/>
      <c r="DD88" s="270"/>
      <c r="DE88" s="270"/>
      <c r="DF88" s="272"/>
      <c r="DG88" s="270"/>
      <c r="DH88" s="270"/>
      <c r="DI88" s="273"/>
      <c r="DJ88" s="270"/>
      <c r="DK88" s="270"/>
      <c r="DL88" s="273"/>
      <c r="DM88" s="272"/>
      <c r="DN88" s="270"/>
      <c r="DO88" s="270"/>
      <c r="DP88" s="270"/>
      <c r="DQ88" s="270"/>
      <c r="DR88" s="270"/>
      <c r="DS88" s="270"/>
      <c r="DT88" s="270"/>
      <c r="DU88" s="244"/>
      <c r="DV88" s="270"/>
      <c r="DW88" s="270"/>
      <c r="DX88" s="274"/>
      <c r="DY88" s="274"/>
      <c r="DZ88" s="270"/>
      <c r="EA88" s="270"/>
      <c r="EB88" s="270"/>
      <c r="ED88" s="270"/>
      <c r="EE88" s="270"/>
      <c r="EF88" s="266"/>
      <c r="EG88" s="266"/>
      <c r="EH88" s="266"/>
      <c r="EJ88" s="275"/>
      <c r="EK88" s="276"/>
      <c r="EL88" s="275"/>
      <c r="EM88" s="275"/>
      <c r="EN88" s="277"/>
      <c r="EO88" s="275"/>
      <c r="EP88" s="275"/>
      <c r="ES88" s="275"/>
      <c r="ET88" s="276"/>
      <c r="EU88" s="275"/>
      <c r="EV88" s="275"/>
      <c r="EW88" s="277"/>
      <c r="EX88" s="275"/>
      <c r="EY88" s="275"/>
      <c r="FA88" s="34"/>
      <c r="FB88" s="34"/>
      <c r="FC88" s="33"/>
    </row>
    <row r="89" spans="7:159" s="224" customFormat="1" ht="32.25" customHeight="1">
      <c r="G89" s="266"/>
      <c r="I89" s="267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6"/>
      <c r="AB89" s="266"/>
      <c r="AC89" s="266"/>
      <c r="AD89" s="266"/>
      <c r="AE89" s="268"/>
      <c r="AF89" s="266"/>
      <c r="AG89" s="266"/>
      <c r="AH89" s="268"/>
      <c r="AI89" s="266"/>
      <c r="AJ89" s="266"/>
      <c r="AK89" s="266"/>
      <c r="AL89" s="266"/>
      <c r="AM89" s="266"/>
      <c r="AN89" s="266"/>
      <c r="AO89" s="266"/>
      <c r="AP89" s="266"/>
      <c r="AQ89" s="266"/>
      <c r="AR89" s="266"/>
      <c r="AS89" s="266"/>
      <c r="AT89" s="266"/>
      <c r="AU89" s="266"/>
      <c r="AV89" s="266"/>
      <c r="AW89" s="266"/>
      <c r="AX89" s="266"/>
      <c r="AY89" s="266"/>
      <c r="AZ89" s="266"/>
      <c r="BA89" s="266"/>
      <c r="BB89" s="266"/>
      <c r="BC89" s="266"/>
      <c r="BD89" s="266"/>
      <c r="BE89" s="266"/>
      <c r="BF89" s="266"/>
      <c r="BG89" s="266"/>
      <c r="BH89" s="266"/>
      <c r="BI89" s="266"/>
      <c r="BJ89" s="266"/>
      <c r="BK89" s="266"/>
      <c r="BL89" s="266"/>
      <c r="BM89" s="266"/>
      <c r="BN89" s="266"/>
      <c r="BO89" s="266"/>
      <c r="BP89" s="266"/>
      <c r="BQ89" s="266"/>
      <c r="BR89" s="266"/>
      <c r="BS89" s="266"/>
      <c r="BT89" s="266"/>
      <c r="BU89" s="266"/>
      <c r="BV89" s="266"/>
      <c r="BW89" s="266"/>
      <c r="BX89" s="266"/>
      <c r="BY89" s="266"/>
      <c r="BZ89" s="266"/>
      <c r="CA89" s="266"/>
      <c r="CB89" s="266"/>
      <c r="CC89" s="266"/>
      <c r="CD89" s="266"/>
      <c r="CE89" s="269"/>
      <c r="CF89" s="266"/>
      <c r="CG89" s="266"/>
      <c r="CH89" s="266"/>
      <c r="CI89" s="266"/>
      <c r="CJ89" s="266"/>
      <c r="CK89" s="266"/>
      <c r="CL89" s="266"/>
      <c r="CM89" s="266"/>
      <c r="CN89" s="266"/>
      <c r="CO89" s="266"/>
      <c r="CP89" s="266"/>
      <c r="CQ89" s="266"/>
      <c r="CR89" s="268"/>
      <c r="CS89" s="268"/>
      <c r="CV89" s="267"/>
      <c r="CX89" s="266"/>
      <c r="DA89" s="270"/>
      <c r="DB89" s="270"/>
      <c r="DC89" s="271"/>
      <c r="DD89" s="270"/>
      <c r="DE89" s="270"/>
      <c r="DF89" s="272"/>
      <c r="DG89" s="270"/>
      <c r="DH89" s="270"/>
      <c r="DI89" s="273"/>
      <c r="DJ89" s="270"/>
      <c r="DK89" s="270"/>
      <c r="DL89" s="273"/>
      <c r="DM89" s="272"/>
      <c r="DN89" s="270"/>
      <c r="DO89" s="270"/>
      <c r="DP89" s="270"/>
      <c r="DQ89" s="270"/>
      <c r="DR89" s="270"/>
      <c r="DS89" s="270"/>
      <c r="DT89" s="270"/>
      <c r="DU89" s="244"/>
      <c r="DV89" s="270"/>
      <c r="DW89" s="270"/>
      <c r="DX89" s="274"/>
      <c r="DY89" s="274"/>
      <c r="DZ89" s="270"/>
      <c r="EA89" s="270"/>
      <c r="EB89" s="270"/>
      <c r="ED89" s="270"/>
      <c r="EE89" s="270"/>
      <c r="EF89" s="266"/>
      <c r="EG89" s="266"/>
      <c r="EH89" s="266"/>
      <c r="EJ89" s="275"/>
      <c r="EK89" s="276"/>
      <c r="EL89" s="275"/>
      <c r="EM89" s="275"/>
      <c r="EN89" s="277"/>
      <c r="EO89" s="275"/>
      <c r="EP89" s="275"/>
      <c r="ES89" s="275"/>
      <c r="ET89" s="276"/>
      <c r="EU89" s="275"/>
      <c r="EV89" s="275"/>
      <c r="EW89" s="277"/>
      <c r="EX89" s="275"/>
      <c r="EY89" s="275"/>
      <c r="FA89" s="34"/>
      <c r="FB89" s="34"/>
      <c r="FC89" s="33"/>
    </row>
    <row r="90" spans="7:159" s="224" customFormat="1" ht="32.25" customHeight="1">
      <c r="G90" s="266"/>
      <c r="I90" s="267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8"/>
      <c r="AF90" s="266"/>
      <c r="AG90" s="266"/>
      <c r="AH90" s="268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  <c r="BI90" s="266"/>
      <c r="BJ90" s="266"/>
      <c r="BK90" s="266"/>
      <c r="BL90" s="266"/>
      <c r="BM90" s="266"/>
      <c r="BN90" s="266"/>
      <c r="BO90" s="266"/>
      <c r="BP90" s="266"/>
      <c r="BQ90" s="266"/>
      <c r="BR90" s="266"/>
      <c r="BS90" s="266"/>
      <c r="BT90" s="266"/>
      <c r="BU90" s="266"/>
      <c r="BV90" s="266"/>
      <c r="BW90" s="266"/>
      <c r="BX90" s="266"/>
      <c r="BY90" s="266"/>
      <c r="BZ90" s="266"/>
      <c r="CA90" s="266"/>
      <c r="CB90" s="266"/>
      <c r="CC90" s="266"/>
      <c r="CD90" s="266"/>
      <c r="CE90" s="269"/>
      <c r="CF90" s="266"/>
      <c r="CG90" s="266"/>
      <c r="CH90" s="266"/>
      <c r="CI90" s="266"/>
      <c r="CJ90" s="266"/>
      <c r="CK90" s="266"/>
      <c r="CL90" s="266"/>
      <c r="CM90" s="266"/>
      <c r="CN90" s="266"/>
      <c r="CO90" s="266"/>
      <c r="CP90" s="266"/>
      <c r="CQ90" s="266"/>
      <c r="CR90" s="268"/>
      <c r="CS90" s="268"/>
      <c r="CV90" s="267"/>
      <c r="CX90" s="266"/>
      <c r="DA90" s="270"/>
      <c r="DB90" s="270"/>
      <c r="DC90" s="271"/>
      <c r="DD90" s="270"/>
      <c r="DE90" s="270"/>
      <c r="DF90" s="272"/>
      <c r="DG90" s="270"/>
      <c r="DH90" s="270"/>
      <c r="DI90" s="273"/>
      <c r="DJ90" s="270"/>
      <c r="DK90" s="270"/>
      <c r="DL90" s="273"/>
      <c r="DM90" s="272"/>
      <c r="DN90" s="270"/>
      <c r="DO90" s="270"/>
      <c r="DP90" s="270"/>
      <c r="DQ90" s="270"/>
      <c r="DR90" s="270"/>
      <c r="DS90" s="270"/>
      <c r="DT90" s="270"/>
      <c r="DU90" s="244"/>
      <c r="DV90" s="270"/>
      <c r="DW90" s="270"/>
      <c r="DX90" s="274"/>
      <c r="DY90" s="274"/>
      <c r="DZ90" s="270"/>
      <c r="EA90" s="270"/>
      <c r="EB90" s="270"/>
      <c r="ED90" s="270"/>
      <c r="EE90" s="270"/>
      <c r="EF90" s="266"/>
      <c r="EG90" s="266"/>
      <c r="EH90" s="266"/>
      <c r="EJ90" s="275"/>
      <c r="EK90" s="276"/>
      <c r="EL90" s="275"/>
      <c r="EM90" s="275"/>
      <c r="EN90" s="277"/>
      <c r="EO90" s="275"/>
      <c r="EP90" s="275"/>
      <c r="ES90" s="275"/>
      <c r="ET90" s="276"/>
      <c r="EU90" s="275"/>
      <c r="EV90" s="275"/>
      <c r="EW90" s="277"/>
      <c r="EX90" s="275"/>
      <c r="EY90" s="275"/>
      <c r="FA90" s="34"/>
      <c r="FB90" s="34"/>
      <c r="FC90" s="33"/>
    </row>
    <row r="91" spans="7:159" s="224" customFormat="1" ht="32.25" customHeight="1">
      <c r="G91" s="266"/>
      <c r="I91" s="267"/>
      <c r="L91" s="266"/>
      <c r="M91" s="266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8"/>
      <c r="AF91" s="266"/>
      <c r="AG91" s="266"/>
      <c r="AH91" s="268"/>
      <c r="AI91" s="266"/>
      <c r="AJ91" s="266"/>
      <c r="AK91" s="266"/>
      <c r="AL91" s="266"/>
      <c r="AM91" s="266"/>
      <c r="AN91" s="266"/>
      <c r="AO91" s="266"/>
      <c r="AP91" s="266"/>
      <c r="AQ91" s="266"/>
      <c r="AR91" s="266"/>
      <c r="AS91" s="266"/>
      <c r="AT91" s="266"/>
      <c r="AU91" s="266"/>
      <c r="AV91" s="266"/>
      <c r="AW91" s="266"/>
      <c r="AX91" s="266"/>
      <c r="AY91" s="266"/>
      <c r="AZ91" s="266"/>
      <c r="BA91" s="266"/>
      <c r="BB91" s="266"/>
      <c r="BC91" s="266"/>
      <c r="BD91" s="266"/>
      <c r="BE91" s="266"/>
      <c r="BF91" s="266"/>
      <c r="BG91" s="266"/>
      <c r="BH91" s="266"/>
      <c r="BI91" s="266"/>
      <c r="BJ91" s="266"/>
      <c r="BK91" s="266"/>
      <c r="BL91" s="266"/>
      <c r="BM91" s="266"/>
      <c r="BN91" s="266"/>
      <c r="BO91" s="266"/>
      <c r="BP91" s="266"/>
      <c r="BQ91" s="266"/>
      <c r="BR91" s="266"/>
      <c r="BS91" s="266"/>
      <c r="BT91" s="266"/>
      <c r="BU91" s="266"/>
      <c r="BV91" s="266"/>
      <c r="BW91" s="266"/>
      <c r="BX91" s="266"/>
      <c r="BY91" s="266"/>
      <c r="BZ91" s="266"/>
      <c r="CA91" s="266"/>
      <c r="CB91" s="266"/>
      <c r="CC91" s="266"/>
      <c r="CD91" s="266"/>
      <c r="CE91" s="269"/>
      <c r="CF91" s="266"/>
      <c r="CG91" s="266"/>
      <c r="CH91" s="266"/>
      <c r="CI91" s="266"/>
      <c r="CJ91" s="266"/>
      <c r="CK91" s="266"/>
      <c r="CL91" s="266"/>
      <c r="CM91" s="266"/>
      <c r="CN91" s="266"/>
      <c r="CO91" s="266"/>
      <c r="CP91" s="266"/>
      <c r="CQ91" s="266"/>
      <c r="CR91" s="268"/>
      <c r="CS91" s="268"/>
      <c r="CV91" s="267"/>
      <c r="CX91" s="266"/>
      <c r="DA91" s="270"/>
      <c r="DB91" s="270"/>
      <c r="DC91" s="271"/>
      <c r="DD91" s="270"/>
      <c r="DE91" s="270"/>
      <c r="DF91" s="272"/>
      <c r="DG91" s="270"/>
      <c r="DH91" s="270"/>
      <c r="DI91" s="273"/>
      <c r="DJ91" s="270"/>
      <c r="DK91" s="270"/>
      <c r="DL91" s="273"/>
      <c r="DM91" s="272"/>
      <c r="DN91" s="270"/>
      <c r="DO91" s="270"/>
      <c r="DP91" s="270"/>
      <c r="DQ91" s="270"/>
      <c r="DR91" s="270"/>
      <c r="DS91" s="270"/>
      <c r="DT91" s="270"/>
      <c r="DU91" s="244"/>
      <c r="DV91" s="270"/>
      <c r="DW91" s="270"/>
      <c r="DX91" s="274"/>
      <c r="DY91" s="274"/>
      <c r="DZ91" s="270"/>
      <c r="EA91" s="270"/>
      <c r="EB91" s="270"/>
      <c r="ED91" s="270"/>
      <c r="EE91" s="270"/>
      <c r="EF91" s="266"/>
      <c r="EG91" s="266"/>
      <c r="EH91" s="266"/>
      <c r="EJ91" s="275"/>
      <c r="EK91" s="276"/>
      <c r="EL91" s="275"/>
      <c r="EM91" s="275"/>
      <c r="EN91" s="277"/>
      <c r="EO91" s="275"/>
      <c r="EP91" s="275"/>
      <c r="ES91" s="275"/>
      <c r="ET91" s="276"/>
      <c r="EU91" s="275"/>
      <c r="EV91" s="275"/>
      <c r="EW91" s="277"/>
      <c r="EX91" s="275"/>
      <c r="EY91" s="275"/>
      <c r="FA91" s="34"/>
      <c r="FB91" s="34"/>
      <c r="FC91" s="33"/>
    </row>
    <row r="92" spans="7:159" s="224" customFormat="1" ht="32.25" customHeight="1">
      <c r="G92" s="266"/>
      <c r="I92" s="267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8"/>
      <c r="AF92" s="266"/>
      <c r="AG92" s="266"/>
      <c r="AH92" s="268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  <c r="BI92" s="266"/>
      <c r="BJ92" s="266"/>
      <c r="BK92" s="266"/>
      <c r="BL92" s="266"/>
      <c r="BM92" s="266"/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6"/>
      <c r="CC92" s="266"/>
      <c r="CD92" s="266"/>
      <c r="CE92" s="269"/>
      <c r="CF92" s="266"/>
      <c r="CG92" s="266"/>
      <c r="CH92" s="266"/>
      <c r="CI92" s="266"/>
      <c r="CJ92" s="266"/>
      <c r="CK92" s="266"/>
      <c r="CL92" s="266"/>
      <c r="CM92" s="266"/>
      <c r="CN92" s="266"/>
      <c r="CO92" s="266"/>
      <c r="CP92" s="266"/>
      <c r="CQ92" s="266"/>
      <c r="CR92" s="268"/>
      <c r="CS92" s="268"/>
      <c r="CV92" s="267"/>
      <c r="CX92" s="266"/>
      <c r="DA92" s="270"/>
      <c r="DB92" s="270"/>
      <c r="DC92" s="271"/>
      <c r="DD92" s="270"/>
      <c r="DE92" s="270"/>
      <c r="DF92" s="272"/>
      <c r="DG92" s="270"/>
      <c r="DH92" s="270"/>
      <c r="DI92" s="273"/>
      <c r="DJ92" s="270"/>
      <c r="DK92" s="270"/>
      <c r="DL92" s="273"/>
      <c r="DM92" s="272"/>
      <c r="DN92" s="270"/>
      <c r="DO92" s="270"/>
      <c r="DP92" s="270"/>
      <c r="DQ92" s="270"/>
      <c r="DR92" s="270"/>
      <c r="DS92" s="270"/>
      <c r="DT92" s="270"/>
      <c r="DU92" s="244"/>
      <c r="DV92" s="270"/>
      <c r="DW92" s="270"/>
      <c r="DX92" s="274"/>
      <c r="DY92" s="274"/>
      <c r="DZ92" s="270"/>
      <c r="EA92" s="270"/>
      <c r="EB92" s="270"/>
      <c r="ED92" s="270"/>
      <c r="EE92" s="270"/>
      <c r="EF92" s="266"/>
      <c r="EG92" s="266"/>
      <c r="EH92" s="266"/>
      <c r="EJ92" s="275"/>
      <c r="EK92" s="276"/>
      <c r="EL92" s="275"/>
      <c r="EM92" s="275"/>
      <c r="EN92" s="277"/>
      <c r="EO92" s="275"/>
      <c r="EP92" s="275"/>
      <c r="ES92" s="275"/>
      <c r="ET92" s="276"/>
      <c r="EU92" s="275"/>
      <c r="EV92" s="275"/>
      <c r="EW92" s="277"/>
      <c r="EX92" s="275"/>
      <c r="EY92" s="275"/>
      <c r="FA92" s="34"/>
      <c r="FB92" s="34"/>
      <c r="FC92" s="33"/>
    </row>
    <row r="93" spans="7:159" s="224" customFormat="1" ht="32.25" customHeight="1">
      <c r="G93" s="266"/>
      <c r="I93" s="267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  <c r="AA93" s="266"/>
      <c r="AB93" s="266"/>
      <c r="AC93" s="266"/>
      <c r="AD93" s="266"/>
      <c r="AE93" s="268"/>
      <c r="AF93" s="266"/>
      <c r="AG93" s="266"/>
      <c r="AH93" s="268"/>
      <c r="AI93" s="266"/>
      <c r="AJ93" s="266"/>
      <c r="AK93" s="266"/>
      <c r="AL93" s="266"/>
      <c r="AM93" s="266"/>
      <c r="AN93" s="266"/>
      <c r="AO93" s="266"/>
      <c r="AP93" s="266"/>
      <c r="AQ93" s="266"/>
      <c r="AR93" s="266"/>
      <c r="AS93" s="266"/>
      <c r="AT93" s="266"/>
      <c r="AU93" s="266"/>
      <c r="AV93" s="266"/>
      <c r="AW93" s="266"/>
      <c r="AX93" s="266"/>
      <c r="AY93" s="266"/>
      <c r="AZ93" s="266"/>
      <c r="BA93" s="266"/>
      <c r="BB93" s="266"/>
      <c r="BC93" s="266"/>
      <c r="BD93" s="266"/>
      <c r="BE93" s="266"/>
      <c r="BF93" s="266"/>
      <c r="BG93" s="266"/>
      <c r="BH93" s="266"/>
      <c r="BI93" s="266"/>
      <c r="BJ93" s="266"/>
      <c r="BK93" s="266"/>
      <c r="BL93" s="266"/>
      <c r="BM93" s="266"/>
      <c r="BN93" s="266"/>
      <c r="BO93" s="266"/>
      <c r="BP93" s="266"/>
      <c r="BQ93" s="266"/>
      <c r="BR93" s="266"/>
      <c r="BS93" s="266"/>
      <c r="BT93" s="266"/>
      <c r="BU93" s="266"/>
      <c r="BV93" s="266"/>
      <c r="BW93" s="266"/>
      <c r="BX93" s="266"/>
      <c r="BY93" s="266"/>
      <c r="BZ93" s="266"/>
      <c r="CA93" s="266"/>
      <c r="CB93" s="266"/>
      <c r="CC93" s="266"/>
      <c r="CD93" s="266"/>
      <c r="CE93" s="269"/>
      <c r="CF93" s="266"/>
      <c r="CG93" s="266"/>
      <c r="CH93" s="266"/>
      <c r="CI93" s="266"/>
      <c r="CJ93" s="266"/>
      <c r="CK93" s="266"/>
      <c r="CL93" s="266"/>
      <c r="CM93" s="266"/>
      <c r="CN93" s="266"/>
      <c r="CO93" s="266"/>
      <c r="CP93" s="266"/>
      <c r="CQ93" s="266"/>
      <c r="CR93" s="268"/>
      <c r="CS93" s="268"/>
      <c r="CV93" s="267"/>
      <c r="CX93" s="266"/>
      <c r="DA93" s="270"/>
      <c r="DB93" s="270"/>
      <c r="DC93" s="271"/>
      <c r="DD93" s="270"/>
      <c r="DE93" s="270"/>
      <c r="DF93" s="272"/>
      <c r="DG93" s="270"/>
      <c r="DH93" s="270"/>
      <c r="DI93" s="273"/>
      <c r="DJ93" s="270"/>
      <c r="DK93" s="270"/>
      <c r="DL93" s="273"/>
      <c r="DM93" s="272"/>
      <c r="DN93" s="270"/>
      <c r="DO93" s="270"/>
      <c r="DP93" s="270"/>
      <c r="DQ93" s="270"/>
      <c r="DR93" s="270"/>
      <c r="DS93" s="270"/>
      <c r="DT93" s="270"/>
      <c r="DU93" s="244"/>
      <c r="DV93" s="270"/>
      <c r="DW93" s="270"/>
      <c r="DX93" s="274"/>
      <c r="DY93" s="274"/>
      <c r="DZ93" s="270"/>
      <c r="EA93" s="270"/>
      <c r="EB93" s="270"/>
      <c r="ED93" s="270"/>
      <c r="EE93" s="270"/>
      <c r="EF93" s="266"/>
      <c r="EG93" s="266"/>
      <c r="EH93" s="266"/>
      <c r="EJ93" s="275"/>
      <c r="EK93" s="276"/>
      <c r="EL93" s="275"/>
      <c r="EM93" s="275"/>
      <c r="EN93" s="277"/>
      <c r="EO93" s="275"/>
      <c r="EP93" s="275"/>
      <c r="ES93" s="275"/>
      <c r="ET93" s="276"/>
      <c r="EU93" s="275"/>
      <c r="EV93" s="275"/>
      <c r="EW93" s="277"/>
      <c r="EX93" s="275"/>
      <c r="EY93" s="275"/>
      <c r="FA93" s="34"/>
      <c r="FB93" s="34"/>
      <c r="FC93" s="33"/>
    </row>
    <row r="94" spans="7:159" s="224" customFormat="1" ht="32.25" customHeight="1">
      <c r="G94" s="266"/>
      <c r="I94" s="267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8"/>
      <c r="AF94" s="266"/>
      <c r="AG94" s="266"/>
      <c r="AH94" s="268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6"/>
      <c r="CC94" s="266"/>
      <c r="CD94" s="266"/>
      <c r="CE94" s="269"/>
      <c r="CF94" s="266"/>
      <c r="CG94" s="266"/>
      <c r="CH94" s="266"/>
      <c r="CI94" s="266"/>
      <c r="CJ94" s="266"/>
      <c r="CK94" s="266"/>
      <c r="CL94" s="266"/>
      <c r="CM94" s="266"/>
      <c r="CN94" s="266"/>
      <c r="CO94" s="266"/>
      <c r="CP94" s="266"/>
      <c r="CQ94" s="266"/>
      <c r="CR94" s="268"/>
      <c r="CS94" s="268"/>
      <c r="CV94" s="267"/>
      <c r="CX94" s="266"/>
      <c r="DA94" s="270"/>
      <c r="DB94" s="270"/>
      <c r="DC94" s="271"/>
      <c r="DD94" s="270"/>
      <c r="DE94" s="270"/>
      <c r="DF94" s="272"/>
      <c r="DG94" s="270"/>
      <c r="DH94" s="270"/>
      <c r="DI94" s="273"/>
      <c r="DJ94" s="270"/>
      <c r="DK94" s="270"/>
      <c r="DL94" s="273"/>
      <c r="DM94" s="272"/>
      <c r="DN94" s="270"/>
      <c r="DO94" s="270"/>
      <c r="DP94" s="270"/>
      <c r="DQ94" s="270"/>
      <c r="DR94" s="270"/>
      <c r="DS94" s="270"/>
      <c r="DT94" s="270"/>
      <c r="DU94" s="244"/>
      <c r="DV94" s="270"/>
      <c r="DW94" s="270"/>
      <c r="DX94" s="274"/>
      <c r="DY94" s="274"/>
      <c r="DZ94" s="270"/>
      <c r="EA94" s="270"/>
      <c r="EB94" s="270"/>
      <c r="ED94" s="270"/>
      <c r="EE94" s="270"/>
      <c r="EF94" s="266"/>
      <c r="EG94" s="266"/>
      <c r="EH94" s="266"/>
      <c r="EJ94" s="275"/>
      <c r="EK94" s="276"/>
      <c r="EL94" s="275"/>
      <c r="EM94" s="275"/>
      <c r="EN94" s="277"/>
      <c r="EO94" s="275"/>
      <c r="EP94" s="275"/>
      <c r="ES94" s="275"/>
      <c r="ET94" s="276"/>
      <c r="EU94" s="275"/>
      <c r="EV94" s="275"/>
      <c r="EW94" s="277"/>
      <c r="EX94" s="275"/>
      <c r="EY94" s="275"/>
      <c r="FA94" s="34"/>
      <c r="FB94" s="34"/>
      <c r="FC94" s="33"/>
    </row>
    <row r="95" spans="7:159" s="224" customFormat="1" ht="32.25" customHeight="1">
      <c r="G95" s="266"/>
      <c r="I95" s="267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8"/>
      <c r="AF95" s="266"/>
      <c r="AG95" s="266"/>
      <c r="AH95" s="268"/>
      <c r="AI95" s="266"/>
      <c r="AJ95" s="266"/>
      <c r="AK95" s="266"/>
      <c r="AL95" s="266"/>
      <c r="AM95" s="266"/>
      <c r="AN95" s="266"/>
      <c r="AO95" s="266"/>
      <c r="AP95" s="266"/>
      <c r="AQ95" s="266"/>
      <c r="AR95" s="266"/>
      <c r="AS95" s="266"/>
      <c r="AT95" s="266"/>
      <c r="AU95" s="266"/>
      <c r="AV95" s="266"/>
      <c r="AW95" s="266"/>
      <c r="AX95" s="266"/>
      <c r="AY95" s="266"/>
      <c r="AZ95" s="266"/>
      <c r="BA95" s="266"/>
      <c r="BB95" s="266"/>
      <c r="BC95" s="266"/>
      <c r="BD95" s="266"/>
      <c r="BE95" s="266"/>
      <c r="BF95" s="266"/>
      <c r="BG95" s="266"/>
      <c r="BH95" s="266"/>
      <c r="BI95" s="266"/>
      <c r="BJ95" s="266"/>
      <c r="BK95" s="266"/>
      <c r="BL95" s="266"/>
      <c r="BM95" s="266"/>
      <c r="BN95" s="266"/>
      <c r="BO95" s="266"/>
      <c r="BP95" s="266"/>
      <c r="BQ95" s="266"/>
      <c r="BR95" s="266"/>
      <c r="BS95" s="266"/>
      <c r="BT95" s="266"/>
      <c r="BU95" s="266"/>
      <c r="BV95" s="266"/>
      <c r="BW95" s="266"/>
      <c r="BX95" s="266"/>
      <c r="BY95" s="266"/>
      <c r="BZ95" s="266"/>
      <c r="CA95" s="266"/>
      <c r="CB95" s="266"/>
      <c r="CC95" s="266"/>
      <c r="CD95" s="266"/>
      <c r="CE95" s="269"/>
      <c r="CF95" s="266"/>
      <c r="CG95" s="266"/>
      <c r="CH95" s="266"/>
      <c r="CI95" s="266"/>
      <c r="CJ95" s="266"/>
      <c r="CK95" s="266"/>
      <c r="CL95" s="266"/>
      <c r="CM95" s="266"/>
      <c r="CN95" s="266"/>
      <c r="CO95" s="266"/>
      <c r="CP95" s="266"/>
      <c r="CQ95" s="266"/>
      <c r="CR95" s="268"/>
      <c r="CS95" s="268"/>
      <c r="CV95" s="267"/>
      <c r="CX95" s="266"/>
      <c r="DA95" s="270"/>
      <c r="DB95" s="270"/>
      <c r="DC95" s="271"/>
      <c r="DD95" s="270"/>
      <c r="DE95" s="270"/>
      <c r="DF95" s="272"/>
      <c r="DG95" s="270"/>
      <c r="DH95" s="270"/>
      <c r="DI95" s="273"/>
      <c r="DJ95" s="270"/>
      <c r="DK95" s="270"/>
      <c r="DL95" s="273"/>
      <c r="DM95" s="272"/>
      <c r="DN95" s="270"/>
      <c r="DO95" s="270"/>
      <c r="DP95" s="270"/>
      <c r="DQ95" s="270"/>
      <c r="DR95" s="270"/>
      <c r="DS95" s="270"/>
      <c r="DT95" s="270"/>
      <c r="DU95" s="244"/>
      <c r="DV95" s="270"/>
      <c r="DW95" s="270"/>
      <c r="DX95" s="274"/>
      <c r="DY95" s="274"/>
      <c r="DZ95" s="270"/>
      <c r="EA95" s="270"/>
      <c r="EB95" s="270"/>
      <c r="ED95" s="270"/>
      <c r="EE95" s="270"/>
      <c r="EF95" s="266"/>
      <c r="EG95" s="266"/>
      <c r="EH95" s="266"/>
      <c r="EJ95" s="275"/>
      <c r="EK95" s="276"/>
      <c r="EL95" s="275"/>
      <c r="EM95" s="275"/>
      <c r="EN95" s="277"/>
      <c r="EO95" s="275"/>
      <c r="EP95" s="275"/>
      <c r="ES95" s="275"/>
      <c r="ET95" s="276"/>
      <c r="EU95" s="275"/>
      <c r="EV95" s="275"/>
      <c r="EW95" s="277"/>
      <c r="EX95" s="275"/>
      <c r="EY95" s="275"/>
      <c r="FA95" s="34"/>
      <c r="FB95" s="34"/>
      <c r="FC95" s="33"/>
    </row>
    <row r="96" spans="7:159" s="224" customFormat="1" ht="32.25" customHeight="1">
      <c r="G96" s="266"/>
      <c r="I96" s="267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8"/>
      <c r="AF96" s="266"/>
      <c r="AG96" s="266"/>
      <c r="AH96" s="268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  <c r="BI96" s="266"/>
      <c r="BJ96" s="266"/>
      <c r="BK96" s="266"/>
      <c r="BL96" s="266"/>
      <c r="BM96" s="266"/>
      <c r="BN96" s="266"/>
      <c r="BO96" s="266"/>
      <c r="BP96" s="266"/>
      <c r="BQ96" s="266"/>
      <c r="BR96" s="266"/>
      <c r="BS96" s="266"/>
      <c r="BT96" s="266"/>
      <c r="BU96" s="266"/>
      <c r="BV96" s="266"/>
      <c r="BW96" s="266"/>
      <c r="BX96" s="266"/>
      <c r="BY96" s="266"/>
      <c r="BZ96" s="266"/>
      <c r="CA96" s="266"/>
      <c r="CB96" s="266"/>
      <c r="CC96" s="266"/>
      <c r="CD96" s="266"/>
      <c r="CE96" s="266"/>
      <c r="CF96" s="266"/>
      <c r="CG96" s="266"/>
      <c r="CH96" s="266"/>
      <c r="CI96" s="266"/>
      <c r="CJ96" s="266"/>
      <c r="CK96" s="266"/>
      <c r="CL96" s="266"/>
      <c r="CM96" s="266"/>
      <c r="CN96" s="266"/>
      <c r="CO96" s="266"/>
      <c r="CP96" s="266"/>
      <c r="CQ96" s="266"/>
      <c r="CR96" s="268"/>
      <c r="CS96" s="268"/>
      <c r="CV96" s="267"/>
      <c r="CX96" s="266"/>
      <c r="DA96" s="270"/>
      <c r="DB96" s="270"/>
      <c r="DC96" s="271"/>
      <c r="DD96" s="270"/>
      <c r="DE96" s="270"/>
      <c r="DF96" s="272"/>
      <c r="DG96" s="270"/>
      <c r="DH96" s="270"/>
      <c r="DI96" s="273"/>
      <c r="DJ96" s="270"/>
      <c r="DK96" s="270"/>
      <c r="DL96" s="273"/>
      <c r="DM96" s="272"/>
      <c r="DN96" s="270"/>
      <c r="DO96" s="270"/>
      <c r="DP96" s="270"/>
      <c r="DQ96" s="270"/>
      <c r="DR96" s="270"/>
      <c r="DS96" s="270"/>
      <c r="DT96" s="270"/>
      <c r="DU96" s="244"/>
      <c r="DV96" s="270"/>
      <c r="DW96" s="270"/>
      <c r="DX96" s="274"/>
      <c r="DY96" s="274"/>
      <c r="DZ96" s="270"/>
      <c r="EA96" s="270"/>
      <c r="EB96" s="270"/>
      <c r="ED96" s="270"/>
      <c r="EE96" s="270"/>
      <c r="EF96" s="266"/>
      <c r="EG96" s="266"/>
      <c r="EH96" s="266"/>
      <c r="EJ96" s="275"/>
      <c r="EK96" s="276"/>
      <c r="EL96" s="275"/>
      <c r="EM96" s="275"/>
      <c r="EN96" s="277"/>
      <c r="EO96" s="275"/>
      <c r="EP96" s="275"/>
      <c r="ES96" s="275"/>
      <c r="ET96" s="276"/>
      <c r="EU96" s="275"/>
      <c r="EV96" s="275"/>
      <c r="EW96" s="277"/>
      <c r="EX96" s="275"/>
      <c r="EY96" s="275"/>
      <c r="FA96" s="34"/>
      <c r="FB96" s="34"/>
      <c r="FC96" s="33"/>
    </row>
    <row r="97" spans="1:159" s="224" customFormat="1" ht="32.25" customHeight="1">
      <c r="G97" s="266"/>
      <c r="I97" s="267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8"/>
      <c r="AF97" s="266"/>
      <c r="AG97" s="266"/>
      <c r="AH97" s="268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  <c r="BI97" s="266"/>
      <c r="BJ97" s="266"/>
      <c r="BK97" s="266"/>
      <c r="BL97" s="266"/>
      <c r="BM97" s="266"/>
      <c r="BN97" s="266"/>
      <c r="BO97" s="266"/>
      <c r="BP97" s="266"/>
      <c r="BQ97" s="266"/>
      <c r="BR97" s="266"/>
      <c r="BS97" s="266"/>
      <c r="BT97" s="266"/>
      <c r="BU97" s="266"/>
      <c r="BV97" s="266"/>
      <c r="BW97" s="266"/>
      <c r="BX97" s="266"/>
      <c r="BY97" s="266"/>
      <c r="BZ97" s="266"/>
      <c r="CA97" s="266"/>
      <c r="CB97" s="266"/>
      <c r="CC97" s="266"/>
      <c r="CD97" s="266"/>
      <c r="CE97" s="266"/>
      <c r="CF97" s="266"/>
      <c r="CG97" s="266"/>
      <c r="CH97" s="266"/>
      <c r="CI97" s="266"/>
      <c r="CJ97" s="266"/>
      <c r="CK97" s="266"/>
      <c r="CL97" s="266"/>
      <c r="CM97" s="266"/>
      <c r="CN97" s="266"/>
      <c r="CO97" s="266"/>
      <c r="CP97" s="266"/>
      <c r="CQ97" s="266"/>
      <c r="CR97" s="268"/>
      <c r="CS97" s="268"/>
      <c r="CV97" s="267"/>
      <c r="CX97" s="266"/>
      <c r="DA97" s="270"/>
      <c r="DB97" s="270"/>
      <c r="DC97" s="271"/>
      <c r="DD97" s="270"/>
      <c r="DE97" s="270"/>
      <c r="DF97" s="272"/>
      <c r="DG97" s="270"/>
      <c r="DH97" s="270"/>
      <c r="DI97" s="273"/>
      <c r="DJ97" s="270"/>
      <c r="DK97" s="270"/>
      <c r="DL97" s="273"/>
      <c r="DM97" s="272"/>
      <c r="DN97" s="270"/>
      <c r="DO97" s="270"/>
      <c r="DP97" s="270"/>
      <c r="DQ97" s="270"/>
      <c r="DR97" s="270"/>
      <c r="DS97" s="270"/>
      <c r="DT97" s="270"/>
      <c r="DU97" s="244"/>
      <c r="DV97" s="270"/>
      <c r="DW97" s="270"/>
      <c r="DX97" s="274"/>
      <c r="DY97" s="274"/>
      <c r="DZ97" s="270"/>
      <c r="EA97" s="270"/>
      <c r="EB97" s="270"/>
      <c r="ED97" s="270"/>
      <c r="EE97" s="270"/>
      <c r="EF97" s="266"/>
      <c r="EG97" s="266"/>
      <c r="EH97" s="266"/>
      <c r="EJ97" s="275"/>
      <c r="EK97" s="276"/>
      <c r="EL97" s="275"/>
      <c r="EM97" s="275"/>
      <c r="EN97" s="277"/>
      <c r="EO97" s="275"/>
      <c r="EP97" s="275"/>
      <c r="ES97" s="275"/>
      <c r="ET97" s="276"/>
      <c r="EU97" s="275"/>
      <c r="EV97" s="275"/>
      <c r="EW97" s="277"/>
      <c r="EX97" s="275"/>
      <c r="EY97" s="275"/>
      <c r="FA97" s="34"/>
      <c r="FB97" s="34"/>
      <c r="FC97" s="33"/>
    </row>
    <row r="98" spans="1:159" s="224" customFormat="1" ht="32.25" customHeight="1">
      <c r="G98" s="266"/>
      <c r="I98" s="267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8"/>
      <c r="AF98" s="266"/>
      <c r="AG98" s="266"/>
      <c r="AH98" s="268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  <c r="BI98" s="266"/>
      <c r="BJ98" s="266"/>
      <c r="BK98" s="266"/>
      <c r="BL98" s="266"/>
      <c r="BM98" s="266"/>
      <c r="BN98" s="266"/>
      <c r="BO98" s="266"/>
      <c r="BP98" s="266"/>
      <c r="BQ98" s="266"/>
      <c r="BR98" s="266"/>
      <c r="BS98" s="266"/>
      <c r="BT98" s="266"/>
      <c r="BU98" s="266"/>
      <c r="BV98" s="266"/>
      <c r="BW98" s="266"/>
      <c r="BX98" s="266"/>
      <c r="BY98" s="266"/>
      <c r="BZ98" s="266"/>
      <c r="CA98" s="266"/>
      <c r="CB98" s="266"/>
      <c r="CC98" s="266"/>
      <c r="CD98" s="266"/>
      <c r="CE98" s="266"/>
      <c r="CF98" s="266"/>
      <c r="CG98" s="266"/>
      <c r="CH98" s="266"/>
      <c r="CI98" s="266"/>
      <c r="CJ98" s="266"/>
      <c r="CK98" s="266"/>
      <c r="CL98" s="266"/>
      <c r="CM98" s="266"/>
      <c r="CN98" s="266"/>
      <c r="CO98" s="266"/>
      <c r="CP98" s="266"/>
      <c r="CQ98" s="266"/>
      <c r="CR98" s="268"/>
      <c r="CS98" s="268"/>
      <c r="CV98" s="267"/>
      <c r="CX98" s="266"/>
      <c r="DA98" s="270"/>
      <c r="DB98" s="270"/>
      <c r="DC98" s="271"/>
      <c r="DD98" s="270"/>
      <c r="DE98" s="270"/>
      <c r="DF98" s="272"/>
      <c r="DG98" s="270"/>
      <c r="DH98" s="270"/>
      <c r="DI98" s="273"/>
      <c r="DJ98" s="270"/>
      <c r="DK98" s="270"/>
      <c r="DL98" s="273"/>
      <c r="DM98" s="272"/>
      <c r="DN98" s="270"/>
      <c r="DO98" s="270"/>
      <c r="DP98" s="270"/>
      <c r="DQ98" s="270"/>
      <c r="DR98" s="270"/>
      <c r="DS98" s="270"/>
      <c r="DT98" s="270"/>
      <c r="DU98" s="244"/>
      <c r="DV98" s="270"/>
      <c r="DW98" s="270"/>
      <c r="DX98" s="274"/>
      <c r="DY98" s="274"/>
      <c r="DZ98" s="270"/>
      <c r="EA98" s="270"/>
      <c r="EB98" s="270"/>
      <c r="ED98" s="270"/>
      <c r="EE98" s="270"/>
      <c r="EF98" s="266"/>
      <c r="EG98" s="266"/>
      <c r="EH98" s="266"/>
      <c r="EJ98" s="275"/>
      <c r="EK98" s="276"/>
      <c r="EL98" s="275"/>
      <c r="EM98" s="275"/>
      <c r="EN98" s="277"/>
      <c r="EO98" s="275"/>
      <c r="EP98" s="275"/>
      <c r="ES98" s="275"/>
      <c r="ET98" s="276"/>
      <c r="EU98" s="275"/>
      <c r="EV98" s="275"/>
      <c r="EW98" s="277"/>
      <c r="EX98" s="275"/>
      <c r="EY98" s="275"/>
      <c r="FA98" s="34"/>
      <c r="FB98" s="34"/>
      <c r="FC98" s="33"/>
    </row>
    <row r="99" spans="1:159" s="224" customFormat="1" ht="32.25" customHeight="1">
      <c r="G99" s="266"/>
      <c r="I99" s="267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8"/>
      <c r="AF99" s="266"/>
      <c r="AG99" s="266"/>
      <c r="AH99" s="268"/>
      <c r="AI99" s="266"/>
      <c r="AJ99" s="266"/>
      <c r="AK99" s="266"/>
      <c r="AL99" s="266"/>
      <c r="AM99" s="266"/>
      <c r="AN99" s="266"/>
      <c r="AO99" s="266"/>
      <c r="AP99" s="266"/>
      <c r="AQ99" s="266"/>
      <c r="AR99" s="266"/>
      <c r="AS99" s="266"/>
      <c r="AT99" s="266"/>
      <c r="AU99" s="266"/>
      <c r="AV99" s="266"/>
      <c r="AW99" s="266"/>
      <c r="AX99" s="266"/>
      <c r="AY99" s="266"/>
      <c r="AZ99" s="266"/>
      <c r="BA99" s="266"/>
      <c r="BB99" s="266"/>
      <c r="BC99" s="266"/>
      <c r="BD99" s="266"/>
      <c r="BE99" s="266"/>
      <c r="BF99" s="266"/>
      <c r="BG99" s="266"/>
      <c r="BH99" s="266"/>
      <c r="BI99" s="266"/>
      <c r="BJ99" s="266"/>
      <c r="BK99" s="266"/>
      <c r="BL99" s="266"/>
      <c r="BM99" s="266"/>
      <c r="BN99" s="266"/>
      <c r="BO99" s="266"/>
      <c r="BP99" s="266"/>
      <c r="BQ99" s="266"/>
      <c r="BR99" s="266"/>
      <c r="BS99" s="266"/>
      <c r="BT99" s="266"/>
      <c r="BU99" s="266"/>
      <c r="BV99" s="266"/>
      <c r="BW99" s="266"/>
      <c r="BX99" s="266"/>
      <c r="BY99" s="266"/>
      <c r="BZ99" s="266"/>
      <c r="CA99" s="266"/>
      <c r="CB99" s="266"/>
      <c r="CC99" s="266"/>
      <c r="CD99" s="266"/>
      <c r="CE99" s="266"/>
      <c r="CF99" s="266"/>
      <c r="CG99" s="266"/>
      <c r="CH99" s="266"/>
      <c r="CI99" s="266"/>
      <c r="CJ99" s="266"/>
      <c r="CK99" s="266"/>
      <c r="CL99" s="266"/>
      <c r="CM99" s="266"/>
      <c r="CN99" s="266"/>
      <c r="CO99" s="266"/>
      <c r="CP99" s="266"/>
      <c r="CQ99" s="266"/>
      <c r="CR99" s="268"/>
      <c r="CS99" s="268"/>
      <c r="CV99" s="267"/>
      <c r="CX99" s="266"/>
      <c r="DA99" s="270"/>
      <c r="DB99" s="270"/>
      <c r="DC99" s="271"/>
      <c r="DD99" s="270"/>
      <c r="DE99" s="270"/>
      <c r="DF99" s="272"/>
      <c r="DG99" s="270"/>
      <c r="DH99" s="270"/>
      <c r="DI99" s="273"/>
      <c r="DJ99" s="270"/>
      <c r="DK99" s="270"/>
      <c r="DL99" s="273"/>
      <c r="DM99" s="272"/>
      <c r="DN99" s="270"/>
      <c r="DO99" s="270"/>
      <c r="DP99" s="270"/>
      <c r="DQ99" s="270"/>
      <c r="DR99" s="270"/>
      <c r="DS99" s="270"/>
      <c r="DT99" s="270"/>
      <c r="DU99" s="244"/>
      <c r="DV99" s="270"/>
      <c r="DW99" s="270"/>
      <c r="DX99" s="274"/>
      <c r="DY99" s="274"/>
      <c r="DZ99" s="270"/>
      <c r="EA99" s="270"/>
      <c r="EB99" s="270"/>
      <c r="ED99" s="270"/>
      <c r="EE99" s="270"/>
      <c r="EF99" s="266"/>
      <c r="EG99" s="266"/>
      <c r="EH99" s="266"/>
      <c r="EJ99" s="275"/>
      <c r="EK99" s="276"/>
      <c r="EL99" s="275"/>
      <c r="EM99" s="275"/>
      <c r="EN99" s="277"/>
      <c r="EO99" s="275"/>
      <c r="EP99" s="275"/>
      <c r="ES99" s="275"/>
      <c r="ET99" s="276"/>
      <c r="EU99" s="275"/>
      <c r="EV99" s="275"/>
      <c r="EW99" s="277"/>
      <c r="EX99" s="275"/>
      <c r="EY99" s="275"/>
      <c r="FA99" s="34"/>
      <c r="FB99" s="34"/>
      <c r="FC99" s="33"/>
    </row>
    <row r="100" spans="1:159" s="224" customFormat="1" ht="32.25" customHeight="1">
      <c r="G100" s="266"/>
      <c r="I100" s="267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8"/>
      <c r="AF100" s="266"/>
      <c r="AG100" s="266"/>
      <c r="AH100" s="268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266"/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6"/>
      <c r="CC100" s="266"/>
      <c r="CD100" s="266"/>
      <c r="CE100" s="266"/>
      <c r="CF100" s="266"/>
      <c r="CG100" s="266"/>
      <c r="CH100" s="266"/>
      <c r="CI100" s="266"/>
      <c r="CJ100" s="266"/>
      <c r="CK100" s="266"/>
      <c r="CL100" s="266"/>
      <c r="CM100" s="266"/>
      <c r="CN100" s="266"/>
      <c r="CO100" s="266"/>
      <c r="CP100" s="266"/>
      <c r="CQ100" s="266"/>
      <c r="CR100" s="268"/>
      <c r="CS100" s="268"/>
      <c r="CV100" s="267"/>
      <c r="CX100" s="266"/>
      <c r="DA100" s="270"/>
      <c r="DB100" s="270"/>
      <c r="DC100" s="271"/>
      <c r="DD100" s="270"/>
      <c r="DE100" s="270"/>
      <c r="DF100" s="272"/>
      <c r="DG100" s="270"/>
      <c r="DH100" s="270"/>
      <c r="DI100" s="273"/>
      <c r="DJ100" s="270"/>
      <c r="DK100" s="270"/>
      <c r="DL100" s="273"/>
      <c r="DM100" s="272"/>
      <c r="DN100" s="270"/>
      <c r="DO100" s="270"/>
      <c r="DP100" s="270"/>
      <c r="DQ100" s="270"/>
      <c r="DR100" s="270"/>
      <c r="DS100" s="270"/>
      <c r="DT100" s="270"/>
      <c r="DU100" s="244"/>
      <c r="DV100" s="270"/>
      <c r="DW100" s="270"/>
      <c r="DX100" s="274"/>
      <c r="DY100" s="274"/>
      <c r="DZ100" s="270"/>
      <c r="EA100" s="270"/>
      <c r="EB100" s="270"/>
      <c r="ED100" s="270"/>
      <c r="EE100" s="270"/>
      <c r="EF100" s="266"/>
      <c r="EG100" s="266"/>
      <c r="EH100" s="266"/>
      <c r="EJ100" s="275"/>
      <c r="EK100" s="276"/>
      <c r="EL100" s="275"/>
      <c r="EM100" s="275"/>
      <c r="EN100" s="277"/>
      <c r="EO100" s="275"/>
      <c r="EP100" s="275"/>
      <c r="ES100" s="275"/>
      <c r="ET100" s="276"/>
      <c r="EU100" s="275"/>
      <c r="EV100" s="275"/>
      <c r="EW100" s="277"/>
      <c r="EX100" s="275"/>
      <c r="EY100" s="275"/>
      <c r="FA100" s="34"/>
      <c r="FB100" s="34"/>
      <c r="FC100" s="33"/>
    </row>
    <row r="101" spans="1:159" s="224" customFormat="1" ht="32.25" customHeight="1">
      <c r="G101" s="266"/>
      <c r="I101" s="267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6"/>
      <c r="AB101" s="266"/>
      <c r="AC101" s="266"/>
      <c r="AD101" s="266"/>
      <c r="AE101" s="268"/>
      <c r="AF101" s="266"/>
      <c r="AG101" s="266"/>
      <c r="AH101" s="268"/>
      <c r="AI101" s="266"/>
      <c r="AJ101" s="266"/>
      <c r="AK101" s="266"/>
      <c r="AL101" s="266"/>
      <c r="AM101" s="266"/>
      <c r="AN101" s="266"/>
      <c r="AO101" s="266"/>
      <c r="AP101" s="266"/>
      <c r="AQ101" s="266"/>
      <c r="AR101" s="266"/>
      <c r="AS101" s="266"/>
      <c r="AT101" s="266"/>
      <c r="AU101" s="266"/>
      <c r="AV101" s="266"/>
      <c r="AW101" s="266"/>
      <c r="AX101" s="266"/>
      <c r="AY101" s="266"/>
      <c r="AZ101" s="266"/>
      <c r="BA101" s="266"/>
      <c r="BB101" s="266"/>
      <c r="BC101" s="266"/>
      <c r="BD101" s="266"/>
      <c r="BE101" s="266"/>
      <c r="BF101" s="266"/>
      <c r="BG101" s="266"/>
      <c r="BH101" s="266"/>
      <c r="BI101" s="266"/>
      <c r="BJ101" s="266"/>
      <c r="BK101" s="266"/>
      <c r="BL101" s="266"/>
      <c r="BM101" s="266"/>
      <c r="BN101" s="266"/>
      <c r="BO101" s="266"/>
      <c r="BP101" s="266"/>
      <c r="BQ101" s="266"/>
      <c r="BR101" s="266"/>
      <c r="BS101" s="266"/>
      <c r="BT101" s="266"/>
      <c r="BU101" s="266"/>
      <c r="BV101" s="266"/>
      <c r="BW101" s="266"/>
      <c r="BX101" s="266"/>
      <c r="BY101" s="266"/>
      <c r="BZ101" s="266"/>
      <c r="CA101" s="266"/>
      <c r="CB101" s="266"/>
      <c r="CC101" s="266"/>
      <c r="CD101" s="266"/>
      <c r="CE101" s="266"/>
      <c r="CF101" s="266"/>
      <c r="CG101" s="266"/>
      <c r="CH101" s="266"/>
      <c r="CI101" s="266"/>
      <c r="CJ101" s="266"/>
      <c r="CK101" s="266"/>
      <c r="CL101" s="266"/>
      <c r="CM101" s="266"/>
      <c r="CN101" s="266"/>
      <c r="CO101" s="266"/>
      <c r="CP101" s="266"/>
      <c r="CQ101" s="266"/>
      <c r="CR101" s="268"/>
      <c r="CS101" s="268"/>
      <c r="CV101" s="267"/>
      <c r="CX101" s="266"/>
      <c r="DA101" s="270"/>
      <c r="DB101" s="270"/>
      <c r="DC101" s="271"/>
      <c r="DD101" s="270"/>
      <c r="DE101" s="270"/>
      <c r="DF101" s="272"/>
      <c r="DG101" s="270"/>
      <c r="DH101" s="270"/>
      <c r="DI101" s="273"/>
      <c r="DJ101" s="270"/>
      <c r="DK101" s="270"/>
      <c r="DL101" s="273"/>
      <c r="DM101" s="272"/>
      <c r="DN101" s="270"/>
      <c r="DO101" s="270"/>
      <c r="DP101" s="270"/>
      <c r="DQ101" s="270"/>
      <c r="DR101" s="270"/>
      <c r="DS101" s="270"/>
      <c r="DT101" s="270"/>
      <c r="DU101" s="244"/>
      <c r="DV101" s="270"/>
      <c r="DW101" s="270"/>
      <c r="DX101" s="274"/>
      <c r="DY101" s="274"/>
      <c r="DZ101" s="270"/>
      <c r="EA101" s="270"/>
      <c r="EB101" s="270"/>
      <c r="ED101" s="270"/>
      <c r="EE101" s="270"/>
      <c r="EF101" s="266"/>
      <c r="EG101" s="266"/>
      <c r="EH101" s="266"/>
      <c r="EJ101" s="275"/>
      <c r="EK101" s="276"/>
      <c r="EL101" s="275"/>
      <c r="EM101" s="275"/>
      <c r="EN101" s="277"/>
      <c r="EO101" s="275"/>
      <c r="EP101" s="275"/>
      <c r="ES101" s="275"/>
      <c r="ET101" s="276"/>
      <c r="EU101" s="275"/>
      <c r="EV101" s="275"/>
      <c r="EW101" s="277"/>
      <c r="EX101" s="275"/>
      <c r="EY101" s="275"/>
      <c r="FA101" s="34"/>
      <c r="FB101" s="34"/>
      <c r="FC101" s="33"/>
    </row>
    <row r="102" spans="1:159" ht="32.25" customHeight="1">
      <c r="A102" s="224"/>
      <c r="E102" s="224"/>
      <c r="G102" s="266"/>
      <c r="L102" s="280"/>
      <c r="M102" s="266"/>
      <c r="N102" s="266"/>
      <c r="O102" s="266"/>
      <c r="P102" s="266"/>
      <c r="Q102" s="266"/>
      <c r="R102" s="266"/>
      <c r="S102" s="280"/>
      <c r="T102" s="280"/>
      <c r="U102" s="280"/>
      <c r="V102" s="280"/>
      <c r="W102" s="280"/>
      <c r="X102" s="266"/>
      <c r="Y102" s="280"/>
      <c r="Z102" s="280"/>
      <c r="AA102" s="280"/>
      <c r="AB102" s="266"/>
      <c r="AC102" s="280"/>
      <c r="AD102" s="280"/>
      <c r="AE102" s="281"/>
      <c r="AF102" s="280"/>
      <c r="AG102" s="280"/>
      <c r="AH102" s="281"/>
      <c r="AI102" s="280"/>
      <c r="AJ102" s="280"/>
      <c r="AK102" s="280"/>
      <c r="AL102" s="280"/>
      <c r="AM102" s="280"/>
      <c r="AN102" s="266"/>
      <c r="AO102" s="280"/>
      <c r="AP102" s="280"/>
      <c r="AQ102" s="280"/>
      <c r="AR102" s="280"/>
      <c r="AS102" s="266"/>
      <c r="AT102" s="280"/>
      <c r="AU102" s="280"/>
      <c r="AV102" s="266"/>
      <c r="AW102" s="266"/>
      <c r="AX102" s="280"/>
      <c r="AY102" s="280"/>
      <c r="AZ102" s="280"/>
      <c r="BA102" s="280"/>
      <c r="BB102" s="280"/>
      <c r="BC102" s="280"/>
      <c r="BD102" s="280"/>
      <c r="BE102" s="280"/>
      <c r="BF102" s="280"/>
      <c r="BK102" s="280"/>
      <c r="BL102" s="280"/>
      <c r="BM102" s="280"/>
      <c r="BN102" s="280"/>
      <c r="BO102" s="280"/>
      <c r="BP102" s="280"/>
      <c r="BQ102" s="280"/>
      <c r="BR102" s="280"/>
      <c r="BS102" s="280"/>
      <c r="BT102" s="280"/>
      <c r="BU102" s="266"/>
      <c r="BV102" s="280"/>
      <c r="BW102" s="280"/>
      <c r="BX102" s="280"/>
      <c r="BY102" s="280"/>
      <c r="BZ102" s="280"/>
      <c r="CA102" s="280"/>
      <c r="CB102" s="266"/>
      <c r="CC102" s="266"/>
      <c r="CD102" s="280"/>
      <c r="CE102" s="280"/>
      <c r="CF102" s="280"/>
      <c r="CG102" s="280"/>
      <c r="CH102" s="266"/>
      <c r="CI102" s="266"/>
      <c r="CJ102" s="266"/>
      <c r="CK102" s="266"/>
      <c r="CL102" s="266"/>
      <c r="CM102" s="280"/>
      <c r="CN102" s="280"/>
      <c r="CO102" s="280"/>
      <c r="CP102" s="280"/>
      <c r="CQ102" s="280"/>
      <c r="CR102" s="268"/>
      <c r="CS102" s="268"/>
      <c r="DA102" s="270"/>
      <c r="DB102" s="270"/>
      <c r="DD102" s="284"/>
      <c r="DE102" s="270"/>
      <c r="DF102" s="285"/>
      <c r="DG102" s="270"/>
      <c r="DH102" s="270"/>
      <c r="DI102" s="273"/>
      <c r="DJ102" s="270"/>
      <c r="DK102" s="270"/>
      <c r="DL102" s="273"/>
      <c r="DM102" s="285"/>
      <c r="DN102" s="270"/>
      <c r="DO102" s="284"/>
      <c r="DP102" s="270"/>
      <c r="DQ102" s="270"/>
      <c r="DR102" s="270"/>
      <c r="DS102" s="270"/>
      <c r="DT102" s="270"/>
      <c r="DU102" s="244"/>
      <c r="DV102" s="284"/>
      <c r="DW102" s="284"/>
      <c r="DX102" s="286"/>
      <c r="DY102" s="286"/>
      <c r="DZ102" s="284"/>
      <c r="EA102" s="284"/>
      <c r="EB102" s="284"/>
      <c r="ED102" s="284"/>
      <c r="EE102" s="270"/>
      <c r="EF102" s="280"/>
      <c r="EG102" s="280"/>
      <c r="EH102" s="280"/>
      <c r="EI102" s="224"/>
      <c r="EJ102" s="275"/>
      <c r="EK102" s="276"/>
      <c r="EL102" s="275"/>
      <c r="EM102" s="275"/>
      <c r="EO102" s="275"/>
      <c r="EP102" s="275"/>
      <c r="ER102" s="224"/>
      <c r="ES102" s="275"/>
      <c r="ET102" s="276"/>
      <c r="EU102" s="275"/>
      <c r="EV102" s="275"/>
      <c r="EX102" s="275"/>
      <c r="EY102" s="275"/>
      <c r="FA102" s="34"/>
      <c r="FB102" s="34"/>
      <c r="FC102" s="33"/>
    </row>
    <row r="103" spans="1:159" ht="32.25" customHeight="1">
      <c r="A103" s="224"/>
      <c r="E103" s="224"/>
      <c r="G103" s="266"/>
      <c r="L103" s="280"/>
      <c r="M103" s="266"/>
      <c r="N103" s="266"/>
      <c r="O103" s="266"/>
      <c r="P103" s="266"/>
      <c r="Q103" s="266"/>
      <c r="R103" s="266"/>
      <c r="S103" s="280"/>
      <c r="T103" s="280"/>
      <c r="U103" s="280"/>
      <c r="V103" s="280"/>
      <c r="W103" s="280"/>
      <c r="X103" s="266"/>
      <c r="Y103" s="280"/>
      <c r="Z103" s="280"/>
      <c r="AA103" s="280"/>
      <c r="AB103" s="266"/>
      <c r="AC103" s="280"/>
      <c r="AD103" s="280"/>
      <c r="AE103" s="281"/>
      <c r="AF103" s="280"/>
      <c r="AG103" s="280"/>
      <c r="AH103" s="281"/>
      <c r="AI103" s="280"/>
      <c r="AJ103" s="280"/>
      <c r="AK103" s="280"/>
      <c r="AL103" s="280"/>
      <c r="AM103" s="280"/>
      <c r="AN103" s="266"/>
      <c r="AO103" s="280"/>
      <c r="AP103" s="280"/>
      <c r="AQ103" s="280"/>
      <c r="AR103" s="280"/>
      <c r="AS103" s="266"/>
      <c r="AT103" s="280"/>
      <c r="AU103" s="280"/>
      <c r="AV103" s="266"/>
      <c r="AW103" s="266"/>
      <c r="AX103" s="280"/>
      <c r="AY103" s="280"/>
      <c r="AZ103" s="280"/>
      <c r="BA103" s="280"/>
      <c r="BB103" s="280"/>
      <c r="BC103" s="280"/>
      <c r="BD103" s="280"/>
      <c r="BE103" s="280"/>
      <c r="BF103" s="280"/>
      <c r="BK103" s="280"/>
      <c r="BL103" s="280"/>
      <c r="BM103" s="280"/>
      <c r="BN103" s="280"/>
      <c r="BO103" s="280"/>
      <c r="BP103" s="280"/>
      <c r="BQ103" s="280"/>
      <c r="BR103" s="280"/>
      <c r="BS103" s="280"/>
      <c r="BT103" s="280"/>
      <c r="BU103" s="266"/>
      <c r="BV103" s="280"/>
      <c r="BW103" s="280"/>
      <c r="BX103" s="280"/>
      <c r="BY103" s="280"/>
      <c r="BZ103" s="280"/>
      <c r="CA103" s="280"/>
      <c r="CB103" s="266"/>
      <c r="CC103" s="266"/>
      <c r="CD103" s="280"/>
      <c r="CE103" s="280"/>
      <c r="CF103" s="280"/>
      <c r="CG103" s="280"/>
      <c r="CH103" s="266"/>
      <c r="CI103" s="266"/>
      <c r="CJ103" s="266"/>
      <c r="CK103" s="266"/>
      <c r="CL103" s="266"/>
      <c r="CM103" s="280"/>
      <c r="CN103" s="280"/>
      <c r="CO103" s="280"/>
      <c r="CP103" s="280"/>
      <c r="CQ103" s="280"/>
      <c r="CR103" s="268"/>
      <c r="CS103" s="268"/>
      <c r="DA103" s="270"/>
      <c r="DB103" s="270"/>
      <c r="DD103" s="284"/>
      <c r="DE103" s="270"/>
      <c r="DF103" s="285"/>
      <c r="DG103" s="270"/>
      <c r="DH103" s="270"/>
      <c r="DI103" s="273"/>
      <c r="DJ103" s="270"/>
      <c r="DK103" s="270"/>
      <c r="DL103" s="273"/>
      <c r="DM103" s="285"/>
      <c r="DN103" s="270"/>
      <c r="DO103" s="284"/>
      <c r="DP103" s="270"/>
      <c r="DQ103" s="270"/>
      <c r="DR103" s="270"/>
      <c r="DS103" s="270"/>
      <c r="DT103" s="270"/>
      <c r="DU103" s="244"/>
      <c r="DV103" s="284"/>
      <c r="DW103" s="284"/>
      <c r="DX103" s="286"/>
      <c r="DY103" s="286"/>
      <c r="DZ103" s="284"/>
      <c r="EA103" s="284"/>
      <c r="EB103" s="284"/>
      <c r="ED103" s="284"/>
      <c r="EE103" s="270"/>
      <c r="EF103" s="280"/>
      <c r="EG103" s="280"/>
      <c r="EH103" s="280"/>
      <c r="EI103" s="224"/>
      <c r="EJ103" s="275"/>
      <c r="EK103" s="276"/>
      <c r="EL103" s="275"/>
      <c r="EM103" s="275"/>
      <c r="EO103" s="275"/>
      <c r="EP103" s="275"/>
      <c r="ER103" s="224"/>
      <c r="ES103" s="275"/>
      <c r="ET103" s="276"/>
      <c r="EU103" s="275"/>
      <c r="EV103" s="275"/>
      <c r="EX103" s="275"/>
      <c r="EY103" s="275"/>
      <c r="FA103" s="34"/>
      <c r="FB103" s="34"/>
      <c r="FC103" s="33"/>
    </row>
    <row r="104" spans="1:159" ht="32.25" customHeight="1">
      <c r="A104" s="224"/>
      <c r="E104" s="224"/>
      <c r="G104" s="266"/>
      <c r="L104" s="280"/>
      <c r="M104" s="266"/>
      <c r="N104" s="266"/>
      <c r="O104" s="266"/>
      <c r="P104" s="266"/>
      <c r="Q104" s="266"/>
      <c r="R104" s="266"/>
      <c r="S104" s="280"/>
      <c r="T104" s="280"/>
      <c r="U104" s="280"/>
      <c r="V104" s="280"/>
      <c r="W104" s="280"/>
      <c r="X104" s="266"/>
      <c r="Y104" s="280"/>
      <c r="Z104" s="280"/>
      <c r="AA104" s="280"/>
      <c r="AB104" s="266"/>
      <c r="AC104" s="280"/>
      <c r="AD104" s="280"/>
      <c r="AE104" s="281"/>
      <c r="AF104" s="280"/>
      <c r="AG104" s="280"/>
      <c r="AH104" s="281"/>
      <c r="AI104" s="280"/>
      <c r="AJ104" s="280"/>
      <c r="AK104" s="280"/>
      <c r="AL104" s="280"/>
      <c r="AM104" s="280"/>
      <c r="AN104" s="266"/>
      <c r="AO104" s="280"/>
      <c r="AP104" s="280"/>
      <c r="AQ104" s="280"/>
      <c r="AR104" s="280"/>
      <c r="AS104" s="266"/>
      <c r="AT104" s="280"/>
      <c r="AU104" s="280"/>
      <c r="AV104" s="266"/>
      <c r="AW104" s="266"/>
      <c r="AX104" s="280"/>
      <c r="AY104" s="280"/>
      <c r="AZ104" s="280"/>
      <c r="BA104" s="280"/>
      <c r="BB104" s="280"/>
      <c r="BC104" s="280"/>
      <c r="BD104" s="280"/>
      <c r="BE104" s="280"/>
      <c r="BF104" s="280"/>
      <c r="BK104" s="280"/>
      <c r="BL104" s="280"/>
      <c r="BM104" s="280"/>
      <c r="BN104" s="280"/>
      <c r="BO104" s="280"/>
      <c r="BP104" s="280"/>
      <c r="BQ104" s="280"/>
      <c r="BR104" s="280"/>
      <c r="BS104" s="280"/>
      <c r="BT104" s="280"/>
      <c r="BU104" s="266"/>
      <c r="BV104" s="280"/>
      <c r="BW104" s="280"/>
      <c r="BX104" s="280"/>
      <c r="BY104" s="280"/>
      <c r="BZ104" s="280"/>
      <c r="CA104" s="280"/>
      <c r="CB104" s="266"/>
      <c r="CC104" s="266"/>
      <c r="CD104" s="280"/>
      <c r="CE104" s="280"/>
      <c r="CF104" s="280"/>
      <c r="CG104" s="280"/>
      <c r="CH104" s="266"/>
      <c r="CI104" s="266"/>
      <c r="CJ104" s="266"/>
      <c r="CK104" s="266"/>
      <c r="CL104" s="266"/>
      <c r="CM104" s="280"/>
      <c r="CN104" s="280"/>
      <c r="CO104" s="280"/>
      <c r="CP104" s="280"/>
      <c r="CQ104" s="280"/>
      <c r="CR104" s="268"/>
      <c r="CS104" s="268"/>
      <c r="DA104" s="270"/>
      <c r="DB104" s="270"/>
      <c r="DD104" s="284"/>
      <c r="DE104" s="270"/>
      <c r="DF104" s="285"/>
      <c r="DG104" s="270"/>
      <c r="DH104" s="270"/>
      <c r="DI104" s="273"/>
      <c r="DJ104" s="270"/>
      <c r="DK104" s="270"/>
      <c r="DL104" s="273"/>
      <c r="DM104" s="285"/>
      <c r="DN104" s="270"/>
      <c r="DO104" s="284"/>
      <c r="DP104" s="270"/>
      <c r="DQ104" s="270"/>
      <c r="DR104" s="270"/>
      <c r="DS104" s="270"/>
      <c r="DT104" s="270"/>
      <c r="DU104" s="244"/>
      <c r="DV104" s="284"/>
      <c r="DW104" s="284"/>
      <c r="DX104" s="286"/>
      <c r="DY104" s="286"/>
      <c r="DZ104" s="284"/>
      <c r="EA104" s="284"/>
      <c r="EB104" s="284"/>
      <c r="ED104" s="284"/>
      <c r="EE104" s="270"/>
      <c r="EF104" s="280"/>
      <c r="EG104" s="280"/>
      <c r="EH104" s="280"/>
      <c r="EI104" s="224"/>
      <c r="EJ104" s="275"/>
      <c r="EK104" s="276"/>
      <c r="EL104" s="275"/>
      <c r="EM104" s="275"/>
      <c r="EO104" s="275"/>
      <c r="EP104" s="275"/>
      <c r="ER104" s="224"/>
      <c r="ES104" s="275"/>
      <c r="ET104" s="276"/>
      <c r="EU104" s="275"/>
      <c r="EV104" s="275"/>
      <c r="EX104" s="275"/>
      <c r="EY104" s="275"/>
      <c r="FA104" s="34"/>
      <c r="FB104" s="34"/>
      <c r="FC104" s="33"/>
    </row>
    <row r="105" spans="1:159" s="224" customFormat="1" ht="32.25" customHeight="1">
      <c r="G105" s="266"/>
      <c r="I105" s="267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8"/>
      <c r="AF105" s="266"/>
      <c r="AG105" s="266"/>
      <c r="AH105" s="268"/>
      <c r="AI105" s="266"/>
      <c r="AJ105" s="266"/>
      <c r="AK105" s="266"/>
      <c r="AL105" s="266"/>
      <c r="AM105" s="266"/>
      <c r="AN105" s="266"/>
      <c r="AO105" s="266"/>
      <c r="AP105" s="266"/>
      <c r="AQ105" s="266"/>
      <c r="AR105" s="266"/>
      <c r="AS105" s="266"/>
      <c r="AT105" s="266"/>
      <c r="AU105" s="266"/>
      <c r="AV105" s="266"/>
      <c r="AW105" s="266"/>
      <c r="AX105" s="266"/>
      <c r="AY105" s="266"/>
      <c r="AZ105" s="266"/>
      <c r="BA105" s="266"/>
      <c r="BB105" s="266"/>
      <c r="BC105" s="266"/>
      <c r="BD105" s="266"/>
      <c r="BE105" s="266"/>
      <c r="BF105" s="266"/>
      <c r="BG105" s="266"/>
      <c r="BH105" s="266"/>
      <c r="BI105" s="266"/>
      <c r="BJ105" s="266"/>
      <c r="BK105" s="266"/>
      <c r="BL105" s="266"/>
      <c r="BM105" s="266"/>
      <c r="BN105" s="266"/>
      <c r="BO105" s="266"/>
      <c r="BP105" s="266"/>
      <c r="BQ105" s="266"/>
      <c r="BR105" s="266"/>
      <c r="BS105" s="266"/>
      <c r="BT105" s="266"/>
      <c r="BU105" s="266"/>
      <c r="BV105" s="266"/>
      <c r="BW105" s="266"/>
      <c r="BX105" s="266"/>
      <c r="BY105" s="266"/>
      <c r="BZ105" s="266"/>
      <c r="CA105" s="266"/>
      <c r="CB105" s="266"/>
      <c r="CC105" s="266"/>
      <c r="CD105" s="266"/>
      <c r="CE105" s="269"/>
      <c r="CF105" s="266"/>
      <c r="CG105" s="266"/>
      <c r="CH105" s="266"/>
      <c r="CI105" s="266"/>
      <c r="CJ105" s="266"/>
      <c r="CK105" s="266"/>
      <c r="CL105" s="266"/>
      <c r="CM105" s="266"/>
      <c r="CN105" s="266"/>
      <c r="CO105" s="266"/>
      <c r="CP105" s="266"/>
      <c r="CQ105" s="266"/>
      <c r="CR105" s="268"/>
      <c r="CS105" s="268"/>
      <c r="CV105" s="267"/>
      <c r="CX105" s="266"/>
      <c r="DA105" s="270"/>
      <c r="DB105" s="270"/>
      <c r="DC105" s="271"/>
      <c r="DD105" s="270"/>
      <c r="DE105" s="270"/>
      <c r="DF105" s="272"/>
      <c r="DG105" s="270"/>
      <c r="DH105" s="270"/>
      <c r="DI105" s="273"/>
      <c r="DJ105" s="270"/>
      <c r="DK105" s="270"/>
      <c r="DL105" s="273"/>
      <c r="DM105" s="272"/>
      <c r="DN105" s="270"/>
      <c r="DO105" s="270"/>
      <c r="DP105" s="270"/>
      <c r="DQ105" s="270"/>
      <c r="DR105" s="270"/>
      <c r="DS105" s="270"/>
      <c r="DT105" s="270"/>
      <c r="DU105" s="244"/>
      <c r="DV105" s="270"/>
      <c r="DW105" s="270"/>
      <c r="DX105" s="274"/>
      <c r="DY105" s="274"/>
      <c r="DZ105" s="270"/>
      <c r="EA105" s="270"/>
      <c r="EB105" s="270"/>
      <c r="ED105" s="270"/>
      <c r="EE105" s="270"/>
      <c r="EF105" s="266"/>
      <c r="EG105" s="266"/>
      <c r="EH105" s="266"/>
      <c r="EJ105" s="275"/>
      <c r="EK105" s="276"/>
      <c r="EL105" s="275"/>
      <c r="EM105" s="275"/>
      <c r="EN105" s="277"/>
      <c r="EO105" s="275"/>
      <c r="EP105" s="275"/>
      <c r="ES105" s="275"/>
      <c r="ET105" s="276"/>
      <c r="EU105" s="275"/>
      <c r="EV105" s="275"/>
      <c r="EW105" s="277"/>
      <c r="EX105" s="275"/>
      <c r="EY105" s="275"/>
      <c r="FA105" s="34"/>
      <c r="FB105" s="34"/>
      <c r="FC105" s="33"/>
    </row>
    <row r="106" spans="1:159" ht="32.25" customHeight="1">
      <c r="A106" s="224"/>
      <c r="E106" s="224"/>
      <c r="G106" s="266"/>
      <c r="L106" s="280"/>
      <c r="M106" s="266"/>
      <c r="N106" s="266"/>
      <c r="O106" s="266"/>
      <c r="P106" s="266"/>
      <c r="Q106" s="266"/>
      <c r="R106" s="266"/>
      <c r="S106" s="280"/>
      <c r="T106" s="280"/>
      <c r="U106" s="280"/>
      <c r="V106" s="280"/>
      <c r="W106" s="280"/>
      <c r="X106" s="266"/>
      <c r="Y106" s="280"/>
      <c r="Z106" s="280"/>
      <c r="AA106" s="280"/>
      <c r="AB106" s="266"/>
      <c r="AC106" s="280"/>
      <c r="AD106" s="280"/>
      <c r="AE106" s="281"/>
      <c r="AF106" s="280"/>
      <c r="AG106" s="280"/>
      <c r="AH106" s="281"/>
      <c r="AI106" s="280"/>
      <c r="AJ106" s="280"/>
      <c r="AK106" s="280"/>
      <c r="AL106" s="280"/>
      <c r="AM106" s="280"/>
      <c r="AN106" s="266"/>
      <c r="AO106" s="280"/>
      <c r="AP106" s="280"/>
      <c r="AQ106" s="280"/>
      <c r="AR106" s="280"/>
      <c r="AS106" s="266"/>
      <c r="AT106" s="280"/>
      <c r="AU106" s="280"/>
      <c r="AV106" s="266"/>
      <c r="AW106" s="266"/>
      <c r="AX106" s="280"/>
      <c r="AY106" s="280"/>
      <c r="AZ106" s="280"/>
      <c r="BA106" s="280"/>
      <c r="BB106" s="280"/>
      <c r="BC106" s="280"/>
      <c r="BD106" s="280"/>
      <c r="BE106" s="280"/>
      <c r="BF106" s="280"/>
      <c r="BK106" s="280"/>
      <c r="BL106" s="280"/>
      <c r="BM106" s="280"/>
      <c r="BN106" s="280"/>
      <c r="BO106" s="280"/>
      <c r="BP106" s="280"/>
      <c r="BQ106" s="280"/>
      <c r="BR106" s="280"/>
      <c r="BS106" s="280"/>
      <c r="BT106" s="280"/>
      <c r="BU106" s="266"/>
      <c r="BV106" s="280"/>
      <c r="BW106" s="280"/>
      <c r="BX106" s="280"/>
      <c r="BY106" s="280"/>
      <c r="BZ106" s="280"/>
      <c r="CA106" s="280"/>
      <c r="CB106" s="266"/>
      <c r="CC106" s="266"/>
      <c r="CD106" s="280"/>
      <c r="CE106" s="280"/>
      <c r="CF106" s="280"/>
      <c r="CG106" s="280"/>
      <c r="CH106" s="266"/>
      <c r="CI106" s="266"/>
      <c r="CJ106" s="266"/>
      <c r="CK106" s="266"/>
      <c r="CL106" s="266"/>
      <c r="CM106" s="280"/>
      <c r="CN106" s="280"/>
      <c r="CO106" s="280"/>
      <c r="CP106" s="280"/>
      <c r="CQ106" s="280"/>
      <c r="CR106" s="268"/>
      <c r="CS106" s="268"/>
      <c r="DA106" s="270"/>
      <c r="DB106" s="270"/>
      <c r="DD106" s="284"/>
      <c r="DE106" s="270"/>
      <c r="DF106" s="285"/>
      <c r="DG106" s="270"/>
      <c r="DH106" s="270"/>
      <c r="DI106" s="273"/>
      <c r="DJ106" s="270"/>
      <c r="DK106" s="270"/>
      <c r="DL106" s="273"/>
      <c r="DM106" s="285"/>
      <c r="DN106" s="270"/>
      <c r="DO106" s="284"/>
      <c r="DP106" s="270"/>
      <c r="DQ106" s="270"/>
      <c r="DR106" s="270"/>
      <c r="DS106" s="270"/>
      <c r="DT106" s="270"/>
      <c r="DU106" s="244"/>
      <c r="DV106" s="284"/>
      <c r="DW106" s="284"/>
      <c r="DX106" s="286"/>
      <c r="DY106" s="286"/>
      <c r="DZ106" s="284"/>
      <c r="EA106" s="284"/>
      <c r="EB106" s="284"/>
      <c r="ED106" s="284"/>
      <c r="EE106" s="270"/>
      <c r="EF106" s="280"/>
      <c r="EG106" s="280"/>
      <c r="EH106" s="280"/>
      <c r="EI106" s="224"/>
      <c r="EJ106" s="275"/>
      <c r="EK106" s="276"/>
      <c r="EL106" s="275"/>
      <c r="EM106" s="275"/>
      <c r="EO106" s="275"/>
      <c r="EP106" s="275"/>
      <c r="ER106" s="224"/>
      <c r="ES106" s="275"/>
      <c r="ET106" s="276"/>
      <c r="EU106" s="275"/>
      <c r="EV106" s="275"/>
      <c r="EX106" s="275"/>
      <c r="EY106" s="275"/>
      <c r="FA106" s="34"/>
      <c r="FB106" s="34"/>
      <c r="FC106" s="33"/>
    </row>
    <row r="107" spans="1:159" ht="32.25" customHeight="1">
      <c r="A107" s="224"/>
      <c r="E107" s="224"/>
      <c r="G107" s="266"/>
      <c r="L107" s="280"/>
      <c r="M107" s="266"/>
      <c r="N107" s="266"/>
      <c r="O107" s="266"/>
      <c r="P107" s="266"/>
      <c r="Q107" s="266"/>
      <c r="R107" s="266"/>
      <c r="S107" s="280"/>
      <c r="T107" s="280"/>
      <c r="U107" s="280"/>
      <c r="V107" s="280"/>
      <c r="W107" s="280"/>
      <c r="X107" s="266"/>
      <c r="Y107" s="280"/>
      <c r="Z107" s="280"/>
      <c r="AA107" s="280"/>
      <c r="AB107" s="266"/>
      <c r="AC107" s="280"/>
      <c r="AD107" s="280"/>
      <c r="AE107" s="281"/>
      <c r="AF107" s="280"/>
      <c r="AG107" s="280"/>
      <c r="AH107" s="281"/>
      <c r="AI107" s="280"/>
      <c r="AJ107" s="280"/>
      <c r="AK107" s="280"/>
      <c r="AL107" s="280"/>
      <c r="AM107" s="280"/>
      <c r="AN107" s="266"/>
      <c r="AO107" s="280"/>
      <c r="AP107" s="280"/>
      <c r="AQ107" s="280"/>
      <c r="AR107" s="280"/>
      <c r="AS107" s="266"/>
      <c r="AT107" s="280"/>
      <c r="AU107" s="280"/>
      <c r="AV107" s="266"/>
      <c r="AW107" s="266"/>
      <c r="AX107" s="280"/>
      <c r="AY107" s="280"/>
      <c r="AZ107" s="280"/>
      <c r="BA107" s="280"/>
      <c r="BB107" s="280"/>
      <c r="BC107" s="280"/>
      <c r="BD107" s="280"/>
      <c r="BE107" s="280"/>
      <c r="BF107" s="280"/>
      <c r="BK107" s="280"/>
      <c r="BL107" s="280"/>
      <c r="BM107" s="280"/>
      <c r="BN107" s="280"/>
      <c r="BO107" s="280"/>
      <c r="BP107" s="280"/>
      <c r="BQ107" s="280"/>
      <c r="BR107" s="280"/>
      <c r="BS107" s="280"/>
      <c r="BT107" s="280"/>
      <c r="BU107" s="266"/>
      <c r="BV107" s="280"/>
      <c r="BW107" s="280"/>
      <c r="BX107" s="280"/>
      <c r="BY107" s="280"/>
      <c r="BZ107" s="280"/>
      <c r="CA107" s="280"/>
      <c r="CB107" s="266"/>
      <c r="CC107" s="266"/>
      <c r="CD107" s="280"/>
      <c r="CE107" s="280"/>
      <c r="CF107" s="280"/>
      <c r="CG107" s="280"/>
      <c r="CH107" s="266"/>
      <c r="CI107" s="266"/>
      <c r="CJ107" s="266"/>
      <c r="CK107" s="266"/>
      <c r="CL107" s="266"/>
      <c r="CM107" s="280"/>
      <c r="CN107" s="280"/>
      <c r="CO107" s="280"/>
      <c r="CP107" s="280"/>
      <c r="CQ107" s="280"/>
      <c r="CR107" s="268"/>
      <c r="CS107" s="268"/>
      <c r="DA107" s="270"/>
      <c r="DB107" s="270"/>
      <c r="DD107" s="284"/>
      <c r="DE107" s="270"/>
      <c r="DF107" s="285"/>
      <c r="DG107" s="270"/>
      <c r="DH107" s="270"/>
      <c r="DI107" s="273"/>
      <c r="DJ107" s="270"/>
      <c r="DK107" s="270"/>
      <c r="DL107" s="273"/>
      <c r="DM107" s="285"/>
      <c r="DN107" s="270"/>
      <c r="DO107" s="284"/>
      <c r="DP107" s="270"/>
      <c r="DQ107" s="270"/>
      <c r="DR107" s="270"/>
      <c r="DS107" s="270"/>
      <c r="DT107" s="270"/>
      <c r="DU107" s="244"/>
      <c r="DV107" s="284"/>
      <c r="DW107" s="284"/>
      <c r="DX107" s="286"/>
      <c r="DY107" s="286"/>
      <c r="DZ107" s="284"/>
      <c r="EA107" s="284"/>
      <c r="EB107" s="284"/>
      <c r="ED107" s="284"/>
      <c r="EE107" s="270"/>
      <c r="EF107" s="280"/>
      <c r="EG107" s="280"/>
      <c r="EH107" s="280"/>
      <c r="EI107" s="224"/>
      <c r="EJ107" s="275"/>
      <c r="EK107" s="276"/>
      <c r="EL107" s="275"/>
      <c r="EM107" s="275"/>
      <c r="EO107" s="275"/>
      <c r="EP107" s="275"/>
      <c r="ER107" s="224"/>
      <c r="ES107" s="275"/>
      <c r="ET107" s="276"/>
      <c r="EU107" s="275"/>
      <c r="EV107" s="275"/>
      <c r="EX107" s="275"/>
      <c r="EY107" s="275"/>
      <c r="FA107" s="34"/>
      <c r="FB107" s="34"/>
      <c r="FC107" s="33"/>
    </row>
    <row r="108" spans="1:159" ht="32.25" customHeight="1">
      <c r="A108" s="224"/>
      <c r="E108" s="224"/>
      <c r="G108" s="266"/>
      <c r="L108" s="280"/>
      <c r="M108" s="266"/>
      <c r="N108" s="266"/>
      <c r="O108" s="266"/>
      <c r="P108" s="266"/>
      <c r="Q108" s="266"/>
      <c r="R108" s="266"/>
      <c r="S108" s="280"/>
      <c r="T108" s="280"/>
      <c r="U108" s="280"/>
      <c r="V108" s="280"/>
      <c r="W108" s="280"/>
      <c r="X108" s="266"/>
      <c r="Y108" s="280"/>
      <c r="Z108" s="280"/>
      <c r="AA108" s="280"/>
      <c r="AB108" s="266"/>
      <c r="AC108" s="280"/>
      <c r="AD108" s="280"/>
      <c r="AE108" s="281"/>
      <c r="AF108" s="280"/>
      <c r="AG108" s="280"/>
      <c r="AH108" s="281"/>
      <c r="AI108" s="280"/>
      <c r="AJ108" s="280"/>
      <c r="AK108" s="280"/>
      <c r="AL108" s="280"/>
      <c r="AM108" s="280"/>
      <c r="AN108" s="266"/>
      <c r="AO108" s="280"/>
      <c r="AP108" s="280"/>
      <c r="AQ108" s="280"/>
      <c r="AR108" s="280"/>
      <c r="AS108" s="266"/>
      <c r="AT108" s="280"/>
      <c r="AU108" s="280"/>
      <c r="AV108" s="266"/>
      <c r="AW108" s="266"/>
      <c r="AX108" s="280"/>
      <c r="AY108" s="280"/>
      <c r="AZ108" s="280"/>
      <c r="BA108" s="280"/>
      <c r="BB108" s="280"/>
      <c r="BC108" s="280"/>
      <c r="BD108" s="280"/>
      <c r="BE108" s="280"/>
      <c r="BF108" s="280"/>
      <c r="BK108" s="280"/>
      <c r="BL108" s="280"/>
      <c r="BM108" s="280"/>
      <c r="BN108" s="280"/>
      <c r="BO108" s="280"/>
      <c r="BP108" s="280"/>
      <c r="BQ108" s="280"/>
      <c r="BR108" s="280"/>
      <c r="BS108" s="280"/>
      <c r="BT108" s="280"/>
      <c r="BU108" s="266"/>
      <c r="BV108" s="280"/>
      <c r="BW108" s="280"/>
      <c r="BX108" s="280"/>
      <c r="BY108" s="280"/>
      <c r="BZ108" s="280"/>
      <c r="CA108" s="280"/>
      <c r="CB108" s="266"/>
      <c r="CC108" s="266"/>
      <c r="CD108" s="280"/>
      <c r="CE108" s="280"/>
      <c r="CF108" s="280"/>
      <c r="CG108" s="280"/>
      <c r="CH108" s="266"/>
      <c r="CI108" s="266"/>
      <c r="CJ108" s="266"/>
      <c r="CK108" s="266"/>
      <c r="CL108" s="266"/>
      <c r="CM108" s="280"/>
      <c r="CN108" s="280"/>
      <c r="CO108" s="280"/>
      <c r="CP108" s="280"/>
      <c r="CQ108" s="280"/>
      <c r="CR108" s="268"/>
      <c r="CS108" s="268"/>
      <c r="DA108" s="270"/>
      <c r="DB108" s="270"/>
      <c r="DD108" s="284"/>
      <c r="DE108" s="270"/>
      <c r="DF108" s="285"/>
      <c r="DG108" s="270"/>
      <c r="DH108" s="270"/>
      <c r="DI108" s="273"/>
      <c r="DJ108" s="270"/>
      <c r="DK108" s="270"/>
      <c r="DL108" s="273"/>
      <c r="DM108" s="285"/>
      <c r="DN108" s="270"/>
      <c r="DO108" s="284"/>
      <c r="DP108" s="270"/>
      <c r="DQ108" s="270"/>
      <c r="DR108" s="270"/>
      <c r="DS108" s="270"/>
      <c r="DT108" s="270"/>
      <c r="DU108" s="244"/>
      <c r="DV108" s="284"/>
      <c r="DW108" s="284"/>
      <c r="DX108" s="286"/>
      <c r="DY108" s="286"/>
      <c r="DZ108" s="284"/>
      <c r="EA108" s="284"/>
      <c r="EB108" s="284"/>
      <c r="ED108" s="284"/>
      <c r="EE108" s="270"/>
      <c r="EF108" s="280"/>
      <c r="EG108" s="280"/>
      <c r="EH108" s="280"/>
      <c r="EI108" s="224"/>
      <c r="EJ108" s="275"/>
      <c r="EK108" s="276"/>
      <c r="EL108" s="275"/>
      <c r="EM108" s="275"/>
      <c r="EO108" s="275"/>
      <c r="EP108" s="275"/>
      <c r="ER108" s="224"/>
      <c r="ES108" s="275"/>
      <c r="ET108" s="276"/>
      <c r="EU108" s="275"/>
      <c r="EV108" s="275"/>
      <c r="EX108" s="275"/>
      <c r="EY108" s="275"/>
      <c r="FA108" s="34"/>
      <c r="FB108" s="34"/>
      <c r="FC108" s="33"/>
    </row>
    <row r="109" spans="1:159" ht="32.25" customHeight="1">
      <c r="A109" s="224"/>
      <c r="E109" s="224"/>
      <c r="G109" s="266"/>
      <c r="L109" s="280"/>
      <c r="M109" s="266"/>
      <c r="N109" s="266"/>
      <c r="O109" s="266"/>
      <c r="P109" s="266"/>
      <c r="Q109" s="266"/>
      <c r="R109" s="266"/>
      <c r="S109" s="280"/>
      <c r="T109" s="280"/>
      <c r="U109" s="280"/>
      <c r="V109" s="280"/>
      <c r="W109" s="280"/>
      <c r="X109" s="266"/>
      <c r="Y109" s="280"/>
      <c r="Z109" s="280"/>
      <c r="AA109" s="280"/>
      <c r="AB109" s="266"/>
      <c r="AC109" s="280"/>
      <c r="AD109" s="280"/>
      <c r="AE109" s="281"/>
      <c r="AF109" s="280"/>
      <c r="AG109" s="280"/>
      <c r="AH109" s="281"/>
      <c r="AI109" s="280"/>
      <c r="AJ109" s="280"/>
      <c r="AK109" s="280"/>
      <c r="AL109" s="280"/>
      <c r="AM109" s="280"/>
      <c r="AN109" s="266"/>
      <c r="AO109" s="280"/>
      <c r="AP109" s="280"/>
      <c r="AQ109" s="280"/>
      <c r="AR109" s="280"/>
      <c r="AS109" s="266"/>
      <c r="AT109" s="280"/>
      <c r="AU109" s="280"/>
      <c r="AV109" s="266"/>
      <c r="AW109" s="266"/>
      <c r="AX109" s="280"/>
      <c r="AY109" s="280"/>
      <c r="AZ109" s="280"/>
      <c r="BA109" s="280"/>
      <c r="BB109" s="280"/>
      <c r="BC109" s="280"/>
      <c r="BD109" s="280"/>
      <c r="BE109" s="280"/>
      <c r="BF109" s="280"/>
      <c r="BK109" s="280"/>
      <c r="BL109" s="280"/>
      <c r="BM109" s="280"/>
      <c r="BN109" s="280"/>
      <c r="BO109" s="280"/>
      <c r="BP109" s="280"/>
      <c r="BQ109" s="280"/>
      <c r="BR109" s="280"/>
      <c r="BS109" s="280"/>
      <c r="BT109" s="280"/>
      <c r="BU109" s="266"/>
      <c r="BV109" s="280"/>
      <c r="BW109" s="280"/>
      <c r="BX109" s="280"/>
      <c r="BY109" s="280"/>
      <c r="BZ109" s="280"/>
      <c r="CA109" s="280"/>
      <c r="CB109" s="266"/>
      <c r="CC109" s="266"/>
      <c r="CD109" s="280"/>
      <c r="CE109" s="280"/>
      <c r="CF109" s="280"/>
      <c r="CG109" s="280"/>
      <c r="CH109" s="266"/>
      <c r="CI109" s="266"/>
      <c r="CJ109" s="266"/>
      <c r="CK109" s="266"/>
      <c r="CL109" s="266"/>
      <c r="CM109" s="280"/>
      <c r="CN109" s="280"/>
      <c r="CO109" s="280"/>
      <c r="CP109" s="280"/>
      <c r="CQ109" s="280"/>
      <c r="CR109" s="268"/>
      <c r="CS109" s="268"/>
      <c r="DA109" s="270"/>
      <c r="DB109" s="270"/>
      <c r="DD109" s="284"/>
      <c r="DE109" s="270"/>
      <c r="DF109" s="285"/>
      <c r="DG109" s="270"/>
      <c r="DH109" s="270"/>
      <c r="DI109" s="273"/>
      <c r="DJ109" s="270"/>
      <c r="DK109" s="270"/>
      <c r="DL109" s="273"/>
      <c r="DM109" s="285"/>
      <c r="DN109" s="270"/>
      <c r="DO109" s="284"/>
      <c r="DP109" s="270"/>
      <c r="DQ109" s="270"/>
      <c r="DR109" s="270"/>
      <c r="DS109" s="270"/>
      <c r="DT109" s="270"/>
      <c r="DU109" s="244"/>
      <c r="DV109" s="284"/>
      <c r="DW109" s="284"/>
      <c r="DX109" s="286"/>
      <c r="DY109" s="286"/>
      <c r="DZ109" s="284"/>
      <c r="EA109" s="284"/>
      <c r="EB109" s="284"/>
      <c r="ED109" s="284"/>
      <c r="EE109" s="270"/>
      <c r="EF109" s="280"/>
      <c r="EG109" s="280"/>
      <c r="EH109" s="280"/>
      <c r="EI109" s="224"/>
      <c r="EJ109" s="275"/>
      <c r="EK109" s="276"/>
      <c r="EL109" s="275"/>
      <c r="EM109" s="275"/>
      <c r="EO109" s="275"/>
      <c r="EP109" s="275"/>
      <c r="ER109" s="224"/>
      <c r="ES109" s="275"/>
      <c r="ET109" s="276"/>
      <c r="EU109" s="275"/>
      <c r="EV109" s="275"/>
      <c r="EX109" s="275"/>
      <c r="EY109" s="275"/>
      <c r="FA109" s="34"/>
      <c r="FB109" s="34"/>
      <c r="FC109" s="33"/>
    </row>
    <row r="110" spans="1:159" ht="32.25" customHeight="1">
      <c r="A110" s="224"/>
      <c r="E110" s="224"/>
      <c r="G110" s="280"/>
      <c r="L110" s="280"/>
      <c r="M110" s="266"/>
      <c r="N110" s="266"/>
      <c r="O110" s="266"/>
      <c r="P110" s="266"/>
      <c r="Q110" s="266"/>
      <c r="R110" s="266"/>
      <c r="S110" s="280"/>
      <c r="T110" s="280"/>
      <c r="U110" s="280"/>
      <c r="V110" s="280"/>
      <c r="W110" s="280"/>
      <c r="X110" s="266"/>
      <c r="Y110" s="280"/>
      <c r="Z110" s="280"/>
      <c r="AA110" s="280"/>
      <c r="AB110" s="266"/>
      <c r="AC110" s="280"/>
      <c r="AD110" s="280"/>
      <c r="AE110" s="281"/>
      <c r="AF110" s="280"/>
      <c r="AG110" s="280"/>
      <c r="AH110" s="281"/>
      <c r="AI110" s="280"/>
      <c r="AJ110" s="280"/>
      <c r="AK110" s="280"/>
      <c r="AL110" s="280"/>
      <c r="AM110" s="280"/>
      <c r="AN110" s="266"/>
      <c r="AO110" s="280"/>
      <c r="AP110" s="280"/>
      <c r="AQ110" s="280"/>
      <c r="AR110" s="280"/>
      <c r="AS110" s="266"/>
      <c r="AT110" s="280"/>
      <c r="AU110" s="280"/>
      <c r="AV110" s="266"/>
      <c r="AW110" s="266"/>
      <c r="AX110" s="280"/>
      <c r="AY110" s="280"/>
      <c r="AZ110" s="280"/>
      <c r="BA110" s="280"/>
      <c r="BB110" s="280"/>
      <c r="BC110" s="280"/>
      <c r="BD110" s="280"/>
      <c r="BE110" s="280"/>
      <c r="BF110" s="280"/>
      <c r="BK110" s="280"/>
      <c r="BL110" s="280"/>
      <c r="BM110" s="280"/>
      <c r="BN110" s="280"/>
      <c r="BO110" s="280"/>
      <c r="BP110" s="280"/>
      <c r="BQ110" s="280"/>
      <c r="BR110" s="280"/>
      <c r="BS110" s="280"/>
      <c r="BT110" s="280"/>
      <c r="BU110" s="266"/>
      <c r="BV110" s="280"/>
      <c r="BW110" s="280"/>
      <c r="BX110" s="280"/>
      <c r="BY110" s="280"/>
      <c r="BZ110" s="280"/>
      <c r="CA110" s="280"/>
      <c r="CB110" s="266"/>
      <c r="CC110" s="266"/>
      <c r="CD110" s="280"/>
      <c r="CE110" s="280"/>
      <c r="CF110" s="280"/>
      <c r="CG110" s="280"/>
      <c r="CH110" s="266"/>
      <c r="CI110" s="266"/>
      <c r="CJ110" s="266"/>
      <c r="CK110" s="266"/>
      <c r="CL110" s="266"/>
      <c r="CM110" s="280"/>
      <c r="CN110" s="280"/>
      <c r="CO110" s="280"/>
      <c r="CP110" s="280"/>
      <c r="CQ110" s="280"/>
      <c r="CR110" s="268"/>
      <c r="CS110" s="268"/>
      <c r="DA110" s="270"/>
      <c r="DB110" s="270"/>
      <c r="DD110" s="284"/>
      <c r="DE110" s="270"/>
      <c r="DF110" s="285"/>
      <c r="DG110" s="270"/>
      <c r="DH110" s="270"/>
      <c r="DI110" s="273"/>
      <c r="DJ110" s="270"/>
      <c r="DK110" s="270"/>
      <c r="DL110" s="273"/>
      <c r="DM110" s="285"/>
      <c r="DN110" s="270"/>
      <c r="DO110" s="284"/>
      <c r="DP110" s="270"/>
      <c r="DQ110" s="270"/>
      <c r="DR110" s="270"/>
      <c r="DS110" s="270"/>
      <c r="DT110" s="270"/>
      <c r="DU110" s="244"/>
      <c r="DV110" s="284"/>
      <c r="DW110" s="284"/>
      <c r="DX110" s="286"/>
      <c r="DY110" s="286"/>
      <c r="DZ110" s="284"/>
      <c r="EA110" s="284"/>
      <c r="EB110" s="284"/>
      <c r="ED110" s="284"/>
      <c r="EE110" s="270"/>
      <c r="EF110" s="280"/>
      <c r="EG110" s="280"/>
      <c r="EH110" s="280"/>
      <c r="EI110" s="224"/>
      <c r="EJ110" s="275"/>
      <c r="EK110" s="276"/>
      <c r="EL110" s="275"/>
      <c r="EM110" s="275"/>
      <c r="EO110" s="275"/>
      <c r="EP110" s="275"/>
      <c r="ER110" s="224"/>
      <c r="ES110" s="275"/>
      <c r="ET110" s="276"/>
      <c r="EU110" s="275"/>
      <c r="EV110" s="275"/>
      <c r="EX110" s="275"/>
      <c r="EY110" s="275"/>
      <c r="FA110" s="34"/>
      <c r="FB110" s="34"/>
      <c r="FC110" s="33"/>
    </row>
    <row r="111" spans="1:159" ht="32.25" customHeight="1">
      <c r="A111" s="224"/>
      <c r="E111" s="224"/>
      <c r="G111" s="280"/>
      <c r="L111" s="280"/>
      <c r="M111" s="266"/>
      <c r="N111" s="266"/>
      <c r="O111" s="266"/>
      <c r="P111" s="266"/>
      <c r="Q111" s="266"/>
      <c r="R111" s="266"/>
      <c r="S111" s="280"/>
      <c r="T111" s="280"/>
      <c r="U111" s="280"/>
      <c r="V111" s="280"/>
      <c r="W111" s="280"/>
      <c r="X111" s="266"/>
      <c r="Y111" s="280"/>
      <c r="Z111" s="280"/>
      <c r="AA111" s="280"/>
      <c r="AB111" s="266"/>
      <c r="AC111" s="280"/>
      <c r="AD111" s="280"/>
      <c r="AE111" s="281"/>
      <c r="AF111" s="280"/>
      <c r="AG111" s="280"/>
      <c r="AH111" s="281"/>
      <c r="AI111" s="280"/>
      <c r="AJ111" s="280"/>
      <c r="AK111" s="280"/>
      <c r="AL111" s="280"/>
      <c r="AM111" s="280"/>
      <c r="AN111" s="266"/>
      <c r="AO111" s="280"/>
      <c r="AP111" s="280"/>
      <c r="AQ111" s="280"/>
      <c r="AR111" s="280"/>
      <c r="AS111" s="266"/>
      <c r="AT111" s="280"/>
      <c r="AU111" s="280"/>
      <c r="AV111" s="266"/>
      <c r="AW111" s="266"/>
      <c r="AX111" s="280"/>
      <c r="AY111" s="280"/>
      <c r="AZ111" s="280"/>
      <c r="BA111" s="280"/>
      <c r="BB111" s="280"/>
      <c r="BC111" s="280"/>
      <c r="BD111" s="280"/>
      <c r="BE111" s="280"/>
      <c r="BF111" s="280"/>
      <c r="BK111" s="280"/>
      <c r="BL111" s="280"/>
      <c r="BM111" s="280"/>
      <c r="BN111" s="280"/>
      <c r="BO111" s="280"/>
      <c r="BP111" s="280"/>
      <c r="BQ111" s="280"/>
      <c r="BR111" s="280"/>
      <c r="BS111" s="280"/>
      <c r="BT111" s="280"/>
      <c r="BU111" s="266"/>
      <c r="BV111" s="280"/>
      <c r="BW111" s="280"/>
      <c r="BX111" s="280"/>
      <c r="BY111" s="280"/>
      <c r="BZ111" s="280"/>
      <c r="CA111" s="280"/>
      <c r="CB111" s="266"/>
      <c r="CC111" s="266"/>
      <c r="CD111" s="280"/>
      <c r="CE111" s="280"/>
      <c r="CF111" s="280"/>
      <c r="CG111" s="280"/>
      <c r="CH111" s="266"/>
      <c r="CI111" s="266"/>
      <c r="CJ111" s="266"/>
      <c r="CK111" s="266"/>
      <c r="CL111" s="266"/>
      <c r="CM111" s="280"/>
      <c r="CN111" s="280"/>
      <c r="CO111" s="280"/>
      <c r="CP111" s="280"/>
      <c r="CQ111" s="280"/>
      <c r="CR111" s="268"/>
      <c r="CS111" s="268"/>
      <c r="DA111" s="270"/>
      <c r="DB111" s="270"/>
      <c r="DD111" s="284"/>
      <c r="DE111" s="270"/>
      <c r="DF111" s="285"/>
      <c r="DG111" s="270"/>
      <c r="DH111" s="270"/>
      <c r="DI111" s="273"/>
      <c r="DJ111" s="270"/>
      <c r="DK111" s="270"/>
      <c r="DL111" s="273"/>
      <c r="DM111" s="285"/>
      <c r="DN111" s="270"/>
      <c r="DO111" s="284"/>
      <c r="DP111" s="270"/>
      <c r="DQ111" s="270"/>
      <c r="DR111" s="270"/>
      <c r="DS111" s="270"/>
      <c r="DT111" s="270"/>
      <c r="DU111" s="244"/>
      <c r="DV111" s="284"/>
      <c r="DW111" s="284"/>
      <c r="DX111" s="286"/>
      <c r="DY111" s="286"/>
      <c r="DZ111" s="284"/>
      <c r="EA111" s="284"/>
      <c r="EB111" s="284"/>
      <c r="ED111" s="284"/>
      <c r="EE111" s="270"/>
      <c r="EF111" s="280"/>
      <c r="EG111" s="280"/>
      <c r="EH111" s="280"/>
      <c r="EI111" s="224"/>
      <c r="EJ111" s="275"/>
      <c r="EK111" s="276"/>
      <c r="EL111" s="275"/>
      <c r="EM111" s="275"/>
      <c r="EO111" s="275"/>
      <c r="EP111" s="275"/>
      <c r="ER111" s="224"/>
      <c r="ES111" s="275"/>
      <c r="ET111" s="276"/>
      <c r="EU111" s="275"/>
      <c r="EV111" s="275"/>
      <c r="EX111" s="275"/>
      <c r="EY111" s="275"/>
      <c r="FA111" s="34"/>
      <c r="FB111" s="34"/>
      <c r="FC111" s="33"/>
    </row>
    <row r="112" spans="1:159" ht="32.25" customHeight="1">
      <c r="A112" s="224"/>
      <c r="E112" s="224"/>
      <c r="G112" s="280"/>
      <c r="L112" s="280"/>
      <c r="M112" s="266"/>
      <c r="N112" s="266"/>
      <c r="O112" s="266"/>
      <c r="P112" s="266"/>
      <c r="Q112" s="266"/>
      <c r="R112" s="266"/>
      <c r="S112" s="280"/>
      <c r="T112" s="280"/>
      <c r="U112" s="280"/>
      <c r="V112" s="280"/>
      <c r="W112" s="280"/>
      <c r="X112" s="266"/>
      <c r="Y112" s="280"/>
      <c r="Z112" s="280"/>
      <c r="AA112" s="280"/>
      <c r="AB112" s="266"/>
      <c r="AC112" s="280"/>
      <c r="AD112" s="280"/>
      <c r="AE112" s="281"/>
      <c r="AF112" s="280"/>
      <c r="AG112" s="280"/>
      <c r="AH112" s="281"/>
      <c r="AI112" s="280"/>
      <c r="AJ112" s="280"/>
      <c r="AK112" s="280"/>
      <c r="AL112" s="280"/>
      <c r="AM112" s="280"/>
      <c r="AN112" s="266"/>
      <c r="AO112" s="280"/>
      <c r="AP112" s="280"/>
      <c r="AQ112" s="280"/>
      <c r="AR112" s="280"/>
      <c r="AS112" s="266"/>
      <c r="AT112" s="280"/>
      <c r="AU112" s="280"/>
      <c r="AV112" s="266"/>
      <c r="AW112" s="266"/>
      <c r="AX112" s="280"/>
      <c r="AY112" s="280"/>
      <c r="AZ112" s="280"/>
      <c r="BA112" s="280"/>
      <c r="BB112" s="280"/>
      <c r="BC112" s="280"/>
      <c r="BD112" s="280"/>
      <c r="BE112" s="280"/>
      <c r="BF112" s="280"/>
      <c r="BK112" s="280"/>
      <c r="BL112" s="280"/>
      <c r="BM112" s="280"/>
      <c r="BN112" s="280"/>
      <c r="BO112" s="280"/>
      <c r="BP112" s="280"/>
      <c r="BQ112" s="280"/>
      <c r="BR112" s="280"/>
      <c r="BS112" s="280"/>
      <c r="BT112" s="280"/>
      <c r="BU112" s="266"/>
      <c r="BV112" s="280"/>
      <c r="BW112" s="280"/>
      <c r="BX112" s="280"/>
      <c r="BY112" s="280"/>
      <c r="BZ112" s="280"/>
      <c r="CA112" s="280"/>
      <c r="CB112" s="266"/>
      <c r="CC112" s="266"/>
      <c r="CD112" s="280"/>
      <c r="CE112" s="280"/>
      <c r="CF112" s="280"/>
      <c r="CG112" s="280"/>
      <c r="CH112" s="266"/>
      <c r="CI112" s="266"/>
      <c r="CJ112" s="266"/>
      <c r="CK112" s="266"/>
      <c r="CL112" s="266"/>
      <c r="CM112" s="280"/>
      <c r="CN112" s="280"/>
      <c r="CO112" s="280"/>
      <c r="CP112" s="280"/>
      <c r="CQ112" s="280"/>
      <c r="CR112" s="268"/>
      <c r="CS112" s="268"/>
      <c r="DA112" s="270"/>
      <c r="DB112" s="270"/>
      <c r="DD112" s="284"/>
      <c r="DE112" s="270"/>
      <c r="DF112" s="285"/>
      <c r="DG112" s="270"/>
      <c r="DH112" s="270"/>
      <c r="DI112" s="273"/>
      <c r="DJ112" s="270"/>
      <c r="DK112" s="270"/>
      <c r="DL112" s="273"/>
      <c r="DM112" s="285"/>
      <c r="DN112" s="270"/>
      <c r="DO112" s="284"/>
      <c r="DP112" s="270"/>
      <c r="DQ112" s="270"/>
      <c r="DR112" s="270"/>
      <c r="DS112" s="270"/>
      <c r="DT112" s="270"/>
      <c r="DU112" s="244"/>
      <c r="DV112" s="284"/>
      <c r="DW112" s="284"/>
      <c r="DX112" s="286"/>
      <c r="DY112" s="286"/>
      <c r="DZ112" s="284"/>
      <c r="EA112" s="284"/>
      <c r="EB112" s="284"/>
      <c r="ED112" s="284"/>
      <c r="EE112" s="270"/>
      <c r="EF112" s="280"/>
      <c r="EG112" s="280"/>
      <c r="EH112" s="280"/>
      <c r="EI112" s="224"/>
      <c r="EJ112" s="275"/>
      <c r="EK112" s="276"/>
      <c r="EL112" s="275"/>
      <c r="EM112" s="275"/>
      <c r="EO112" s="275"/>
      <c r="EP112" s="275"/>
      <c r="ER112" s="224"/>
      <c r="ES112" s="275"/>
      <c r="ET112" s="276"/>
      <c r="EU112" s="275"/>
      <c r="EV112" s="275"/>
      <c r="EX112" s="275"/>
      <c r="EY112" s="275"/>
      <c r="FA112" s="34"/>
      <c r="FB112" s="34"/>
      <c r="FC112" s="33"/>
    </row>
    <row r="113" spans="1:159" ht="32.25" customHeight="1">
      <c r="A113" s="224"/>
      <c r="E113" s="224"/>
      <c r="G113" s="280"/>
      <c r="L113" s="280"/>
      <c r="M113" s="266"/>
      <c r="N113" s="266"/>
      <c r="O113" s="266"/>
      <c r="P113" s="266"/>
      <c r="Q113" s="266"/>
      <c r="R113" s="266"/>
      <c r="S113" s="280"/>
      <c r="T113" s="280"/>
      <c r="U113" s="280"/>
      <c r="V113" s="280"/>
      <c r="W113" s="280"/>
      <c r="X113" s="266"/>
      <c r="Y113" s="280"/>
      <c r="Z113" s="280"/>
      <c r="AA113" s="280"/>
      <c r="AB113" s="266"/>
      <c r="AC113" s="280"/>
      <c r="AD113" s="280"/>
      <c r="AE113" s="281"/>
      <c r="AF113" s="280"/>
      <c r="AG113" s="280"/>
      <c r="AH113" s="281"/>
      <c r="AI113" s="280"/>
      <c r="AJ113" s="280"/>
      <c r="AK113" s="280"/>
      <c r="AL113" s="280"/>
      <c r="AM113" s="280"/>
      <c r="AN113" s="266"/>
      <c r="AO113" s="280"/>
      <c r="AP113" s="280"/>
      <c r="AQ113" s="280"/>
      <c r="AR113" s="280"/>
      <c r="AS113" s="266"/>
      <c r="AT113" s="280"/>
      <c r="AU113" s="280"/>
      <c r="AV113" s="266"/>
      <c r="AW113" s="266"/>
      <c r="AX113" s="280"/>
      <c r="AY113" s="280"/>
      <c r="AZ113" s="280"/>
      <c r="BA113" s="280"/>
      <c r="BB113" s="280"/>
      <c r="BC113" s="280"/>
      <c r="BD113" s="280"/>
      <c r="BE113" s="280"/>
      <c r="BF113" s="280"/>
      <c r="BK113" s="280"/>
      <c r="BL113" s="280"/>
      <c r="BM113" s="280"/>
      <c r="BN113" s="280"/>
      <c r="BO113" s="280"/>
      <c r="BP113" s="280"/>
      <c r="BQ113" s="280"/>
      <c r="BR113" s="280"/>
      <c r="BS113" s="280"/>
      <c r="BT113" s="280"/>
      <c r="BU113" s="266"/>
      <c r="BV113" s="280"/>
      <c r="BW113" s="280"/>
      <c r="BX113" s="280"/>
      <c r="BY113" s="280"/>
      <c r="BZ113" s="280"/>
      <c r="CA113" s="280"/>
      <c r="CB113" s="266"/>
      <c r="CC113" s="266"/>
      <c r="CD113" s="280"/>
      <c r="CE113" s="280"/>
      <c r="CF113" s="280"/>
      <c r="CG113" s="280"/>
      <c r="CH113" s="266"/>
      <c r="CI113" s="266"/>
      <c r="CJ113" s="266"/>
      <c r="CK113" s="266"/>
      <c r="CL113" s="266"/>
      <c r="CM113" s="280"/>
      <c r="CN113" s="280"/>
      <c r="CO113" s="280"/>
      <c r="CP113" s="280"/>
      <c r="CQ113" s="280"/>
      <c r="CR113" s="268"/>
      <c r="CS113" s="268"/>
      <c r="DA113" s="270"/>
      <c r="DB113" s="270"/>
      <c r="DD113" s="284"/>
      <c r="DE113" s="270"/>
      <c r="DF113" s="285"/>
      <c r="DG113" s="270"/>
      <c r="DH113" s="270"/>
      <c r="DI113" s="273"/>
      <c r="DJ113" s="270"/>
      <c r="DK113" s="270"/>
      <c r="DL113" s="273"/>
      <c r="DM113" s="285"/>
      <c r="DN113" s="270"/>
      <c r="DO113" s="284"/>
      <c r="DP113" s="270"/>
      <c r="DQ113" s="270"/>
      <c r="DR113" s="270"/>
      <c r="DS113" s="270"/>
      <c r="DT113" s="270"/>
      <c r="DU113" s="244"/>
      <c r="DV113" s="284"/>
      <c r="DW113" s="284"/>
      <c r="DX113" s="286"/>
      <c r="DY113" s="286"/>
      <c r="DZ113" s="284"/>
      <c r="EA113" s="284"/>
      <c r="EB113" s="284"/>
      <c r="ED113" s="284"/>
      <c r="EE113" s="270"/>
      <c r="EF113" s="280"/>
      <c r="EG113" s="280"/>
      <c r="EH113" s="280"/>
      <c r="EI113" s="224"/>
      <c r="EJ113" s="275"/>
      <c r="EK113" s="276"/>
      <c r="EL113" s="275"/>
      <c r="EM113" s="275"/>
      <c r="EO113" s="275"/>
      <c r="EP113" s="275"/>
      <c r="ER113" s="224"/>
      <c r="ES113" s="275"/>
      <c r="ET113" s="276"/>
      <c r="EU113" s="275"/>
      <c r="EV113" s="275"/>
      <c r="EX113" s="275"/>
      <c r="EY113" s="275"/>
      <c r="FA113" s="34"/>
      <c r="FB113" s="34"/>
      <c r="FC113" s="33"/>
    </row>
    <row r="114" spans="1:159" ht="32.25" customHeight="1">
      <c r="A114" s="224"/>
      <c r="E114" s="224"/>
      <c r="G114" s="280"/>
      <c r="L114" s="280"/>
      <c r="M114" s="266"/>
      <c r="N114" s="266"/>
      <c r="O114" s="266"/>
      <c r="P114" s="266"/>
      <c r="Q114" s="266"/>
      <c r="R114" s="266"/>
      <c r="S114" s="280"/>
      <c r="T114" s="280"/>
      <c r="U114" s="280"/>
      <c r="V114" s="280"/>
      <c r="W114" s="280"/>
      <c r="X114" s="266"/>
      <c r="Y114" s="280"/>
      <c r="Z114" s="280"/>
      <c r="AA114" s="280"/>
      <c r="AB114" s="266"/>
      <c r="AC114" s="280"/>
      <c r="AD114" s="280"/>
      <c r="AE114" s="281"/>
      <c r="AF114" s="280"/>
      <c r="AG114" s="280"/>
      <c r="AH114" s="281"/>
      <c r="AI114" s="280"/>
      <c r="AJ114" s="280"/>
      <c r="AK114" s="280"/>
      <c r="AL114" s="280"/>
      <c r="AM114" s="280"/>
      <c r="AN114" s="266"/>
      <c r="AO114" s="280"/>
      <c r="AP114" s="280"/>
      <c r="AQ114" s="280"/>
      <c r="AR114" s="280"/>
      <c r="AS114" s="266"/>
      <c r="AT114" s="280"/>
      <c r="AU114" s="280"/>
      <c r="AV114" s="266"/>
      <c r="AW114" s="266"/>
      <c r="AX114" s="280"/>
      <c r="AY114" s="280"/>
      <c r="AZ114" s="280"/>
      <c r="BA114" s="280"/>
      <c r="BB114" s="280"/>
      <c r="BC114" s="280"/>
      <c r="BD114" s="280"/>
      <c r="BE114" s="280"/>
      <c r="BF114" s="280"/>
      <c r="BK114" s="280"/>
      <c r="BL114" s="280"/>
      <c r="BM114" s="280"/>
      <c r="BN114" s="280"/>
      <c r="BO114" s="280"/>
      <c r="BP114" s="280"/>
      <c r="BQ114" s="280"/>
      <c r="BR114" s="280"/>
      <c r="BS114" s="280"/>
      <c r="BT114" s="280"/>
      <c r="BU114" s="266"/>
      <c r="BV114" s="280"/>
      <c r="BW114" s="280"/>
      <c r="BX114" s="280"/>
      <c r="BY114" s="280"/>
      <c r="BZ114" s="280"/>
      <c r="CA114" s="280"/>
      <c r="CB114" s="266"/>
      <c r="CC114" s="266"/>
      <c r="CD114" s="280"/>
      <c r="CE114" s="280"/>
      <c r="CF114" s="280"/>
      <c r="CG114" s="280"/>
      <c r="CH114" s="266"/>
      <c r="CI114" s="266"/>
      <c r="CJ114" s="266"/>
      <c r="CK114" s="266"/>
      <c r="CL114" s="266"/>
      <c r="CM114" s="280"/>
      <c r="CN114" s="280"/>
      <c r="CO114" s="280"/>
      <c r="CP114" s="280"/>
      <c r="CQ114" s="280"/>
      <c r="CR114" s="268"/>
      <c r="CS114" s="268"/>
      <c r="DA114" s="270"/>
      <c r="DB114" s="270"/>
      <c r="DD114" s="284"/>
      <c r="DE114" s="270"/>
      <c r="DF114" s="285"/>
      <c r="DG114" s="270"/>
      <c r="DH114" s="270"/>
      <c r="DI114" s="273"/>
      <c r="DJ114" s="270"/>
      <c r="DK114" s="270"/>
      <c r="DL114" s="273"/>
      <c r="DM114" s="285"/>
      <c r="DN114" s="270"/>
      <c r="DO114" s="284"/>
      <c r="DP114" s="270"/>
      <c r="DQ114" s="270"/>
      <c r="DR114" s="270"/>
      <c r="DS114" s="270"/>
      <c r="DT114" s="270"/>
      <c r="DU114" s="244"/>
      <c r="DV114" s="284"/>
      <c r="DW114" s="284"/>
      <c r="DX114" s="286"/>
      <c r="DY114" s="286"/>
      <c r="DZ114" s="284"/>
      <c r="EA114" s="284"/>
      <c r="EB114" s="284"/>
      <c r="ED114" s="284"/>
      <c r="EE114" s="270"/>
      <c r="EF114" s="280"/>
      <c r="EG114" s="280"/>
      <c r="EH114" s="280"/>
      <c r="EI114" s="224"/>
      <c r="EJ114" s="275"/>
      <c r="EK114" s="276"/>
      <c r="EL114" s="275"/>
      <c r="EM114" s="275"/>
      <c r="EO114" s="275"/>
      <c r="EP114" s="275"/>
      <c r="ER114" s="224"/>
      <c r="ES114" s="275"/>
      <c r="ET114" s="276"/>
      <c r="EU114" s="275"/>
      <c r="EV114" s="275"/>
      <c r="EX114" s="275"/>
      <c r="EY114" s="275"/>
      <c r="FA114" s="34"/>
      <c r="FB114" s="34"/>
      <c r="FC114" s="33"/>
    </row>
    <row r="115" spans="1:159" ht="32.25" customHeight="1">
      <c r="A115" s="224"/>
      <c r="E115" s="224"/>
      <c r="G115" s="280"/>
      <c r="L115" s="280"/>
      <c r="M115" s="266"/>
      <c r="N115" s="266"/>
      <c r="O115" s="266"/>
      <c r="P115" s="266"/>
      <c r="Q115" s="266"/>
      <c r="R115" s="266"/>
      <c r="S115" s="280"/>
      <c r="T115" s="280"/>
      <c r="U115" s="280"/>
      <c r="V115" s="280"/>
      <c r="W115" s="280"/>
      <c r="X115" s="266"/>
      <c r="Y115" s="280"/>
      <c r="Z115" s="280"/>
      <c r="AA115" s="280"/>
      <c r="AB115" s="266"/>
      <c r="AC115" s="280"/>
      <c r="AD115" s="280"/>
      <c r="AE115" s="281"/>
      <c r="AF115" s="280"/>
      <c r="AG115" s="280"/>
      <c r="AH115" s="281"/>
      <c r="AI115" s="280"/>
      <c r="AJ115" s="280"/>
      <c r="AK115" s="280"/>
      <c r="AL115" s="280"/>
      <c r="AM115" s="280"/>
      <c r="AN115" s="266"/>
      <c r="AO115" s="280"/>
      <c r="AP115" s="280"/>
      <c r="AQ115" s="280"/>
      <c r="AR115" s="280"/>
      <c r="AS115" s="266"/>
      <c r="AT115" s="280"/>
      <c r="AU115" s="280"/>
      <c r="AV115" s="266"/>
      <c r="AW115" s="266"/>
      <c r="AX115" s="280"/>
      <c r="AY115" s="280"/>
      <c r="AZ115" s="280"/>
      <c r="BA115" s="280"/>
      <c r="BB115" s="280"/>
      <c r="BC115" s="280"/>
      <c r="BD115" s="280"/>
      <c r="BE115" s="280"/>
      <c r="BF115" s="280"/>
      <c r="BK115" s="280"/>
      <c r="BL115" s="280"/>
      <c r="BM115" s="280"/>
      <c r="BN115" s="280"/>
      <c r="BO115" s="280"/>
      <c r="BP115" s="280"/>
      <c r="BQ115" s="280"/>
      <c r="BR115" s="280"/>
      <c r="BS115" s="280"/>
      <c r="BT115" s="280"/>
      <c r="BU115" s="266"/>
      <c r="BV115" s="280"/>
      <c r="BW115" s="280"/>
      <c r="BX115" s="280"/>
      <c r="BY115" s="280"/>
      <c r="BZ115" s="280"/>
      <c r="CA115" s="280"/>
      <c r="CB115" s="266"/>
      <c r="CC115" s="266"/>
      <c r="CD115" s="280"/>
      <c r="CE115" s="280"/>
      <c r="CF115" s="280"/>
      <c r="CG115" s="280"/>
      <c r="CH115" s="266"/>
      <c r="CI115" s="266"/>
      <c r="CJ115" s="266"/>
      <c r="CK115" s="266"/>
      <c r="CL115" s="266"/>
      <c r="CM115" s="280"/>
      <c r="CN115" s="280"/>
      <c r="CO115" s="280"/>
      <c r="CP115" s="280"/>
      <c r="CQ115" s="280"/>
      <c r="CR115" s="268"/>
      <c r="CS115" s="268"/>
      <c r="DA115" s="270"/>
      <c r="DB115" s="270"/>
      <c r="DD115" s="284"/>
      <c r="DE115" s="270"/>
      <c r="DF115" s="285"/>
      <c r="DG115" s="270"/>
      <c r="DH115" s="270"/>
      <c r="DI115" s="273"/>
      <c r="DJ115" s="270"/>
      <c r="DK115" s="270"/>
      <c r="DL115" s="273"/>
      <c r="DM115" s="285"/>
      <c r="DN115" s="270"/>
      <c r="DO115" s="284"/>
      <c r="DP115" s="270"/>
      <c r="DQ115" s="270"/>
      <c r="DR115" s="270"/>
      <c r="DS115" s="270"/>
      <c r="DT115" s="270"/>
      <c r="DU115" s="244"/>
      <c r="DV115" s="284"/>
      <c r="DW115" s="284"/>
      <c r="DX115" s="286"/>
      <c r="DY115" s="286"/>
      <c r="DZ115" s="284"/>
      <c r="EA115" s="284"/>
      <c r="EB115" s="284"/>
      <c r="ED115" s="284"/>
      <c r="EE115" s="270"/>
      <c r="EF115" s="280"/>
      <c r="EG115" s="280"/>
      <c r="EH115" s="280"/>
      <c r="EI115" s="224"/>
      <c r="EJ115" s="275"/>
      <c r="EK115" s="276"/>
      <c r="EL115" s="275"/>
      <c r="EM115" s="275"/>
      <c r="EO115" s="275"/>
      <c r="EP115" s="275"/>
      <c r="ER115" s="224"/>
      <c r="ES115" s="275"/>
      <c r="ET115" s="276"/>
      <c r="EU115" s="275"/>
      <c r="EV115" s="275"/>
      <c r="EX115" s="275"/>
      <c r="EY115" s="275"/>
      <c r="FA115" s="34"/>
      <c r="FB115" s="34"/>
      <c r="FC115" s="33"/>
    </row>
    <row r="116" spans="1:159" ht="32.25" customHeight="1">
      <c r="A116" s="224"/>
      <c r="E116" s="224"/>
      <c r="G116" s="280"/>
      <c r="L116" s="280"/>
      <c r="M116" s="266"/>
      <c r="N116" s="266"/>
      <c r="O116" s="266"/>
      <c r="P116" s="266"/>
      <c r="Q116" s="266"/>
      <c r="R116" s="266"/>
      <c r="S116" s="280"/>
      <c r="T116" s="280"/>
      <c r="U116" s="280"/>
      <c r="V116" s="280"/>
      <c r="W116" s="280"/>
      <c r="X116" s="266"/>
      <c r="Y116" s="280"/>
      <c r="Z116" s="280"/>
      <c r="AA116" s="280"/>
      <c r="AB116" s="266"/>
      <c r="AC116" s="280"/>
      <c r="AD116" s="280"/>
      <c r="AE116" s="281"/>
      <c r="AF116" s="280"/>
      <c r="AG116" s="280"/>
      <c r="AH116" s="281"/>
      <c r="AI116" s="280"/>
      <c r="AJ116" s="280"/>
      <c r="AK116" s="280"/>
      <c r="AL116" s="280"/>
      <c r="AM116" s="280"/>
      <c r="AN116" s="266"/>
      <c r="AO116" s="280"/>
      <c r="AP116" s="280"/>
      <c r="AQ116" s="280"/>
      <c r="AR116" s="280"/>
      <c r="AS116" s="266"/>
      <c r="AT116" s="280"/>
      <c r="AU116" s="280"/>
      <c r="AV116" s="266"/>
      <c r="AW116" s="266"/>
      <c r="AX116" s="280"/>
      <c r="AY116" s="280"/>
      <c r="AZ116" s="280"/>
      <c r="BA116" s="280"/>
      <c r="BB116" s="280"/>
      <c r="BC116" s="280"/>
      <c r="BD116" s="280"/>
      <c r="BE116" s="280"/>
      <c r="BF116" s="280"/>
      <c r="BK116" s="280"/>
      <c r="BL116" s="280"/>
      <c r="BM116" s="280"/>
      <c r="BN116" s="280"/>
      <c r="BO116" s="280"/>
      <c r="BP116" s="280"/>
      <c r="BQ116" s="280"/>
      <c r="BR116" s="280"/>
      <c r="BS116" s="280"/>
      <c r="BT116" s="280"/>
      <c r="BU116" s="266"/>
      <c r="BV116" s="280"/>
      <c r="BW116" s="280"/>
      <c r="BX116" s="280"/>
      <c r="BY116" s="280"/>
      <c r="BZ116" s="280"/>
      <c r="CA116" s="280"/>
      <c r="CB116" s="266"/>
      <c r="CC116" s="266"/>
      <c r="CD116" s="280"/>
      <c r="CE116" s="280"/>
      <c r="CF116" s="280"/>
      <c r="CG116" s="280"/>
      <c r="CH116" s="266"/>
      <c r="CI116" s="266"/>
      <c r="CJ116" s="266"/>
      <c r="CK116" s="266"/>
      <c r="CL116" s="266"/>
      <c r="CM116" s="280"/>
      <c r="CN116" s="280"/>
      <c r="CO116" s="280"/>
      <c r="CP116" s="280"/>
      <c r="CQ116" s="280"/>
      <c r="CR116" s="268"/>
      <c r="CS116" s="268"/>
      <c r="DA116" s="270"/>
      <c r="DB116" s="270"/>
      <c r="DD116" s="284"/>
      <c r="DE116" s="270"/>
      <c r="DF116" s="285"/>
      <c r="DG116" s="270"/>
      <c r="DH116" s="270"/>
      <c r="DI116" s="273"/>
      <c r="DJ116" s="270"/>
      <c r="DK116" s="270"/>
      <c r="DL116" s="273"/>
      <c r="DM116" s="285"/>
      <c r="DN116" s="270"/>
      <c r="DO116" s="284"/>
      <c r="DP116" s="270"/>
      <c r="DQ116" s="270"/>
      <c r="DR116" s="270"/>
      <c r="DS116" s="270"/>
      <c r="DT116" s="270"/>
      <c r="DU116" s="244"/>
      <c r="DV116" s="284"/>
      <c r="DW116" s="284"/>
      <c r="DX116" s="286"/>
      <c r="DY116" s="286"/>
      <c r="DZ116" s="284"/>
      <c r="EA116" s="284"/>
      <c r="EB116" s="284"/>
      <c r="ED116" s="284"/>
      <c r="EE116" s="270"/>
      <c r="EF116" s="280"/>
      <c r="EG116" s="280"/>
      <c r="EH116" s="280"/>
      <c r="EI116" s="224"/>
      <c r="EJ116" s="275"/>
      <c r="EK116" s="276"/>
      <c r="EL116" s="275"/>
      <c r="EM116" s="275"/>
      <c r="EO116" s="275"/>
      <c r="EP116" s="275"/>
      <c r="ER116" s="224"/>
      <c r="ES116" s="275"/>
      <c r="ET116" s="276"/>
      <c r="EU116" s="275"/>
      <c r="EV116" s="275"/>
      <c r="EX116" s="275"/>
      <c r="EY116" s="275"/>
      <c r="FA116" s="34"/>
      <c r="FB116" s="34"/>
      <c r="FC116" s="33"/>
    </row>
    <row r="117" spans="1:159" ht="32.25" customHeight="1">
      <c r="A117" s="224"/>
      <c r="E117" s="224"/>
      <c r="G117" s="280"/>
      <c r="L117" s="280"/>
      <c r="M117" s="266"/>
      <c r="N117" s="266"/>
      <c r="O117" s="266"/>
      <c r="P117" s="266"/>
      <c r="Q117" s="266"/>
      <c r="R117" s="266"/>
      <c r="S117" s="280"/>
      <c r="T117" s="280"/>
      <c r="U117" s="280"/>
      <c r="V117" s="280"/>
      <c r="W117" s="280"/>
      <c r="X117" s="266"/>
      <c r="Y117" s="280"/>
      <c r="Z117" s="280"/>
      <c r="AA117" s="280"/>
      <c r="AB117" s="266"/>
      <c r="AC117" s="280"/>
      <c r="AD117" s="280"/>
      <c r="AE117" s="281"/>
      <c r="AF117" s="280"/>
      <c r="AG117" s="280"/>
      <c r="AH117" s="281"/>
      <c r="AI117" s="280"/>
      <c r="AJ117" s="280"/>
      <c r="AK117" s="280"/>
      <c r="AL117" s="280"/>
      <c r="AM117" s="280"/>
      <c r="AN117" s="266"/>
      <c r="AO117" s="280"/>
      <c r="AP117" s="280"/>
      <c r="AQ117" s="280"/>
      <c r="AR117" s="280"/>
      <c r="AS117" s="266"/>
      <c r="AT117" s="280"/>
      <c r="AU117" s="280"/>
      <c r="AV117" s="266"/>
      <c r="AW117" s="266"/>
      <c r="AX117" s="280"/>
      <c r="AY117" s="280"/>
      <c r="AZ117" s="280"/>
      <c r="BA117" s="280"/>
      <c r="BB117" s="280"/>
      <c r="BC117" s="280"/>
      <c r="BD117" s="280"/>
      <c r="BE117" s="280"/>
      <c r="BF117" s="280"/>
      <c r="BK117" s="280"/>
      <c r="BL117" s="280"/>
      <c r="BM117" s="280"/>
      <c r="BN117" s="280"/>
      <c r="BO117" s="280"/>
      <c r="BP117" s="280"/>
      <c r="BQ117" s="280"/>
      <c r="BR117" s="280"/>
      <c r="BS117" s="280"/>
      <c r="BT117" s="280"/>
      <c r="BU117" s="266"/>
      <c r="BV117" s="280"/>
      <c r="BW117" s="280"/>
      <c r="BX117" s="280"/>
      <c r="BY117" s="280"/>
      <c r="BZ117" s="280"/>
      <c r="CA117" s="280"/>
      <c r="CB117" s="266"/>
      <c r="CC117" s="266"/>
      <c r="CD117" s="280"/>
      <c r="CE117" s="280"/>
      <c r="CF117" s="280"/>
      <c r="CG117" s="280"/>
      <c r="CH117" s="266"/>
      <c r="CI117" s="266"/>
      <c r="CJ117" s="266"/>
      <c r="CK117" s="266"/>
      <c r="CL117" s="266"/>
      <c r="CM117" s="280"/>
      <c r="CN117" s="280"/>
      <c r="CO117" s="280"/>
      <c r="CP117" s="280"/>
      <c r="CQ117" s="280"/>
      <c r="CR117" s="268"/>
      <c r="CS117" s="268"/>
      <c r="DA117" s="270"/>
      <c r="DB117" s="270"/>
      <c r="DD117" s="284"/>
      <c r="DE117" s="270"/>
      <c r="DF117" s="285"/>
      <c r="DG117" s="270"/>
      <c r="DH117" s="270"/>
      <c r="DI117" s="273"/>
      <c r="DJ117" s="270"/>
      <c r="DK117" s="270"/>
      <c r="DL117" s="273"/>
      <c r="DM117" s="285"/>
      <c r="DN117" s="270"/>
      <c r="DO117" s="284"/>
      <c r="DP117" s="270"/>
      <c r="DQ117" s="270"/>
      <c r="DR117" s="270"/>
      <c r="DS117" s="270"/>
      <c r="DT117" s="270"/>
      <c r="DU117" s="244"/>
      <c r="DV117" s="284"/>
      <c r="DW117" s="284"/>
      <c r="DX117" s="286"/>
      <c r="DY117" s="286"/>
      <c r="DZ117" s="284"/>
      <c r="EA117" s="284"/>
      <c r="EB117" s="284"/>
      <c r="ED117" s="284"/>
      <c r="EE117" s="270"/>
      <c r="EF117" s="280"/>
      <c r="EG117" s="280"/>
      <c r="EH117" s="280"/>
      <c r="EI117" s="224"/>
      <c r="EJ117" s="275"/>
      <c r="EK117" s="276"/>
      <c r="EL117" s="275"/>
      <c r="EM117" s="275"/>
      <c r="EO117" s="275"/>
      <c r="EP117" s="275"/>
      <c r="ER117" s="224"/>
      <c r="ES117" s="275"/>
      <c r="ET117" s="276"/>
      <c r="EU117" s="275"/>
      <c r="EV117" s="275"/>
      <c r="EX117" s="275"/>
      <c r="EY117" s="275"/>
      <c r="FA117" s="34"/>
      <c r="FB117" s="34"/>
      <c r="FC117" s="33"/>
    </row>
    <row r="118" spans="1:159" ht="32.25" customHeight="1">
      <c r="A118" s="224"/>
      <c r="G118" s="280"/>
      <c r="L118" s="280"/>
      <c r="M118" s="266"/>
      <c r="N118" s="266"/>
      <c r="O118" s="266"/>
      <c r="P118" s="266"/>
      <c r="Q118" s="266"/>
      <c r="R118" s="266"/>
      <c r="S118" s="280"/>
      <c r="T118" s="280"/>
      <c r="U118" s="280"/>
      <c r="V118" s="280"/>
      <c r="W118" s="280"/>
      <c r="X118" s="266"/>
      <c r="Y118" s="280"/>
      <c r="Z118" s="280"/>
      <c r="AA118" s="280"/>
      <c r="AB118" s="266"/>
      <c r="AC118" s="280"/>
      <c r="AD118" s="280"/>
      <c r="AE118" s="281"/>
      <c r="AF118" s="280"/>
      <c r="AG118" s="280"/>
      <c r="AH118" s="281"/>
      <c r="AI118" s="280"/>
      <c r="AJ118" s="280"/>
      <c r="AK118" s="280"/>
      <c r="AL118" s="280"/>
      <c r="AM118" s="280"/>
      <c r="AN118" s="266"/>
      <c r="AO118" s="280"/>
      <c r="AP118" s="280"/>
      <c r="AQ118" s="280"/>
      <c r="AR118" s="280"/>
      <c r="AS118" s="266"/>
      <c r="AT118" s="280"/>
      <c r="AU118" s="280"/>
      <c r="AV118" s="266"/>
      <c r="AW118" s="266"/>
      <c r="AX118" s="280"/>
      <c r="AY118" s="280"/>
      <c r="AZ118" s="280"/>
      <c r="BA118" s="280"/>
      <c r="BB118" s="280"/>
      <c r="BC118" s="280"/>
      <c r="BD118" s="280"/>
      <c r="BE118" s="280"/>
      <c r="BF118" s="280"/>
      <c r="BK118" s="280"/>
      <c r="BL118" s="280"/>
      <c r="BM118" s="280"/>
      <c r="BN118" s="280"/>
      <c r="BO118" s="280"/>
      <c r="BP118" s="280"/>
      <c r="BQ118" s="280"/>
      <c r="BR118" s="280"/>
      <c r="BS118" s="280"/>
      <c r="BT118" s="280"/>
      <c r="BU118" s="266"/>
      <c r="BV118" s="280"/>
      <c r="BW118" s="280"/>
      <c r="BX118" s="280"/>
      <c r="BY118" s="280"/>
      <c r="BZ118" s="280"/>
      <c r="CA118" s="280"/>
      <c r="CB118" s="266"/>
      <c r="CC118" s="266"/>
      <c r="CD118" s="280"/>
      <c r="CE118" s="280"/>
      <c r="CF118" s="280"/>
      <c r="CG118" s="280"/>
      <c r="CH118" s="266"/>
      <c r="CI118" s="266"/>
      <c r="CJ118" s="266"/>
      <c r="CK118" s="266"/>
      <c r="CL118" s="266"/>
      <c r="CM118" s="280"/>
      <c r="CN118" s="280"/>
      <c r="CO118" s="280"/>
      <c r="CP118" s="280"/>
      <c r="CQ118" s="280"/>
      <c r="CR118" s="268"/>
      <c r="CS118" s="268"/>
      <c r="DA118" s="270"/>
      <c r="DB118" s="270"/>
      <c r="DD118" s="284"/>
      <c r="DE118" s="270"/>
      <c r="DF118" s="285"/>
      <c r="DG118" s="270"/>
      <c r="DH118" s="270"/>
      <c r="DI118" s="273"/>
      <c r="DJ118" s="270"/>
      <c r="DK118" s="270"/>
      <c r="DL118" s="273"/>
      <c r="DM118" s="285"/>
      <c r="DN118" s="270"/>
      <c r="DO118" s="284"/>
      <c r="DP118" s="270"/>
      <c r="DQ118" s="270"/>
      <c r="DR118" s="270"/>
      <c r="DS118" s="270"/>
      <c r="DT118" s="270"/>
      <c r="DU118" s="244"/>
      <c r="DV118" s="284"/>
      <c r="DW118" s="284"/>
      <c r="DX118" s="286"/>
      <c r="DY118" s="286"/>
      <c r="DZ118" s="284"/>
      <c r="EA118" s="284"/>
      <c r="EB118" s="284"/>
      <c r="ED118" s="284"/>
      <c r="EE118" s="270"/>
      <c r="EF118" s="280"/>
      <c r="EG118" s="280"/>
      <c r="EH118" s="280"/>
      <c r="EI118" s="224"/>
      <c r="EJ118" s="275"/>
      <c r="EK118" s="276"/>
      <c r="EL118" s="275"/>
      <c r="EM118" s="275"/>
      <c r="EO118" s="275"/>
      <c r="EP118" s="275"/>
      <c r="ER118" s="224"/>
      <c r="ES118" s="275"/>
      <c r="ET118" s="276"/>
      <c r="EU118" s="275"/>
      <c r="EV118" s="275"/>
      <c r="EX118" s="275"/>
      <c r="EY118" s="275"/>
      <c r="FA118" s="34"/>
      <c r="FB118" s="34"/>
      <c r="FC118" s="33"/>
    </row>
    <row r="119" spans="1:159" ht="32.25" customHeight="1">
      <c r="A119" s="224"/>
      <c r="G119" s="280"/>
      <c r="L119" s="280"/>
      <c r="M119" s="266"/>
      <c r="N119" s="266"/>
      <c r="O119" s="266"/>
      <c r="P119" s="266"/>
      <c r="Q119" s="266"/>
      <c r="R119" s="266"/>
      <c r="S119" s="280"/>
      <c r="T119" s="280"/>
      <c r="U119" s="280"/>
      <c r="V119" s="280"/>
      <c r="W119" s="280"/>
      <c r="X119" s="266"/>
      <c r="Y119" s="280"/>
      <c r="Z119" s="280"/>
      <c r="AA119" s="280"/>
      <c r="AB119" s="266"/>
      <c r="AC119" s="280"/>
      <c r="AD119" s="280"/>
      <c r="AE119" s="281"/>
      <c r="AF119" s="280"/>
      <c r="AG119" s="280"/>
      <c r="AH119" s="281"/>
      <c r="AI119" s="280"/>
      <c r="AJ119" s="280"/>
      <c r="AK119" s="280"/>
      <c r="AL119" s="280"/>
      <c r="AM119" s="280"/>
      <c r="AN119" s="266"/>
      <c r="AO119" s="280"/>
      <c r="AP119" s="280"/>
      <c r="AQ119" s="280"/>
      <c r="AR119" s="280"/>
      <c r="AS119" s="266"/>
      <c r="AT119" s="280"/>
      <c r="AU119" s="280"/>
      <c r="AV119" s="266"/>
      <c r="AW119" s="266"/>
      <c r="AX119" s="280"/>
      <c r="AY119" s="280"/>
      <c r="AZ119" s="280"/>
      <c r="BA119" s="280"/>
      <c r="BB119" s="280"/>
      <c r="BC119" s="280"/>
      <c r="BD119" s="280"/>
      <c r="BE119" s="280"/>
      <c r="BF119" s="280"/>
      <c r="BK119" s="280"/>
      <c r="BL119" s="280"/>
      <c r="BM119" s="280"/>
      <c r="BN119" s="280"/>
      <c r="BO119" s="280"/>
      <c r="BP119" s="280"/>
      <c r="BQ119" s="280"/>
      <c r="BR119" s="280"/>
      <c r="BS119" s="280"/>
      <c r="BT119" s="280"/>
      <c r="BU119" s="266"/>
      <c r="BV119" s="280"/>
      <c r="BW119" s="280"/>
      <c r="BX119" s="280"/>
      <c r="BY119" s="280"/>
      <c r="BZ119" s="280"/>
      <c r="CA119" s="280"/>
      <c r="CB119" s="266"/>
      <c r="CC119" s="266"/>
      <c r="CD119" s="280"/>
      <c r="CE119" s="280"/>
      <c r="CF119" s="280"/>
      <c r="CG119" s="280"/>
      <c r="CH119" s="266"/>
      <c r="CI119" s="266"/>
      <c r="CJ119" s="266"/>
      <c r="CK119" s="266"/>
      <c r="CL119" s="266"/>
      <c r="CM119" s="280"/>
      <c r="CN119" s="280"/>
      <c r="CO119" s="280"/>
      <c r="CP119" s="280"/>
      <c r="CQ119" s="280"/>
      <c r="CR119" s="268"/>
      <c r="CS119" s="268"/>
      <c r="DA119" s="270"/>
      <c r="DB119" s="270"/>
      <c r="DD119" s="284"/>
      <c r="DE119" s="270"/>
      <c r="DF119" s="285"/>
      <c r="DG119" s="270"/>
      <c r="DH119" s="270"/>
      <c r="DI119" s="273"/>
      <c r="DJ119" s="270"/>
      <c r="DK119" s="270"/>
      <c r="DL119" s="273"/>
      <c r="DM119" s="285"/>
      <c r="DN119" s="270"/>
      <c r="DO119" s="284"/>
      <c r="DP119" s="270"/>
      <c r="DQ119" s="270"/>
      <c r="DR119" s="270"/>
      <c r="DS119" s="270"/>
      <c r="DT119" s="270"/>
      <c r="DU119" s="244"/>
      <c r="DV119" s="284"/>
      <c r="DW119" s="284"/>
      <c r="DX119" s="286"/>
      <c r="DY119" s="286"/>
      <c r="DZ119" s="284"/>
      <c r="EA119" s="284"/>
      <c r="EB119" s="284"/>
      <c r="ED119" s="284"/>
      <c r="EE119" s="270"/>
      <c r="EF119" s="280"/>
      <c r="EG119" s="280"/>
      <c r="EH119" s="280"/>
      <c r="EI119" s="224"/>
      <c r="EJ119" s="275"/>
      <c r="EK119" s="276"/>
      <c r="EL119" s="275"/>
      <c r="EM119" s="275"/>
      <c r="EO119" s="275"/>
      <c r="EP119" s="275"/>
      <c r="ER119" s="224"/>
      <c r="ES119" s="275"/>
      <c r="ET119" s="276"/>
      <c r="EU119" s="275"/>
      <c r="EV119" s="275"/>
      <c r="EX119" s="275"/>
      <c r="EY119" s="275"/>
      <c r="FA119" s="34"/>
      <c r="FB119" s="34"/>
      <c r="FC119" s="33"/>
    </row>
    <row r="120" spans="1:159" ht="32.25" customHeight="1">
      <c r="A120" s="224"/>
      <c r="G120" s="280"/>
      <c r="L120" s="280"/>
      <c r="M120" s="266"/>
      <c r="N120" s="266"/>
      <c r="O120" s="266"/>
      <c r="P120" s="266"/>
      <c r="Q120" s="266"/>
      <c r="R120" s="266"/>
      <c r="S120" s="280"/>
      <c r="T120" s="280"/>
      <c r="U120" s="280"/>
      <c r="V120" s="280"/>
      <c r="W120" s="280"/>
      <c r="X120" s="266"/>
      <c r="Y120" s="280"/>
      <c r="Z120" s="280"/>
      <c r="AA120" s="280"/>
      <c r="AB120" s="266"/>
      <c r="AC120" s="280"/>
      <c r="AD120" s="280"/>
      <c r="AE120" s="281"/>
      <c r="AF120" s="280"/>
      <c r="AG120" s="280"/>
      <c r="AH120" s="281"/>
      <c r="AI120" s="280"/>
      <c r="AJ120" s="280"/>
      <c r="AK120" s="280"/>
      <c r="AL120" s="280"/>
      <c r="AM120" s="280"/>
      <c r="AN120" s="266"/>
      <c r="AO120" s="280"/>
      <c r="AP120" s="280"/>
      <c r="AQ120" s="280"/>
      <c r="AR120" s="280"/>
      <c r="AS120" s="266"/>
      <c r="AT120" s="280"/>
      <c r="AU120" s="280"/>
      <c r="AV120" s="266"/>
      <c r="AW120" s="266"/>
      <c r="AX120" s="280"/>
      <c r="AY120" s="280"/>
      <c r="AZ120" s="280"/>
      <c r="BA120" s="280"/>
      <c r="BB120" s="280"/>
      <c r="BC120" s="280"/>
      <c r="BD120" s="280"/>
      <c r="BE120" s="280"/>
      <c r="BF120" s="280"/>
      <c r="BK120" s="280"/>
      <c r="BL120" s="280"/>
      <c r="BM120" s="280"/>
      <c r="BN120" s="280"/>
      <c r="BO120" s="280"/>
      <c r="BP120" s="280"/>
      <c r="BQ120" s="280"/>
      <c r="BR120" s="280"/>
      <c r="BS120" s="280"/>
      <c r="BT120" s="280"/>
      <c r="BU120" s="266"/>
      <c r="BV120" s="280"/>
      <c r="BW120" s="280"/>
      <c r="BX120" s="280"/>
      <c r="BY120" s="280"/>
      <c r="BZ120" s="280"/>
      <c r="CA120" s="280"/>
      <c r="CB120" s="266"/>
      <c r="CC120" s="266"/>
      <c r="CD120" s="280"/>
      <c r="CE120" s="280"/>
      <c r="CF120" s="280"/>
      <c r="CG120" s="280"/>
      <c r="CH120" s="266"/>
      <c r="CI120" s="266"/>
      <c r="CJ120" s="266"/>
      <c r="CK120" s="266"/>
      <c r="CL120" s="266"/>
      <c r="CM120" s="280"/>
      <c r="CN120" s="280"/>
      <c r="CO120" s="280"/>
      <c r="CP120" s="280"/>
      <c r="CQ120" s="280"/>
      <c r="CR120" s="268"/>
      <c r="CS120" s="268"/>
      <c r="DA120" s="270"/>
      <c r="DB120" s="270"/>
      <c r="DD120" s="284"/>
      <c r="DE120" s="270"/>
      <c r="DF120" s="285"/>
      <c r="DG120" s="270"/>
      <c r="DH120" s="270"/>
      <c r="DI120" s="273"/>
      <c r="DJ120" s="270"/>
      <c r="DK120" s="270"/>
      <c r="DL120" s="273"/>
      <c r="DM120" s="285"/>
      <c r="DN120" s="270"/>
      <c r="DO120" s="284"/>
      <c r="DP120" s="270"/>
      <c r="DQ120" s="270"/>
      <c r="DR120" s="270"/>
      <c r="DS120" s="270"/>
      <c r="DT120" s="270"/>
      <c r="DU120" s="244"/>
      <c r="DV120" s="284"/>
      <c r="DW120" s="284"/>
      <c r="DX120" s="286"/>
      <c r="DY120" s="286"/>
      <c r="DZ120" s="284"/>
      <c r="EA120" s="284"/>
      <c r="EB120" s="284"/>
      <c r="ED120" s="284"/>
      <c r="EE120" s="270"/>
      <c r="EF120" s="280"/>
      <c r="EG120" s="280"/>
      <c r="EH120" s="280"/>
      <c r="EI120" s="224"/>
      <c r="EJ120" s="275"/>
      <c r="EK120" s="276"/>
      <c r="EL120" s="275"/>
      <c r="EM120" s="275"/>
      <c r="EO120" s="275"/>
      <c r="EP120" s="275"/>
      <c r="ER120" s="224"/>
      <c r="ES120" s="275"/>
      <c r="ET120" s="276"/>
      <c r="EU120" s="275"/>
      <c r="EV120" s="275"/>
      <c r="EX120" s="275"/>
      <c r="EY120" s="275"/>
      <c r="FA120" s="34"/>
      <c r="FB120" s="34"/>
      <c r="FC120" s="33"/>
    </row>
    <row r="121" spans="1:159" ht="32.25" customHeight="1">
      <c r="A121" s="224"/>
      <c r="G121" s="280"/>
      <c r="L121" s="280"/>
      <c r="M121" s="266"/>
      <c r="N121" s="266"/>
      <c r="O121" s="266"/>
      <c r="P121" s="266"/>
      <c r="Q121" s="266"/>
      <c r="R121" s="266"/>
      <c r="S121" s="280"/>
      <c r="T121" s="280"/>
      <c r="U121" s="280"/>
      <c r="V121" s="280"/>
      <c r="W121" s="280"/>
      <c r="X121" s="266"/>
      <c r="Y121" s="280"/>
      <c r="Z121" s="280"/>
      <c r="AA121" s="280"/>
      <c r="AB121" s="266"/>
      <c r="AC121" s="280"/>
      <c r="AD121" s="280"/>
      <c r="AE121" s="281"/>
      <c r="AF121" s="280"/>
      <c r="AG121" s="280"/>
      <c r="AH121" s="281"/>
      <c r="AI121" s="280"/>
      <c r="AJ121" s="280"/>
      <c r="AK121" s="280"/>
      <c r="AL121" s="280"/>
      <c r="AM121" s="280"/>
      <c r="AN121" s="266"/>
      <c r="AO121" s="280"/>
      <c r="AP121" s="280"/>
      <c r="AQ121" s="280"/>
      <c r="AR121" s="280"/>
      <c r="AS121" s="266"/>
      <c r="AT121" s="280"/>
      <c r="AU121" s="280"/>
      <c r="AV121" s="266"/>
      <c r="AW121" s="266"/>
      <c r="AX121" s="280"/>
      <c r="AY121" s="280"/>
      <c r="AZ121" s="280"/>
      <c r="BA121" s="280"/>
      <c r="BB121" s="280"/>
      <c r="BC121" s="280"/>
      <c r="BD121" s="280"/>
      <c r="BE121" s="280"/>
      <c r="BF121" s="280"/>
      <c r="BK121" s="280"/>
      <c r="BL121" s="280"/>
      <c r="BM121" s="280"/>
      <c r="BN121" s="280"/>
      <c r="BO121" s="280"/>
      <c r="BP121" s="280"/>
      <c r="BQ121" s="280"/>
      <c r="BR121" s="280"/>
      <c r="BS121" s="280"/>
      <c r="BT121" s="280"/>
      <c r="BU121" s="266"/>
      <c r="BV121" s="280"/>
      <c r="BW121" s="280"/>
      <c r="BX121" s="280"/>
      <c r="BY121" s="280"/>
      <c r="BZ121" s="280"/>
      <c r="CA121" s="280"/>
      <c r="CB121" s="266"/>
      <c r="CC121" s="266"/>
      <c r="CD121" s="280"/>
      <c r="CE121" s="280"/>
      <c r="CF121" s="280"/>
      <c r="CG121" s="280"/>
      <c r="CH121" s="266"/>
      <c r="CI121" s="266"/>
      <c r="CJ121" s="266"/>
      <c r="CK121" s="266"/>
      <c r="CL121" s="266"/>
      <c r="CM121" s="280"/>
      <c r="CN121" s="280"/>
      <c r="CO121" s="280"/>
      <c r="CP121" s="280"/>
      <c r="CQ121" s="280"/>
      <c r="CR121" s="268"/>
      <c r="CS121" s="268"/>
      <c r="DA121" s="270"/>
      <c r="DB121" s="270"/>
      <c r="DD121" s="284"/>
      <c r="DE121" s="270"/>
      <c r="DF121" s="285"/>
      <c r="DG121" s="270"/>
      <c r="DH121" s="270"/>
      <c r="DI121" s="273"/>
      <c r="DJ121" s="270"/>
      <c r="DK121" s="270"/>
      <c r="DL121" s="273"/>
      <c r="DM121" s="285"/>
      <c r="DN121" s="270"/>
      <c r="DO121" s="284"/>
      <c r="DP121" s="270"/>
      <c r="DQ121" s="270"/>
      <c r="DR121" s="270"/>
      <c r="DS121" s="270"/>
      <c r="DT121" s="270"/>
      <c r="DU121" s="244"/>
      <c r="DV121" s="284"/>
      <c r="DW121" s="284"/>
      <c r="DX121" s="286"/>
      <c r="DY121" s="286"/>
      <c r="DZ121" s="284"/>
      <c r="EA121" s="284"/>
      <c r="EB121" s="284"/>
      <c r="ED121" s="284"/>
      <c r="EE121" s="270"/>
      <c r="EF121" s="280"/>
      <c r="EG121" s="280"/>
      <c r="EH121" s="280"/>
      <c r="EI121" s="224"/>
      <c r="EJ121" s="275"/>
      <c r="EK121" s="276"/>
      <c r="EL121" s="275"/>
      <c r="EM121" s="275"/>
      <c r="EO121" s="275"/>
      <c r="EP121" s="275"/>
      <c r="ER121" s="224"/>
      <c r="ES121" s="275"/>
      <c r="ET121" s="276"/>
      <c r="EU121" s="275"/>
      <c r="EV121" s="275"/>
      <c r="EX121" s="275"/>
      <c r="EY121" s="275"/>
      <c r="FA121" s="34"/>
      <c r="FB121" s="34"/>
      <c r="FC121" s="33"/>
    </row>
    <row r="122" spans="1:159" ht="32.25" customHeight="1">
      <c r="A122" s="224"/>
      <c r="G122" s="280"/>
      <c r="L122" s="280"/>
      <c r="M122" s="266"/>
      <c r="N122" s="266"/>
      <c r="O122" s="266"/>
      <c r="P122" s="266"/>
      <c r="Q122" s="266"/>
      <c r="R122" s="266"/>
      <c r="S122" s="280"/>
      <c r="T122" s="280"/>
      <c r="U122" s="280"/>
      <c r="V122" s="280"/>
      <c r="W122" s="280"/>
      <c r="X122" s="266"/>
      <c r="Y122" s="280"/>
      <c r="Z122" s="280"/>
      <c r="AA122" s="280"/>
      <c r="AB122" s="266"/>
      <c r="AC122" s="280"/>
      <c r="AD122" s="280"/>
      <c r="AE122" s="281"/>
      <c r="AF122" s="280"/>
      <c r="AG122" s="280"/>
      <c r="AH122" s="281"/>
      <c r="AI122" s="280"/>
      <c r="AJ122" s="280"/>
      <c r="AK122" s="280"/>
      <c r="AL122" s="280"/>
      <c r="AM122" s="280"/>
      <c r="AN122" s="266"/>
      <c r="AO122" s="280"/>
      <c r="AP122" s="280"/>
      <c r="AQ122" s="280"/>
      <c r="AR122" s="280"/>
      <c r="AS122" s="266"/>
      <c r="AT122" s="280"/>
      <c r="AU122" s="280"/>
      <c r="AV122" s="266"/>
      <c r="AW122" s="266"/>
      <c r="AX122" s="280"/>
      <c r="AY122" s="280"/>
      <c r="AZ122" s="280"/>
      <c r="BA122" s="280"/>
      <c r="BB122" s="280"/>
      <c r="BC122" s="280"/>
      <c r="BD122" s="280"/>
      <c r="BE122" s="280"/>
      <c r="BF122" s="280"/>
      <c r="BK122" s="280"/>
      <c r="BL122" s="280"/>
      <c r="BM122" s="280"/>
      <c r="BN122" s="280"/>
      <c r="BO122" s="280"/>
      <c r="BP122" s="280"/>
      <c r="BQ122" s="280"/>
      <c r="BR122" s="280"/>
      <c r="BS122" s="280"/>
      <c r="BT122" s="280"/>
      <c r="BU122" s="266"/>
      <c r="BV122" s="280"/>
      <c r="BW122" s="280"/>
      <c r="BX122" s="280"/>
      <c r="BY122" s="280"/>
      <c r="BZ122" s="280"/>
      <c r="CA122" s="280"/>
      <c r="CB122" s="266"/>
      <c r="CC122" s="266"/>
      <c r="CD122" s="280"/>
      <c r="CE122" s="280"/>
      <c r="CF122" s="280"/>
      <c r="CG122" s="280"/>
      <c r="CH122" s="266"/>
      <c r="CI122" s="266"/>
      <c r="CJ122" s="266"/>
      <c r="CK122" s="266"/>
      <c r="CL122" s="266"/>
      <c r="CM122" s="280"/>
      <c r="CN122" s="280"/>
      <c r="CO122" s="280"/>
      <c r="CP122" s="280"/>
      <c r="CQ122" s="280"/>
      <c r="CR122" s="268"/>
      <c r="CS122" s="268"/>
      <c r="DA122" s="270"/>
      <c r="DB122" s="270"/>
      <c r="DD122" s="284"/>
      <c r="DE122" s="270"/>
      <c r="DF122" s="285"/>
      <c r="DG122" s="270"/>
      <c r="DH122" s="270"/>
      <c r="DI122" s="273"/>
      <c r="DJ122" s="270"/>
      <c r="DK122" s="270"/>
      <c r="DL122" s="273"/>
      <c r="DM122" s="285"/>
      <c r="DN122" s="270"/>
      <c r="DO122" s="284"/>
      <c r="DP122" s="270"/>
      <c r="DQ122" s="270"/>
      <c r="DR122" s="270"/>
      <c r="DS122" s="270"/>
      <c r="DT122" s="270"/>
      <c r="DU122" s="244"/>
      <c r="DV122" s="284"/>
      <c r="DW122" s="284"/>
      <c r="DX122" s="286"/>
      <c r="DY122" s="286"/>
      <c r="DZ122" s="284"/>
      <c r="EA122" s="284"/>
      <c r="EB122" s="284"/>
      <c r="ED122" s="284"/>
      <c r="EE122" s="270"/>
      <c r="EF122" s="280"/>
      <c r="EG122" s="280"/>
      <c r="EH122" s="280"/>
      <c r="EI122" s="224"/>
      <c r="EJ122" s="275"/>
      <c r="EK122" s="276"/>
      <c r="EL122" s="275"/>
      <c r="EM122" s="275"/>
      <c r="EO122" s="275"/>
      <c r="EP122" s="275"/>
      <c r="ER122" s="224"/>
      <c r="ES122" s="275"/>
      <c r="ET122" s="276"/>
      <c r="EU122" s="275"/>
      <c r="EV122" s="275"/>
      <c r="EX122" s="275"/>
      <c r="EY122" s="275"/>
      <c r="FA122" s="34"/>
      <c r="FB122" s="34"/>
      <c r="FC122" s="33"/>
    </row>
    <row r="123" spans="1:159" ht="32.25" customHeight="1">
      <c r="A123" s="224"/>
      <c r="G123" s="280"/>
      <c r="L123" s="280"/>
      <c r="M123" s="266"/>
      <c r="N123" s="266"/>
      <c r="O123" s="266"/>
      <c r="P123" s="266"/>
      <c r="Q123" s="266"/>
      <c r="R123" s="266"/>
      <c r="S123" s="280"/>
      <c r="T123" s="280"/>
      <c r="U123" s="280"/>
      <c r="V123" s="280"/>
      <c r="W123" s="280"/>
      <c r="X123" s="266"/>
      <c r="Y123" s="280"/>
      <c r="Z123" s="280"/>
      <c r="AA123" s="280"/>
      <c r="AB123" s="266"/>
      <c r="AC123" s="280"/>
      <c r="AD123" s="280"/>
      <c r="AE123" s="281"/>
      <c r="AF123" s="280"/>
      <c r="AG123" s="280"/>
      <c r="AH123" s="281"/>
      <c r="AI123" s="280"/>
      <c r="AJ123" s="280"/>
      <c r="AK123" s="280"/>
      <c r="AL123" s="280"/>
      <c r="AM123" s="280"/>
      <c r="AN123" s="266"/>
      <c r="AO123" s="280"/>
      <c r="AP123" s="280"/>
      <c r="AQ123" s="280"/>
      <c r="AR123" s="280"/>
      <c r="AS123" s="266"/>
      <c r="AT123" s="280"/>
      <c r="AU123" s="280"/>
      <c r="AV123" s="266"/>
      <c r="AW123" s="266"/>
      <c r="AX123" s="280"/>
      <c r="AY123" s="280"/>
      <c r="AZ123" s="280"/>
      <c r="BA123" s="280"/>
      <c r="BB123" s="280"/>
      <c r="BC123" s="280"/>
      <c r="BD123" s="280"/>
      <c r="BE123" s="280"/>
      <c r="BF123" s="280"/>
      <c r="BK123" s="280"/>
      <c r="BL123" s="280"/>
      <c r="BM123" s="280"/>
      <c r="BN123" s="280"/>
      <c r="BO123" s="280"/>
      <c r="BP123" s="280"/>
      <c r="BQ123" s="280"/>
      <c r="BR123" s="280"/>
      <c r="BS123" s="280"/>
      <c r="BT123" s="280"/>
      <c r="BU123" s="266"/>
      <c r="BV123" s="280"/>
      <c r="BW123" s="280"/>
      <c r="BX123" s="280"/>
      <c r="BY123" s="280"/>
      <c r="BZ123" s="280"/>
      <c r="CA123" s="280"/>
      <c r="CB123" s="266"/>
      <c r="CC123" s="266"/>
      <c r="CD123" s="280"/>
      <c r="CE123" s="280"/>
      <c r="CF123" s="280"/>
      <c r="CG123" s="280"/>
      <c r="CH123" s="266"/>
      <c r="CI123" s="266"/>
      <c r="CJ123" s="266"/>
      <c r="CK123" s="266"/>
      <c r="CL123" s="266"/>
      <c r="CM123" s="280"/>
      <c r="CN123" s="280"/>
      <c r="CO123" s="280"/>
      <c r="CP123" s="280"/>
      <c r="CQ123" s="280"/>
      <c r="CR123" s="268"/>
      <c r="CS123" s="268"/>
      <c r="DA123" s="270"/>
      <c r="DB123" s="270"/>
      <c r="DD123" s="284"/>
      <c r="DE123" s="270"/>
      <c r="DF123" s="285"/>
      <c r="DG123" s="270"/>
      <c r="DH123" s="270"/>
      <c r="DI123" s="273"/>
      <c r="DJ123" s="270"/>
      <c r="DK123" s="270"/>
      <c r="DL123" s="273"/>
      <c r="DM123" s="285"/>
      <c r="DN123" s="270"/>
      <c r="DO123" s="284"/>
      <c r="DP123" s="270"/>
      <c r="DQ123" s="270"/>
      <c r="DR123" s="270"/>
      <c r="DS123" s="270"/>
      <c r="DT123" s="270"/>
      <c r="DU123" s="244"/>
      <c r="DV123" s="284"/>
      <c r="DW123" s="284"/>
      <c r="DX123" s="286"/>
      <c r="DY123" s="286"/>
      <c r="DZ123" s="284"/>
      <c r="EA123" s="284"/>
      <c r="EB123" s="284"/>
      <c r="ED123" s="284"/>
      <c r="EE123" s="270"/>
      <c r="EF123" s="280"/>
      <c r="EG123" s="280"/>
      <c r="EH123" s="280"/>
      <c r="EI123" s="224"/>
      <c r="EJ123" s="275"/>
      <c r="EK123" s="276"/>
      <c r="EL123" s="275"/>
      <c r="EM123" s="275"/>
      <c r="EO123" s="275"/>
      <c r="EP123" s="275"/>
      <c r="ER123" s="224"/>
      <c r="ES123" s="275"/>
      <c r="ET123" s="276"/>
      <c r="EU123" s="275"/>
      <c r="EV123" s="275"/>
      <c r="EX123" s="275"/>
      <c r="EY123" s="275"/>
      <c r="FA123" s="34"/>
      <c r="FB123" s="34"/>
      <c r="FC123" s="33"/>
    </row>
    <row r="124" spans="1:159" ht="32.25" customHeight="1">
      <c r="A124" s="224"/>
      <c r="G124" s="280"/>
      <c r="L124" s="280"/>
      <c r="M124" s="266"/>
      <c r="N124" s="266"/>
      <c r="O124" s="266"/>
      <c r="P124" s="266"/>
      <c r="Q124" s="266"/>
      <c r="R124" s="266"/>
      <c r="S124" s="280"/>
      <c r="T124" s="280"/>
      <c r="U124" s="280"/>
      <c r="V124" s="280"/>
      <c r="W124" s="280"/>
      <c r="X124" s="266"/>
      <c r="Y124" s="280"/>
      <c r="Z124" s="280"/>
      <c r="AA124" s="280"/>
      <c r="AB124" s="266"/>
      <c r="AC124" s="280"/>
      <c r="AD124" s="280"/>
      <c r="AE124" s="281"/>
      <c r="AF124" s="280"/>
      <c r="AG124" s="280"/>
      <c r="AH124" s="281"/>
      <c r="AI124" s="280"/>
      <c r="AJ124" s="280"/>
      <c r="AK124" s="280"/>
      <c r="AL124" s="280"/>
      <c r="AM124" s="280"/>
      <c r="AN124" s="266"/>
      <c r="AO124" s="280"/>
      <c r="AP124" s="280"/>
      <c r="AQ124" s="280"/>
      <c r="AR124" s="280"/>
      <c r="AS124" s="266"/>
      <c r="AT124" s="280"/>
      <c r="AU124" s="280"/>
      <c r="AV124" s="266"/>
      <c r="AW124" s="266"/>
      <c r="AX124" s="280"/>
      <c r="AY124" s="280"/>
      <c r="AZ124" s="280"/>
      <c r="BA124" s="280"/>
      <c r="BB124" s="280"/>
      <c r="BC124" s="280"/>
      <c r="BD124" s="280"/>
      <c r="BE124" s="280"/>
      <c r="BF124" s="280"/>
      <c r="BK124" s="280"/>
      <c r="BL124" s="280"/>
      <c r="BM124" s="280"/>
      <c r="BN124" s="280"/>
      <c r="BO124" s="280"/>
      <c r="BP124" s="280"/>
      <c r="BQ124" s="280"/>
      <c r="BR124" s="280"/>
      <c r="BS124" s="280"/>
      <c r="BT124" s="280"/>
      <c r="BU124" s="266"/>
      <c r="BV124" s="280"/>
      <c r="BW124" s="280"/>
      <c r="BX124" s="280"/>
      <c r="BY124" s="280"/>
      <c r="BZ124" s="280"/>
      <c r="CA124" s="280"/>
      <c r="CB124" s="266"/>
      <c r="CC124" s="266"/>
      <c r="CD124" s="280"/>
      <c r="CE124" s="280"/>
      <c r="CF124" s="280"/>
      <c r="CG124" s="280"/>
      <c r="CH124" s="266"/>
      <c r="CI124" s="266"/>
      <c r="CJ124" s="266"/>
      <c r="CK124" s="266"/>
      <c r="CL124" s="266"/>
      <c r="CM124" s="280"/>
      <c r="CN124" s="280"/>
      <c r="CO124" s="280"/>
      <c r="CP124" s="280"/>
      <c r="CQ124" s="280"/>
      <c r="CR124" s="268"/>
      <c r="CS124" s="268"/>
      <c r="DA124" s="270"/>
      <c r="DB124" s="270"/>
      <c r="DD124" s="284"/>
      <c r="DE124" s="270"/>
      <c r="DF124" s="285"/>
      <c r="DG124" s="270"/>
      <c r="DH124" s="270"/>
      <c r="DI124" s="273"/>
      <c r="DJ124" s="270"/>
      <c r="DK124" s="270"/>
      <c r="DL124" s="273"/>
      <c r="DM124" s="285"/>
      <c r="DN124" s="270"/>
      <c r="DO124" s="284"/>
      <c r="DP124" s="270"/>
      <c r="DQ124" s="270"/>
      <c r="DR124" s="270"/>
      <c r="DS124" s="270"/>
      <c r="DT124" s="270"/>
      <c r="DU124" s="244"/>
      <c r="DV124" s="284"/>
      <c r="DW124" s="284"/>
      <c r="DX124" s="286"/>
      <c r="DY124" s="286"/>
      <c r="DZ124" s="284"/>
      <c r="EA124" s="284"/>
      <c r="EB124" s="284"/>
      <c r="ED124" s="284"/>
      <c r="EE124" s="270"/>
      <c r="EF124" s="280"/>
      <c r="EG124" s="280"/>
      <c r="EH124" s="280"/>
      <c r="EI124" s="224"/>
      <c r="EJ124" s="275"/>
      <c r="EK124" s="276"/>
      <c r="EL124" s="275"/>
      <c r="EM124" s="275"/>
      <c r="EO124" s="275"/>
      <c r="EP124" s="275"/>
      <c r="ER124" s="224"/>
      <c r="ES124" s="275"/>
      <c r="ET124" s="276"/>
      <c r="EU124" s="275"/>
      <c r="EV124" s="275"/>
      <c r="EX124" s="275"/>
      <c r="EY124" s="275"/>
      <c r="FA124" s="34"/>
      <c r="FB124" s="34"/>
      <c r="FC124" s="33"/>
    </row>
    <row r="125" spans="1:159" ht="32.25" customHeight="1">
      <c r="A125" s="224"/>
      <c r="G125" s="280"/>
      <c r="L125" s="280"/>
      <c r="M125" s="266"/>
      <c r="N125" s="266"/>
      <c r="O125" s="266"/>
      <c r="P125" s="266"/>
      <c r="Q125" s="266"/>
      <c r="R125" s="266"/>
      <c r="S125" s="280"/>
      <c r="T125" s="280"/>
      <c r="U125" s="280"/>
      <c r="V125" s="280"/>
      <c r="W125" s="280"/>
      <c r="X125" s="266"/>
      <c r="Y125" s="280"/>
      <c r="Z125" s="280"/>
      <c r="AA125" s="280"/>
      <c r="AB125" s="266"/>
      <c r="AC125" s="280"/>
      <c r="AD125" s="280"/>
      <c r="AE125" s="281"/>
      <c r="AF125" s="280"/>
      <c r="AG125" s="280"/>
      <c r="AH125" s="281"/>
      <c r="AI125" s="280"/>
      <c r="AJ125" s="280"/>
      <c r="AK125" s="280"/>
      <c r="AL125" s="280"/>
      <c r="AM125" s="280"/>
      <c r="AN125" s="266"/>
      <c r="AO125" s="280"/>
      <c r="AP125" s="280"/>
      <c r="AQ125" s="280"/>
      <c r="AR125" s="280"/>
      <c r="AS125" s="266"/>
      <c r="AT125" s="280"/>
      <c r="AU125" s="280"/>
      <c r="AV125" s="266"/>
      <c r="AW125" s="266"/>
      <c r="AX125" s="280"/>
      <c r="AY125" s="280"/>
      <c r="AZ125" s="280"/>
      <c r="BA125" s="280"/>
      <c r="BB125" s="280"/>
      <c r="BC125" s="280"/>
      <c r="BD125" s="280"/>
      <c r="BE125" s="280"/>
      <c r="BF125" s="280"/>
      <c r="BK125" s="280"/>
      <c r="BL125" s="280"/>
      <c r="BM125" s="280"/>
      <c r="BN125" s="280"/>
      <c r="BO125" s="280"/>
      <c r="BP125" s="280"/>
      <c r="BQ125" s="280"/>
      <c r="BR125" s="280"/>
      <c r="BS125" s="280"/>
      <c r="BT125" s="280"/>
      <c r="BU125" s="266"/>
      <c r="BV125" s="280"/>
      <c r="BW125" s="280"/>
      <c r="BX125" s="280"/>
      <c r="BY125" s="280"/>
      <c r="BZ125" s="280"/>
      <c r="CA125" s="280"/>
      <c r="CB125" s="266"/>
      <c r="CC125" s="266"/>
      <c r="CD125" s="280"/>
      <c r="CE125" s="280"/>
      <c r="CF125" s="280"/>
      <c r="CG125" s="280"/>
      <c r="CH125" s="266"/>
      <c r="CI125" s="266"/>
      <c r="CJ125" s="266"/>
      <c r="CK125" s="266"/>
      <c r="CL125" s="266"/>
      <c r="CM125" s="280"/>
      <c r="CN125" s="280"/>
      <c r="CO125" s="280"/>
      <c r="CP125" s="280"/>
      <c r="CQ125" s="280"/>
      <c r="CR125" s="268"/>
      <c r="CS125" s="268"/>
      <c r="DA125" s="270"/>
      <c r="DB125" s="270"/>
      <c r="DD125" s="284"/>
      <c r="DE125" s="270"/>
      <c r="DF125" s="285"/>
      <c r="DG125" s="270"/>
      <c r="DH125" s="270"/>
      <c r="DI125" s="273"/>
      <c r="DJ125" s="270"/>
      <c r="DK125" s="270"/>
      <c r="DL125" s="273"/>
      <c r="DM125" s="285"/>
      <c r="DN125" s="270"/>
      <c r="DO125" s="284"/>
      <c r="DP125" s="270"/>
      <c r="DQ125" s="270"/>
      <c r="DR125" s="270"/>
      <c r="DS125" s="270"/>
      <c r="DT125" s="270"/>
      <c r="DU125" s="244"/>
      <c r="DV125" s="284"/>
      <c r="DW125" s="284"/>
      <c r="DX125" s="286"/>
      <c r="DY125" s="286"/>
      <c r="DZ125" s="284"/>
      <c r="EA125" s="284"/>
      <c r="EB125" s="284"/>
      <c r="ED125" s="284"/>
      <c r="EE125" s="270"/>
      <c r="EF125" s="280"/>
      <c r="EG125" s="280"/>
      <c r="EH125" s="280"/>
      <c r="EI125" s="224"/>
      <c r="EJ125" s="275"/>
      <c r="EK125" s="276"/>
      <c r="EL125" s="275"/>
      <c r="EM125" s="275"/>
      <c r="EO125" s="275"/>
      <c r="EP125" s="275"/>
      <c r="ER125" s="224"/>
      <c r="ES125" s="275"/>
      <c r="ET125" s="276"/>
      <c r="EU125" s="275"/>
      <c r="EV125" s="275"/>
      <c r="EX125" s="275"/>
      <c r="EY125" s="275"/>
      <c r="FA125" s="34"/>
      <c r="FB125" s="34"/>
      <c r="FC125" s="33"/>
    </row>
    <row r="126" spans="1:159" ht="32.25" customHeight="1">
      <c r="A126" s="224"/>
      <c r="G126" s="280"/>
      <c r="L126" s="280"/>
      <c r="M126" s="266"/>
      <c r="N126" s="266"/>
      <c r="O126" s="266"/>
      <c r="P126" s="266"/>
      <c r="Q126" s="266"/>
      <c r="R126" s="266"/>
      <c r="S126" s="280"/>
      <c r="T126" s="280"/>
      <c r="U126" s="280"/>
      <c r="V126" s="280"/>
      <c r="W126" s="280"/>
      <c r="X126" s="266"/>
      <c r="Y126" s="280"/>
      <c r="Z126" s="280"/>
      <c r="AA126" s="280"/>
      <c r="AB126" s="266"/>
      <c r="AC126" s="280"/>
      <c r="AD126" s="280"/>
      <c r="AE126" s="281"/>
      <c r="AF126" s="280"/>
      <c r="AG126" s="280"/>
      <c r="AH126" s="281"/>
      <c r="AI126" s="280"/>
      <c r="AJ126" s="280"/>
      <c r="AK126" s="280"/>
      <c r="AL126" s="280"/>
      <c r="AM126" s="280"/>
      <c r="AN126" s="266"/>
      <c r="AO126" s="280"/>
      <c r="AP126" s="280"/>
      <c r="AQ126" s="280"/>
      <c r="AR126" s="280"/>
      <c r="AS126" s="266"/>
      <c r="AT126" s="280"/>
      <c r="AU126" s="280"/>
      <c r="AV126" s="266"/>
      <c r="AW126" s="266"/>
      <c r="AX126" s="280"/>
      <c r="AY126" s="280"/>
      <c r="AZ126" s="280"/>
      <c r="BA126" s="280"/>
      <c r="BB126" s="280"/>
      <c r="BC126" s="280"/>
      <c r="BD126" s="280"/>
      <c r="BE126" s="280"/>
      <c r="BF126" s="280"/>
      <c r="BK126" s="280"/>
      <c r="BL126" s="280"/>
      <c r="BM126" s="280"/>
      <c r="BN126" s="280"/>
      <c r="BO126" s="280"/>
      <c r="BP126" s="280"/>
      <c r="BQ126" s="280"/>
      <c r="BR126" s="280"/>
      <c r="BS126" s="280"/>
      <c r="BT126" s="280"/>
      <c r="BU126" s="266"/>
      <c r="BV126" s="280"/>
      <c r="BW126" s="280"/>
      <c r="BX126" s="280"/>
      <c r="BY126" s="280"/>
      <c r="BZ126" s="280"/>
      <c r="CA126" s="280"/>
      <c r="CB126" s="266"/>
      <c r="CC126" s="266"/>
      <c r="CD126" s="280"/>
      <c r="CE126" s="280"/>
      <c r="CF126" s="280"/>
      <c r="CG126" s="280"/>
      <c r="CH126" s="266"/>
      <c r="CI126" s="266"/>
      <c r="CJ126" s="266"/>
      <c r="CK126" s="266"/>
      <c r="CL126" s="266"/>
      <c r="CM126" s="280"/>
      <c r="CN126" s="280"/>
      <c r="CO126" s="280"/>
      <c r="CP126" s="280"/>
      <c r="CQ126" s="280"/>
      <c r="CR126" s="268"/>
      <c r="CS126" s="268"/>
      <c r="DA126" s="270"/>
      <c r="DB126" s="270"/>
      <c r="DD126" s="284"/>
      <c r="DE126" s="270"/>
      <c r="DF126" s="285"/>
      <c r="DG126" s="270"/>
      <c r="DH126" s="270"/>
      <c r="DI126" s="273"/>
      <c r="DJ126" s="270"/>
      <c r="DK126" s="270"/>
      <c r="DL126" s="273"/>
      <c r="DM126" s="285"/>
      <c r="DN126" s="270"/>
      <c r="DO126" s="284"/>
      <c r="DP126" s="270"/>
      <c r="DQ126" s="270"/>
      <c r="DR126" s="270"/>
      <c r="DS126" s="270"/>
      <c r="DT126" s="270"/>
      <c r="DU126" s="244"/>
      <c r="DV126" s="284"/>
      <c r="DW126" s="284"/>
      <c r="DX126" s="286"/>
      <c r="DY126" s="286"/>
      <c r="DZ126" s="284"/>
      <c r="EA126" s="284"/>
      <c r="EB126" s="284"/>
      <c r="ED126" s="284"/>
      <c r="EE126" s="270"/>
      <c r="EF126" s="280"/>
      <c r="EG126" s="280"/>
      <c r="EH126" s="280"/>
      <c r="EI126" s="224"/>
      <c r="EJ126" s="275"/>
      <c r="EK126" s="276"/>
      <c r="EL126" s="275"/>
      <c r="EM126" s="275"/>
      <c r="EO126" s="275"/>
      <c r="EP126" s="275"/>
      <c r="ER126" s="224"/>
      <c r="ES126" s="275"/>
      <c r="ET126" s="276"/>
      <c r="EU126" s="275"/>
      <c r="EV126" s="275"/>
      <c r="EX126" s="275"/>
      <c r="EY126" s="275"/>
      <c r="FA126" s="34"/>
      <c r="FB126" s="34"/>
      <c r="FC126" s="33"/>
    </row>
    <row r="127" spans="1:159" ht="32.25" customHeight="1">
      <c r="A127" s="224"/>
      <c r="G127" s="280"/>
      <c r="L127" s="280"/>
      <c r="M127" s="266"/>
      <c r="N127" s="266"/>
      <c r="O127" s="266"/>
      <c r="P127" s="266"/>
      <c r="Q127" s="266"/>
      <c r="R127" s="266"/>
      <c r="S127" s="280"/>
      <c r="T127" s="280"/>
      <c r="U127" s="280"/>
      <c r="V127" s="280"/>
      <c r="W127" s="280"/>
      <c r="X127" s="266"/>
      <c r="Y127" s="280"/>
      <c r="Z127" s="280"/>
      <c r="AA127" s="280"/>
      <c r="AB127" s="266"/>
      <c r="AC127" s="280"/>
      <c r="AD127" s="280"/>
      <c r="AE127" s="281"/>
      <c r="AF127" s="280"/>
      <c r="AG127" s="280"/>
      <c r="AH127" s="281"/>
      <c r="AI127" s="280"/>
      <c r="AJ127" s="280"/>
      <c r="AK127" s="280"/>
      <c r="AL127" s="280"/>
      <c r="AM127" s="280"/>
      <c r="AN127" s="266"/>
      <c r="AO127" s="280"/>
      <c r="AP127" s="280"/>
      <c r="AQ127" s="280"/>
      <c r="AR127" s="280"/>
      <c r="AS127" s="266"/>
      <c r="AT127" s="280"/>
      <c r="AU127" s="280"/>
      <c r="AV127" s="266"/>
      <c r="AW127" s="266"/>
      <c r="AX127" s="280"/>
      <c r="AY127" s="280"/>
      <c r="AZ127" s="280"/>
      <c r="BA127" s="280"/>
      <c r="BB127" s="280"/>
      <c r="BC127" s="280"/>
      <c r="BD127" s="280"/>
      <c r="BE127" s="280"/>
      <c r="BF127" s="280"/>
      <c r="BK127" s="280"/>
      <c r="BL127" s="280"/>
      <c r="BM127" s="280"/>
      <c r="BN127" s="280"/>
      <c r="BO127" s="280"/>
      <c r="BP127" s="280"/>
      <c r="BQ127" s="280"/>
      <c r="BR127" s="280"/>
      <c r="BS127" s="280"/>
      <c r="BT127" s="280"/>
      <c r="BU127" s="266"/>
      <c r="BV127" s="280"/>
      <c r="BW127" s="280"/>
      <c r="BX127" s="280"/>
      <c r="BY127" s="280"/>
      <c r="BZ127" s="280"/>
      <c r="CA127" s="280"/>
      <c r="CB127" s="266"/>
      <c r="CC127" s="266"/>
      <c r="CD127" s="280"/>
      <c r="CE127" s="280"/>
      <c r="CF127" s="280"/>
      <c r="CG127" s="280"/>
      <c r="CH127" s="266"/>
      <c r="CI127" s="266"/>
      <c r="CJ127" s="266"/>
      <c r="CK127" s="266"/>
      <c r="CL127" s="266"/>
      <c r="CM127" s="280"/>
      <c r="CN127" s="280"/>
      <c r="CO127" s="280"/>
      <c r="CP127" s="280"/>
      <c r="CQ127" s="280"/>
      <c r="CR127" s="268"/>
      <c r="CS127" s="268"/>
      <c r="DA127" s="270"/>
      <c r="DB127" s="270"/>
      <c r="DD127" s="284"/>
      <c r="DE127" s="270"/>
      <c r="DF127" s="285"/>
      <c r="DG127" s="270"/>
      <c r="DH127" s="270"/>
      <c r="DI127" s="273"/>
      <c r="DJ127" s="270"/>
      <c r="DK127" s="270"/>
      <c r="DL127" s="273"/>
      <c r="DM127" s="285"/>
      <c r="DN127" s="270"/>
      <c r="DO127" s="284"/>
      <c r="DP127" s="270"/>
      <c r="DQ127" s="270"/>
      <c r="DR127" s="270"/>
      <c r="DS127" s="270"/>
      <c r="DT127" s="270"/>
      <c r="DU127" s="244"/>
      <c r="DV127" s="284"/>
      <c r="DW127" s="284"/>
      <c r="DX127" s="286"/>
      <c r="DY127" s="286"/>
      <c r="DZ127" s="284"/>
      <c r="EA127" s="284"/>
      <c r="EB127" s="284"/>
      <c r="ED127" s="284"/>
      <c r="EE127" s="270"/>
      <c r="EF127" s="280"/>
      <c r="EG127" s="280"/>
      <c r="EH127" s="280"/>
      <c r="EI127" s="224"/>
      <c r="EJ127" s="275"/>
      <c r="EK127" s="276"/>
      <c r="EL127" s="275"/>
      <c r="EM127" s="275"/>
      <c r="EO127" s="275"/>
      <c r="EP127" s="275"/>
      <c r="ER127" s="224"/>
      <c r="ES127" s="275"/>
      <c r="ET127" s="276"/>
      <c r="EU127" s="275"/>
      <c r="EV127" s="275"/>
      <c r="EX127" s="275"/>
      <c r="EY127" s="275"/>
      <c r="FA127" s="34"/>
      <c r="FB127" s="34"/>
      <c r="FC127" s="33"/>
    </row>
    <row r="128" spans="1:159" ht="32.25" customHeight="1">
      <c r="A128" s="224"/>
      <c r="G128" s="280"/>
      <c r="L128" s="280"/>
      <c r="M128" s="266"/>
      <c r="N128" s="266"/>
      <c r="O128" s="266"/>
      <c r="P128" s="266"/>
      <c r="Q128" s="266"/>
      <c r="R128" s="266"/>
      <c r="S128" s="280"/>
      <c r="T128" s="280"/>
      <c r="U128" s="280"/>
      <c r="V128" s="280"/>
      <c r="W128" s="280"/>
      <c r="X128" s="266"/>
      <c r="Y128" s="280"/>
      <c r="Z128" s="280"/>
      <c r="AA128" s="280"/>
      <c r="AB128" s="266"/>
      <c r="AC128" s="280"/>
      <c r="AD128" s="280"/>
      <c r="AE128" s="281"/>
      <c r="AF128" s="280"/>
      <c r="AG128" s="280"/>
      <c r="AH128" s="281"/>
      <c r="AI128" s="280"/>
      <c r="AJ128" s="280"/>
      <c r="AK128" s="280"/>
      <c r="AL128" s="280"/>
      <c r="AM128" s="280"/>
      <c r="AN128" s="266"/>
      <c r="AO128" s="280"/>
      <c r="AP128" s="280"/>
      <c r="AQ128" s="280"/>
      <c r="AR128" s="280"/>
      <c r="AS128" s="266"/>
      <c r="AT128" s="280"/>
      <c r="AU128" s="280"/>
      <c r="AV128" s="266"/>
      <c r="AW128" s="266"/>
      <c r="AX128" s="280"/>
      <c r="AY128" s="280"/>
      <c r="AZ128" s="280"/>
      <c r="BA128" s="280"/>
      <c r="BB128" s="280"/>
      <c r="BC128" s="280"/>
      <c r="BD128" s="280"/>
      <c r="BE128" s="280"/>
      <c r="BF128" s="280"/>
      <c r="BK128" s="280"/>
      <c r="BL128" s="280"/>
      <c r="BM128" s="280"/>
      <c r="BN128" s="280"/>
      <c r="BO128" s="280"/>
      <c r="BP128" s="280"/>
      <c r="BQ128" s="280"/>
      <c r="BR128" s="280"/>
      <c r="BS128" s="280"/>
      <c r="BT128" s="280"/>
      <c r="BU128" s="266"/>
      <c r="BV128" s="280"/>
      <c r="BW128" s="280"/>
      <c r="BX128" s="280"/>
      <c r="BY128" s="280"/>
      <c r="BZ128" s="280"/>
      <c r="CA128" s="280"/>
      <c r="CB128" s="266"/>
      <c r="CC128" s="266"/>
      <c r="CD128" s="280"/>
      <c r="CE128" s="280"/>
      <c r="CF128" s="280"/>
      <c r="CG128" s="280"/>
      <c r="CH128" s="266"/>
      <c r="CI128" s="266"/>
      <c r="CJ128" s="266"/>
      <c r="CK128" s="266"/>
      <c r="CL128" s="266"/>
      <c r="CM128" s="280"/>
      <c r="CN128" s="280"/>
      <c r="CO128" s="280"/>
      <c r="CP128" s="280"/>
      <c r="CQ128" s="280"/>
      <c r="CR128" s="268"/>
      <c r="CS128" s="268"/>
      <c r="DA128" s="270"/>
      <c r="DB128" s="270"/>
      <c r="DD128" s="284"/>
      <c r="DE128" s="270"/>
      <c r="DF128" s="285"/>
      <c r="DG128" s="270"/>
      <c r="DH128" s="270"/>
      <c r="DI128" s="273"/>
      <c r="DJ128" s="270"/>
      <c r="DK128" s="270"/>
      <c r="DL128" s="273"/>
      <c r="DM128" s="285"/>
      <c r="DN128" s="270"/>
      <c r="DO128" s="284"/>
      <c r="DP128" s="270"/>
      <c r="DQ128" s="270"/>
      <c r="DR128" s="270"/>
      <c r="DS128" s="270"/>
      <c r="DT128" s="270"/>
      <c r="DU128" s="244"/>
      <c r="DV128" s="284"/>
      <c r="DW128" s="284"/>
      <c r="DX128" s="286"/>
      <c r="DY128" s="286"/>
      <c r="DZ128" s="284"/>
      <c r="EA128" s="284"/>
      <c r="EB128" s="284"/>
      <c r="ED128" s="284"/>
      <c r="EE128" s="270"/>
      <c r="EF128" s="280"/>
      <c r="EG128" s="280"/>
      <c r="EH128" s="280"/>
      <c r="EI128" s="224"/>
      <c r="EJ128" s="275"/>
      <c r="EK128" s="276"/>
      <c r="EL128" s="275"/>
      <c r="EM128" s="275"/>
      <c r="EO128" s="275"/>
      <c r="EP128" s="275"/>
      <c r="ER128" s="224"/>
      <c r="ES128" s="275"/>
      <c r="ET128" s="276"/>
      <c r="EU128" s="275"/>
      <c r="EV128" s="275"/>
      <c r="EX128" s="275"/>
      <c r="EY128" s="275"/>
      <c r="FA128" s="34"/>
      <c r="FB128" s="34"/>
      <c r="FC128" s="33"/>
    </row>
    <row r="129" spans="1:159" ht="32.25" customHeight="1">
      <c r="A129" s="224"/>
      <c r="G129" s="280"/>
      <c r="L129" s="280"/>
      <c r="M129" s="266"/>
      <c r="N129" s="266"/>
      <c r="O129" s="266"/>
      <c r="P129" s="266"/>
      <c r="Q129" s="266"/>
      <c r="R129" s="266"/>
      <c r="S129" s="280"/>
      <c r="T129" s="280"/>
      <c r="U129" s="280"/>
      <c r="V129" s="280"/>
      <c r="W129" s="280"/>
      <c r="X129" s="266"/>
      <c r="Y129" s="280"/>
      <c r="Z129" s="280"/>
      <c r="AA129" s="280"/>
      <c r="AB129" s="266"/>
      <c r="AC129" s="280"/>
      <c r="AD129" s="280"/>
      <c r="AE129" s="281"/>
      <c r="AF129" s="280"/>
      <c r="AG129" s="280"/>
      <c r="AH129" s="281"/>
      <c r="AI129" s="280"/>
      <c r="AJ129" s="280"/>
      <c r="AK129" s="280"/>
      <c r="AL129" s="280"/>
      <c r="AM129" s="280"/>
      <c r="AN129" s="266"/>
      <c r="AO129" s="280"/>
      <c r="AP129" s="280"/>
      <c r="AQ129" s="280"/>
      <c r="AR129" s="280"/>
      <c r="AS129" s="266"/>
      <c r="AT129" s="280"/>
      <c r="AU129" s="280"/>
      <c r="AV129" s="266"/>
      <c r="AW129" s="266"/>
      <c r="AX129" s="280"/>
      <c r="AY129" s="280"/>
      <c r="AZ129" s="280"/>
      <c r="BA129" s="280"/>
      <c r="BB129" s="280"/>
      <c r="BC129" s="280"/>
      <c r="BD129" s="280"/>
      <c r="BE129" s="280"/>
      <c r="BF129" s="280"/>
      <c r="BK129" s="280"/>
      <c r="BL129" s="280"/>
      <c r="BM129" s="280"/>
      <c r="BN129" s="280"/>
      <c r="BO129" s="280"/>
      <c r="BP129" s="280"/>
      <c r="BQ129" s="280"/>
      <c r="BR129" s="280"/>
      <c r="BS129" s="280"/>
      <c r="BT129" s="280"/>
      <c r="BU129" s="266"/>
      <c r="BV129" s="280"/>
      <c r="BW129" s="280"/>
      <c r="BX129" s="280"/>
      <c r="BY129" s="280"/>
      <c r="BZ129" s="280"/>
      <c r="CA129" s="280"/>
      <c r="CB129" s="266"/>
      <c r="CC129" s="266"/>
      <c r="CD129" s="280"/>
      <c r="CE129" s="280"/>
      <c r="CF129" s="280"/>
      <c r="CG129" s="280"/>
      <c r="CH129" s="266"/>
      <c r="CI129" s="266"/>
      <c r="CJ129" s="266"/>
      <c r="CK129" s="266"/>
      <c r="CL129" s="266"/>
      <c r="CM129" s="280"/>
      <c r="CN129" s="280"/>
      <c r="CO129" s="280"/>
      <c r="CP129" s="280"/>
      <c r="CQ129" s="280"/>
      <c r="CR129" s="268"/>
      <c r="CS129" s="268"/>
      <c r="DA129" s="270"/>
      <c r="DB129" s="270"/>
      <c r="DD129" s="284"/>
      <c r="DE129" s="270"/>
      <c r="DF129" s="285"/>
      <c r="DG129" s="270"/>
      <c r="DH129" s="270"/>
      <c r="DI129" s="273"/>
      <c r="DJ129" s="270"/>
      <c r="DK129" s="270"/>
      <c r="DL129" s="273"/>
      <c r="DM129" s="285"/>
      <c r="DN129" s="270"/>
      <c r="DO129" s="284"/>
      <c r="DP129" s="270"/>
      <c r="DQ129" s="270"/>
      <c r="DR129" s="270"/>
      <c r="DS129" s="270"/>
      <c r="DT129" s="270"/>
      <c r="DU129" s="244"/>
      <c r="DV129" s="284"/>
      <c r="DW129" s="284"/>
      <c r="DX129" s="286"/>
      <c r="DY129" s="286"/>
      <c r="DZ129" s="284"/>
      <c r="EA129" s="284"/>
      <c r="EB129" s="284"/>
      <c r="ED129" s="284"/>
      <c r="EE129" s="270"/>
      <c r="EF129" s="280"/>
      <c r="EG129" s="280"/>
      <c r="EH129" s="280"/>
      <c r="EI129" s="224"/>
      <c r="EJ129" s="275"/>
      <c r="EK129" s="276"/>
      <c r="EL129" s="275"/>
      <c r="EM129" s="275"/>
      <c r="EO129" s="275"/>
      <c r="EP129" s="275"/>
      <c r="ER129" s="224"/>
      <c r="ES129" s="275"/>
      <c r="ET129" s="276"/>
      <c r="EU129" s="275"/>
      <c r="EV129" s="275"/>
      <c r="EX129" s="275"/>
      <c r="EY129" s="275"/>
      <c r="FA129" s="34"/>
      <c r="FB129" s="34"/>
      <c r="FC129" s="33"/>
    </row>
    <row r="130" spans="1:159" ht="32.25" customHeight="1">
      <c r="A130" s="224"/>
      <c r="G130" s="280"/>
      <c r="L130" s="280"/>
      <c r="M130" s="266"/>
      <c r="N130" s="266"/>
      <c r="O130" s="266"/>
      <c r="P130" s="266"/>
      <c r="Q130" s="266"/>
      <c r="R130" s="266"/>
      <c r="S130" s="280"/>
      <c r="T130" s="280"/>
      <c r="U130" s="280"/>
      <c r="V130" s="280"/>
      <c r="W130" s="280"/>
      <c r="X130" s="266"/>
      <c r="Y130" s="280"/>
      <c r="Z130" s="280"/>
      <c r="AA130" s="280"/>
      <c r="AB130" s="266"/>
      <c r="AC130" s="280"/>
      <c r="AD130" s="280"/>
      <c r="AE130" s="281"/>
      <c r="AF130" s="280"/>
      <c r="AG130" s="280"/>
      <c r="AH130" s="281"/>
      <c r="AI130" s="280"/>
      <c r="AJ130" s="280"/>
      <c r="AK130" s="280"/>
      <c r="AL130" s="280"/>
      <c r="AM130" s="280"/>
      <c r="AN130" s="266"/>
      <c r="AO130" s="280"/>
      <c r="AP130" s="280"/>
      <c r="AQ130" s="280"/>
      <c r="AR130" s="280"/>
      <c r="AS130" s="266"/>
      <c r="AT130" s="280"/>
      <c r="AU130" s="280"/>
      <c r="AV130" s="266"/>
      <c r="AW130" s="266"/>
      <c r="AX130" s="280"/>
      <c r="AY130" s="280"/>
      <c r="AZ130" s="280"/>
      <c r="BA130" s="280"/>
      <c r="BB130" s="280"/>
      <c r="BC130" s="280"/>
      <c r="BD130" s="280"/>
      <c r="BE130" s="280"/>
      <c r="BF130" s="280"/>
      <c r="BK130" s="280"/>
      <c r="BL130" s="280"/>
      <c r="BM130" s="280"/>
      <c r="BN130" s="280"/>
      <c r="BO130" s="280"/>
      <c r="BP130" s="280"/>
      <c r="BQ130" s="280"/>
      <c r="BR130" s="280"/>
      <c r="BS130" s="280"/>
      <c r="BT130" s="280"/>
      <c r="BU130" s="266"/>
      <c r="BV130" s="280"/>
      <c r="BW130" s="280"/>
      <c r="BX130" s="280"/>
      <c r="BY130" s="280"/>
      <c r="BZ130" s="280"/>
      <c r="CA130" s="280"/>
      <c r="CB130" s="266"/>
      <c r="CC130" s="266"/>
      <c r="CD130" s="280"/>
      <c r="CE130" s="280"/>
      <c r="CF130" s="280"/>
      <c r="CG130" s="280"/>
      <c r="CH130" s="266"/>
      <c r="CI130" s="266"/>
      <c r="CJ130" s="266"/>
      <c r="CK130" s="266"/>
      <c r="CL130" s="266"/>
      <c r="CM130" s="280"/>
      <c r="CN130" s="280"/>
      <c r="CO130" s="280"/>
      <c r="CP130" s="280"/>
      <c r="CQ130" s="280"/>
      <c r="CR130" s="268"/>
      <c r="CS130" s="268"/>
      <c r="DA130" s="270"/>
      <c r="DB130" s="270"/>
      <c r="DD130" s="284"/>
      <c r="DE130" s="270"/>
      <c r="DF130" s="285"/>
      <c r="DG130" s="270"/>
      <c r="DH130" s="270"/>
      <c r="DI130" s="273"/>
      <c r="DJ130" s="270"/>
      <c r="DK130" s="270"/>
      <c r="DL130" s="273"/>
      <c r="DM130" s="285"/>
      <c r="DN130" s="270"/>
      <c r="DO130" s="284"/>
      <c r="DP130" s="270"/>
      <c r="DQ130" s="270"/>
      <c r="DR130" s="270"/>
      <c r="DS130" s="270"/>
      <c r="DT130" s="270"/>
      <c r="DU130" s="244"/>
      <c r="DV130" s="284"/>
      <c r="DW130" s="284"/>
      <c r="DX130" s="286"/>
      <c r="DY130" s="286"/>
      <c r="DZ130" s="284"/>
      <c r="EA130" s="284"/>
      <c r="EB130" s="284"/>
      <c r="ED130" s="284"/>
      <c r="EE130" s="270"/>
      <c r="EF130" s="280"/>
      <c r="EG130" s="280"/>
      <c r="EH130" s="280"/>
      <c r="EI130" s="224"/>
      <c r="EJ130" s="275"/>
      <c r="EK130" s="276"/>
      <c r="EL130" s="275"/>
      <c r="EM130" s="275"/>
      <c r="EO130" s="275"/>
      <c r="EP130" s="275"/>
      <c r="ER130" s="224"/>
      <c r="ES130" s="275"/>
      <c r="ET130" s="276"/>
      <c r="EU130" s="275"/>
      <c r="EV130" s="275"/>
      <c r="EX130" s="275"/>
      <c r="EY130" s="275"/>
      <c r="FA130" s="34"/>
      <c r="FB130" s="34"/>
      <c r="FC130" s="33"/>
    </row>
    <row r="131" spans="1:159" ht="32.25" customHeight="1">
      <c r="A131" s="224"/>
      <c r="G131" s="280"/>
      <c r="L131" s="280"/>
      <c r="M131" s="266"/>
      <c r="N131" s="266"/>
      <c r="O131" s="266"/>
      <c r="P131" s="266"/>
      <c r="Q131" s="266"/>
      <c r="R131" s="266"/>
      <c r="S131" s="280"/>
      <c r="T131" s="280"/>
      <c r="U131" s="280"/>
      <c r="V131" s="280"/>
      <c r="W131" s="280"/>
      <c r="X131" s="266"/>
      <c r="Y131" s="280"/>
      <c r="Z131" s="280"/>
      <c r="AA131" s="280"/>
      <c r="AB131" s="266"/>
      <c r="AC131" s="280"/>
      <c r="AD131" s="280"/>
      <c r="AE131" s="281"/>
      <c r="AF131" s="280"/>
      <c r="AG131" s="280"/>
      <c r="AH131" s="281"/>
      <c r="AI131" s="280"/>
      <c r="AJ131" s="280"/>
      <c r="AK131" s="280"/>
      <c r="AL131" s="280"/>
      <c r="AM131" s="280"/>
      <c r="AN131" s="266"/>
      <c r="AO131" s="280"/>
      <c r="AP131" s="280"/>
      <c r="AQ131" s="280"/>
      <c r="AR131" s="280"/>
      <c r="AS131" s="266"/>
      <c r="AT131" s="280"/>
      <c r="AU131" s="280"/>
      <c r="AV131" s="266"/>
      <c r="AW131" s="266"/>
      <c r="AX131" s="280"/>
      <c r="AY131" s="280"/>
      <c r="AZ131" s="280"/>
      <c r="BA131" s="280"/>
      <c r="BB131" s="280"/>
      <c r="BC131" s="280"/>
      <c r="BD131" s="280"/>
      <c r="BE131" s="280"/>
      <c r="BF131" s="280"/>
      <c r="BK131" s="280"/>
      <c r="BL131" s="280"/>
      <c r="BM131" s="280"/>
      <c r="BN131" s="280"/>
      <c r="BO131" s="280"/>
      <c r="BP131" s="280"/>
      <c r="BQ131" s="280"/>
      <c r="BR131" s="280"/>
      <c r="BS131" s="280"/>
      <c r="BT131" s="280"/>
      <c r="BU131" s="266"/>
      <c r="BV131" s="280"/>
      <c r="BW131" s="280"/>
      <c r="BX131" s="280"/>
      <c r="BY131" s="280"/>
      <c r="BZ131" s="280"/>
      <c r="CA131" s="280"/>
      <c r="CB131" s="266"/>
      <c r="CC131" s="266"/>
      <c r="CD131" s="280"/>
      <c r="CE131" s="280"/>
      <c r="CF131" s="280"/>
      <c r="CG131" s="280"/>
      <c r="CH131" s="266"/>
      <c r="CI131" s="266"/>
      <c r="CJ131" s="266"/>
      <c r="CK131" s="266"/>
      <c r="CL131" s="266"/>
      <c r="CM131" s="280"/>
      <c r="CN131" s="280"/>
      <c r="CO131" s="280"/>
      <c r="CP131" s="280"/>
      <c r="CQ131" s="280"/>
      <c r="CR131" s="268"/>
      <c r="CS131" s="268"/>
      <c r="DA131" s="270"/>
      <c r="DB131" s="270"/>
      <c r="DD131" s="284"/>
      <c r="DE131" s="270"/>
      <c r="DF131" s="285"/>
      <c r="DG131" s="270"/>
      <c r="DH131" s="270"/>
      <c r="DI131" s="273"/>
      <c r="DJ131" s="270"/>
      <c r="DK131" s="270"/>
      <c r="DL131" s="273"/>
      <c r="DM131" s="285"/>
      <c r="DN131" s="270"/>
      <c r="DO131" s="284"/>
      <c r="DP131" s="270"/>
      <c r="DQ131" s="270"/>
      <c r="DR131" s="270"/>
      <c r="DS131" s="270"/>
      <c r="DT131" s="270"/>
      <c r="DU131" s="244"/>
      <c r="DV131" s="284"/>
      <c r="DW131" s="284"/>
      <c r="DX131" s="286"/>
      <c r="DY131" s="286"/>
      <c r="DZ131" s="284"/>
      <c r="EA131" s="284"/>
      <c r="EB131" s="284"/>
      <c r="ED131" s="284"/>
      <c r="EE131" s="270"/>
      <c r="EF131" s="280"/>
      <c r="EG131" s="280"/>
      <c r="EH131" s="280"/>
      <c r="EI131" s="224"/>
      <c r="EJ131" s="275"/>
      <c r="EK131" s="276"/>
      <c r="EL131" s="275"/>
      <c r="EM131" s="275"/>
      <c r="EO131" s="275"/>
      <c r="EP131" s="275"/>
      <c r="ER131" s="224"/>
      <c r="ES131" s="275"/>
      <c r="ET131" s="276"/>
      <c r="EU131" s="275"/>
      <c r="EV131" s="275"/>
      <c r="EX131" s="275"/>
      <c r="EY131" s="275"/>
      <c r="FA131" s="34"/>
      <c r="FB131" s="34"/>
      <c r="FC131" s="33"/>
    </row>
    <row r="132" spans="1:159" ht="32.25" customHeight="1">
      <c r="A132" s="224"/>
      <c r="G132" s="280"/>
      <c r="L132" s="280"/>
      <c r="M132" s="266"/>
      <c r="N132" s="266"/>
      <c r="O132" s="266"/>
      <c r="P132" s="266"/>
      <c r="Q132" s="266"/>
      <c r="R132" s="266"/>
      <c r="S132" s="280"/>
      <c r="T132" s="280"/>
      <c r="U132" s="280"/>
      <c r="V132" s="280"/>
      <c r="W132" s="280"/>
      <c r="X132" s="266"/>
      <c r="Y132" s="280"/>
      <c r="Z132" s="280"/>
      <c r="AA132" s="280"/>
      <c r="AB132" s="266"/>
      <c r="AC132" s="280"/>
      <c r="AD132" s="280"/>
      <c r="AE132" s="281"/>
      <c r="AF132" s="280"/>
      <c r="AG132" s="280"/>
      <c r="AH132" s="281"/>
      <c r="AI132" s="280"/>
      <c r="AJ132" s="280"/>
      <c r="AK132" s="280"/>
      <c r="AL132" s="280"/>
      <c r="AM132" s="280"/>
      <c r="AN132" s="266"/>
      <c r="AO132" s="280"/>
      <c r="AP132" s="280"/>
      <c r="AQ132" s="280"/>
      <c r="AR132" s="280"/>
      <c r="AS132" s="266"/>
      <c r="AT132" s="280"/>
      <c r="AU132" s="280"/>
      <c r="AV132" s="266"/>
      <c r="AW132" s="266"/>
      <c r="AX132" s="280"/>
      <c r="AY132" s="280"/>
      <c r="AZ132" s="280"/>
      <c r="BA132" s="280"/>
      <c r="BB132" s="280"/>
      <c r="BC132" s="280"/>
      <c r="BD132" s="280"/>
      <c r="BE132" s="280"/>
      <c r="BF132" s="280"/>
      <c r="BK132" s="280"/>
      <c r="BL132" s="280"/>
      <c r="BM132" s="280"/>
      <c r="BN132" s="280"/>
      <c r="BO132" s="280"/>
      <c r="BP132" s="280"/>
      <c r="BQ132" s="280"/>
      <c r="BR132" s="280"/>
      <c r="BS132" s="280"/>
      <c r="BT132" s="280"/>
      <c r="BU132" s="266"/>
      <c r="BV132" s="280"/>
      <c r="BW132" s="280"/>
      <c r="BX132" s="280"/>
      <c r="BY132" s="280"/>
      <c r="BZ132" s="280"/>
      <c r="CA132" s="280"/>
      <c r="CB132" s="266"/>
      <c r="CC132" s="266"/>
      <c r="CD132" s="280"/>
      <c r="CE132" s="280"/>
      <c r="CF132" s="280"/>
      <c r="CG132" s="280"/>
      <c r="CH132" s="266"/>
      <c r="CI132" s="266"/>
      <c r="CJ132" s="266"/>
      <c r="CK132" s="266"/>
      <c r="CL132" s="266"/>
      <c r="CM132" s="280"/>
      <c r="CN132" s="280"/>
      <c r="CO132" s="280"/>
      <c r="CP132" s="280"/>
      <c r="CQ132" s="280"/>
      <c r="CR132" s="268"/>
      <c r="CS132" s="268"/>
      <c r="DA132" s="270"/>
      <c r="DB132" s="270"/>
      <c r="DD132" s="284"/>
      <c r="DE132" s="270"/>
      <c r="DF132" s="285"/>
      <c r="DG132" s="270"/>
      <c r="DH132" s="270"/>
      <c r="DI132" s="273"/>
      <c r="DJ132" s="270"/>
      <c r="DK132" s="270"/>
      <c r="DL132" s="273"/>
      <c r="DM132" s="285"/>
      <c r="DN132" s="270"/>
      <c r="DO132" s="284"/>
      <c r="DP132" s="270"/>
      <c r="DQ132" s="270"/>
      <c r="DR132" s="270"/>
      <c r="DS132" s="270"/>
      <c r="DT132" s="270"/>
      <c r="DU132" s="244"/>
      <c r="DV132" s="284"/>
      <c r="DW132" s="284"/>
      <c r="DX132" s="286"/>
      <c r="DY132" s="286"/>
      <c r="DZ132" s="284"/>
      <c r="EA132" s="284"/>
      <c r="EB132" s="284"/>
      <c r="ED132" s="284"/>
      <c r="EE132" s="270"/>
      <c r="EF132" s="280"/>
      <c r="EG132" s="280"/>
      <c r="EH132" s="280"/>
      <c r="EI132" s="224"/>
      <c r="EJ132" s="275"/>
      <c r="EK132" s="276"/>
      <c r="EL132" s="275"/>
      <c r="EM132" s="275"/>
      <c r="EO132" s="275"/>
      <c r="EP132" s="275"/>
      <c r="ER132" s="224"/>
      <c r="ES132" s="275"/>
      <c r="ET132" s="276"/>
      <c r="EU132" s="275"/>
      <c r="EV132" s="275"/>
      <c r="EX132" s="275"/>
      <c r="EY132" s="275"/>
      <c r="FA132" s="34"/>
      <c r="FB132" s="34"/>
      <c r="FC132" s="33"/>
    </row>
    <row r="133" spans="1:159" ht="32.25" customHeight="1">
      <c r="A133" s="224"/>
      <c r="G133" s="280"/>
      <c r="L133" s="280"/>
      <c r="M133" s="266"/>
      <c r="N133" s="266"/>
      <c r="O133" s="266"/>
      <c r="P133" s="266"/>
      <c r="Q133" s="266"/>
      <c r="R133" s="266"/>
      <c r="S133" s="280"/>
      <c r="T133" s="280"/>
      <c r="U133" s="280"/>
      <c r="V133" s="280"/>
      <c r="W133" s="280"/>
      <c r="X133" s="266"/>
      <c r="Y133" s="280"/>
      <c r="Z133" s="280"/>
      <c r="AA133" s="280"/>
      <c r="AB133" s="266"/>
      <c r="AC133" s="280"/>
      <c r="AD133" s="280"/>
      <c r="AE133" s="281"/>
      <c r="AF133" s="280"/>
      <c r="AG133" s="280"/>
      <c r="AH133" s="281"/>
      <c r="AI133" s="280"/>
      <c r="AJ133" s="280"/>
      <c r="AK133" s="280"/>
      <c r="AL133" s="280"/>
      <c r="AM133" s="280"/>
      <c r="AN133" s="266"/>
      <c r="AO133" s="280"/>
      <c r="AP133" s="280"/>
      <c r="AQ133" s="280"/>
      <c r="AR133" s="280"/>
      <c r="AS133" s="266"/>
      <c r="AT133" s="280"/>
      <c r="AU133" s="280"/>
      <c r="AV133" s="266"/>
      <c r="AW133" s="266"/>
      <c r="AX133" s="280"/>
      <c r="AY133" s="280"/>
      <c r="AZ133" s="280"/>
      <c r="BA133" s="280"/>
      <c r="BB133" s="280"/>
      <c r="BC133" s="280"/>
      <c r="BD133" s="280"/>
      <c r="BE133" s="280"/>
      <c r="BF133" s="280"/>
      <c r="BK133" s="280"/>
      <c r="BL133" s="280"/>
      <c r="BM133" s="280"/>
      <c r="BN133" s="280"/>
      <c r="BO133" s="280"/>
      <c r="BP133" s="280"/>
      <c r="BQ133" s="280"/>
      <c r="BR133" s="280"/>
      <c r="BS133" s="280"/>
      <c r="BT133" s="280"/>
      <c r="BU133" s="266"/>
      <c r="BV133" s="280"/>
      <c r="BW133" s="280"/>
      <c r="BX133" s="280"/>
      <c r="BY133" s="280"/>
      <c r="BZ133" s="280"/>
      <c r="CA133" s="280"/>
      <c r="CB133" s="266"/>
      <c r="CC133" s="266"/>
      <c r="CD133" s="280"/>
      <c r="CE133" s="280"/>
      <c r="CF133" s="280"/>
      <c r="CG133" s="280"/>
      <c r="CH133" s="266"/>
      <c r="CI133" s="266"/>
      <c r="CJ133" s="266"/>
      <c r="CK133" s="266"/>
      <c r="CL133" s="266"/>
      <c r="CM133" s="280"/>
      <c r="CN133" s="280"/>
      <c r="CO133" s="280"/>
      <c r="CP133" s="280"/>
      <c r="CQ133" s="280"/>
      <c r="CR133" s="268"/>
      <c r="CS133" s="268"/>
      <c r="DA133" s="270"/>
      <c r="DB133" s="270"/>
      <c r="DD133" s="284"/>
      <c r="DE133" s="270"/>
      <c r="DF133" s="285"/>
      <c r="DG133" s="270"/>
      <c r="DH133" s="270"/>
      <c r="DI133" s="273"/>
      <c r="DJ133" s="270"/>
      <c r="DK133" s="270"/>
      <c r="DL133" s="273"/>
      <c r="DM133" s="285"/>
      <c r="DN133" s="270"/>
      <c r="DO133" s="284"/>
      <c r="DP133" s="270"/>
      <c r="DQ133" s="270"/>
      <c r="DR133" s="270"/>
      <c r="DS133" s="270"/>
      <c r="DT133" s="270"/>
      <c r="DU133" s="244"/>
      <c r="DV133" s="284"/>
      <c r="DW133" s="284"/>
      <c r="DX133" s="286"/>
      <c r="DY133" s="286"/>
      <c r="DZ133" s="284"/>
      <c r="EA133" s="284"/>
      <c r="EB133" s="284"/>
      <c r="ED133" s="284"/>
      <c r="EE133" s="270"/>
      <c r="EF133" s="280"/>
      <c r="EG133" s="280"/>
      <c r="EH133" s="280"/>
      <c r="EI133" s="224"/>
      <c r="EJ133" s="275"/>
      <c r="EK133" s="276"/>
      <c r="EL133" s="275"/>
      <c r="EM133" s="275"/>
      <c r="EO133" s="275"/>
      <c r="EP133" s="275"/>
      <c r="ER133" s="224"/>
      <c r="ES133" s="275"/>
      <c r="ET133" s="276"/>
      <c r="EU133" s="275"/>
      <c r="EV133" s="275"/>
      <c r="EX133" s="275"/>
      <c r="EY133" s="275"/>
      <c r="FA133" s="34"/>
      <c r="FB133" s="34"/>
      <c r="FC133" s="33"/>
    </row>
    <row r="134" spans="1:159" ht="32.25" customHeight="1">
      <c r="A134" s="224"/>
      <c r="G134" s="280"/>
      <c r="L134" s="280"/>
      <c r="M134" s="266"/>
      <c r="N134" s="266"/>
      <c r="O134" s="266"/>
      <c r="P134" s="266"/>
      <c r="Q134" s="266"/>
      <c r="R134" s="266"/>
      <c r="S134" s="280"/>
      <c r="T134" s="280"/>
      <c r="U134" s="280"/>
      <c r="V134" s="280"/>
      <c r="W134" s="280"/>
      <c r="X134" s="266"/>
      <c r="Y134" s="280"/>
      <c r="Z134" s="280"/>
      <c r="AA134" s="280"/>
      <c r="AB134" s="266"/>
      <c r="AC134" s="280"/>
      <c r="AD134" s="280"/>
      <c r="AE134" s="281"/>
      <c r="AF134" s="280"/>
      <c r="AG134" s="280"/>
      <c r="AH134" s="281"/>
      <c r="AI134" s="280"/>
      <c r="AJ134" s="280"/>
      <c r="AK134" s="280"/>
      <c r="AL134" s="280"/>
      <c r="AM134" s="280"/>
      <c r="AN134" s="266"/>
      <c r="AO134" s="280"/>
      <c r="AP134" s="280"/>
      <c r="AQ134" s="280"/>
      <c r="AR134" s="280"/>
      <c r="AS134" s="266"/>
      <c r="AT134" s="280"/>
      <c r="AU134" s="280"/>
      <c r="AV134" s="266"/>
      <c r="AW134" s="266"/>
      <c r="AX134" s="280"/>
      <c r="AY134" s="280"/>
      <c r="AZ134" s="280"/>
      <c r="BA134" s="280"/>
      <c r="BB134" s="280"/>
      <c r="BC134" s="280"/>
      <c r="BD134" s="280"/>
      <c r="BE134" s="280"/>
      <c r="BF134" s="280"/>
      <c r="BK134" s="280"/>
      <c r="BL134" s="280"/>
      <c r="BM134" s="280"/>
      <c r="BN134" s="280"/>
      <c r="BO134" s="280"/>
      <c r="BP134" s="280"/>
      <c r="BQ134" s="280"/>
      <c r="BR134" s="280"/>
      <c r="BS134" s="280"/>
      <c r="BT134" s="280"/>
      <c r="BU134" s="266"/>
      <c r="BV134" s="280"/>
      <c r="BW134" s="280"/>
      <c r="BX134" s="280"/>
      <c r="BY134" s="280"/>
      <c r="BZ134" s="280"/>
      <c r="CA134" s="280"/>
      <c r="CB134" s="266"/>
      <c r="CC134" s="266"/>
      <c r="CD134" s="280"/>
      <c r="CE134" s="280"/>
      <c r="CF134" s="280"/>
      <c r="CG134" s="280"/>
      <c r="CH134" s="266"/>
      <c r="CI134" s="266"/>
      <c r="CJ134" s="266"/>
      <c r="CK134" s="266"/>
      <c r="CL134" s="266"/>
      <c r="CM134" s="280"/>
      <c r="CN134" s="280"/>
      <c r="CO134" s="280"/>
      <c r="CP134" s="280"/>
      <c r="CQ134" s="280"/>
      <c r="CR134" s="268"/>
      <c r="CS134" s="268"/>
      <c r="DA134" s="270"/>
      <c r="DB134" s="270"/>
      <c r="DD134" s="284"/>
      <c r="DE134" s="270"/>
      <c r="DF134" s="285"/>
      <c r="DG134" s="270"/>
      <c r="DH134" s="270"/>
      <c r="DI134" s="273"/>
      <c r="DJ134" s="270"/>
      <c r="DK134" s="270"/>
      <c r="DL134" s="273"/>
      <c r="DM134" s="285"/>
      <c r="DN134" s="270"/>
      <c r="DO134" s="284"/>
      <c r="DP134" s="270"/>
      <c r="DQ134" s="270"/>
      <c r="DR134" s="270"/>
      <c r="DS134" s="270"/>
      <c r="DT134" s="270"/>
      <c r="DU134" s="244"/>
      <c r="DV134" s="284"/>
      <c r="DW134" s="284"/>
      <c r="DX134" s="286"/>
      <c r="DY134" s="286"/>
      <c r="DZ134" s="284"/>
      <c r="EA134" s="284"/>
      <c r="EB134" s="284"/>
      <c r="ED134" s="284"/>
      <c r="EE134" s="270"/>
      <c r="EF134" s="280"/>
      <c r="EG134" s="280"/>
      <c r="EH134" s="280"/>
      <c r="EI134" s="224"/>
      <c r="EJ134" s="275"/>
      <c r="EK134" s="276"/>
      <c r="EL134" s="275"/>
      <c r="EM134" s="275"/>
      <c r="EO134" s="275"/>
      <c r="EP134" s="275"/>
      <c r="ER134" s="224"/>
      <c r="ES134" s="275"/>
      <c r="ET134" s="276"/>
      <c r="EU134" s="275"/>
      <c r="EV134" s="275"/>
      <c r="EX134" s="275"/>
      <c r="EY134" s="275"/>
      <c r="FA134" s="34"/>
      <c r="FB134" s="34"/>
      <c r="FC134" s="33"/>
    </row>
    <row r="135" spans="1:159" ht="32.25" customHeight="1">
      <c r="A135" s="224"/>
      <c r="G135" s="280"/>
      <c r="L135" s="280"/>
      <c r="M135" s="266"/>
      <c r="N135" s="266"/>
      <c r="O135" s="266"/>
      <c r="P135" s="266"/>
      <c r="Q135" s="266"/>
      <c r="R135" s="266"/>
      <c r="S135" s="280"/>
      <c r="T135" s="280"/>
      <c r="U135" s="280"/>
      <c r="V135" s="280"/>
      <c r="W135" s="280"/>
      <c r="X135" s="266"/>
      <c r="Y135" s="280"/>
      <c r="Z135" s="280"/>
      <c r="AA135" s="280"/>
      <c r="AB135" s="266"/>
      <c r="AC135" s="280"/>
      <c r="AD135" s="280"/>
      <c r="AE135" s="281"/>
      <c r="AF135" s="280"/>
      <c r="AG135" s="280"/>
      <c r="AH135" s="281"/>
      <c r="AI135" s="280"/>
      <c r="AJ135" s="280"/>
      <c r="AK135" s="280"/>
      <c r="AL135" s="280"/>
      <c r="AM135" s="280"/>
      <c r="AN135" s="266"/>
      <c r="AO135" s="280"/>
      <c r="AP135" s="280"/>
      <c r="AQ135" s="280"/>
      <c r="AR135" s="280"/>
      <c r="AS135" s="266"/>
      <c r="AT135" s="280"/>
      <c r="AU135" s="280"/>
      <c r="AV135" s="266"/>
      <c r="AW135" s="266"/>
      <c r="AX135" s="280"/>
      <c r="AY135" s="280"/>
      <c r="AZ135" s="280"/>
      <c r="BA135" s="280"/>
      <c r="BB135" s="280"/>
      <c r="BC135" s="280"/>
      <c r="BD135" s="280"/>
      <c r="BE135" s="280"/>
      <c r="BF135" s="280"/>
      <c r="BK135" s="280"/>
      <c r="BL135" s="280"/>
      <c r="BM135" s="280"/>
      <c r="BN135" s="280"/>
      <c r="BO135" s="280"/>
      <c r="BP135" s="280"/>
      <c r="BQ135" s="280"/>
      <c r="BR135" s="280"/>
      <c r="BS135" s="280"/>
      <c r="BT135" s="280"/>
      <c r="BU135" s="266"/>
      <c r="BV135" s="280"/>
      <c r="BW135" s="280"/>
      <c r="BX135" s="280"/>
      <c r="BY135" s="280"/>
      <c r="BZ135" s="280"/>
      <c r="CA135" s="280"/>
      <c r="CB135" s="266"/>
      <c r="CC135" s="266"/>
      <c r="CD135" s="280"/>
      <c r="CE135" s="280"/>
      <c r="CF135" s="280"/>
      <c r="CG135" s="280"/>
      <c r="CH135" s="266"/>
      <c r="CI135" s="266"/>
      <c r="CJ135" s="266"/>
      <c r="CK135" s="266"/>
      <c r="CL135" s="266"/>
      <c r="CM135" s="280"/>
      <c r="CN135" s="280"/>
      <c r="CO135" s="280"/>
      <c r="CP135" s="280"/>
      <c r="CQ135" s="280"/>
      <c r="CR135" s="268"/>
      <c r="CS135" s="268"/>
      <c r="DA135" s="270"/>
      <c r="DB135" s="270"/>
      <c r="DD135" s="284"/>
      <c r="DE135" s="270"/>
      <c r="DF135" s="285"/>
      <c r="DG135" s="270"/>
      <c r="DH135" s="270"/>
      <c r="DI135" s="273"/>
      <c r="DJ135" s="270"/>
      <c r="DK135" s="270"/>
      <c r="DL135" s="273"/>
      <c r="DM135" s="285"/>
      <c r="DN135" s="270"/>
      <c r="DO135" s="284"/>
      <c r="DP135" s="270"/>
      <c r="DQ135" s="270"/>
      <c r="DR135" s="270"/>
      <c r="DS135" s="270"/>
      <c r="DT135" s="270"/>
      <c r="DU135" s="244"/>
      <c r="DV135" s="284"/>
      <c r="DW135" s="284"/>
      <c r="DX135" s="286"/>
      <c r="DY135" s="286"/>
      <c r="DZ135" s="284"/>
      <c r="EA135" s="284"/>
      <c r="EB135" s="284"/>
      <c r="ED135" s="284"/>
      <c r="EE135" s="270"/>
      <c r="EF135" s="280"/>
      <c r="EG135" s="280"/>
      <c r="EH135" s="280"/>
      <c r="EI135" s="224"/>
      <c r="EJ135" s="275"/>
      <c r="EK135" s="276"/>
      <c r="EL135" s="275"/>
      <c r="EM135" s="275"/>
      <c r="EO135" s="275"/>
      <c r="EP135" s="275"/>
      <c r="ER135" s="224"/>
      <c r="ES135" s="275"/>
      <c r="ET135" s="276"/>
      <c r="EU135" s="275"/>
      <c r="EV135" s="275"/>
      <c r="EX135" s="275"/>
      <c r="EY135" s="275"/>
      <c r="FA135" s="34"/>
      <c r="FB135" s="34"/>
      <c r="FC135" s="33"/>
    </row>
    <row r="136" spans="1:159" ht="32.25" customHeight="1">
      <c r="A136" s="224"/>
      <c r="G136" s="280"/>
      <c r="L136" s="280"/>
      <c r="M136" s="266"/>
      <c r="N136" s="266"/>
      <c r="O136" s="266"/>
      <c r="P136" s="266"/>
      <c r="Q136" s="266"/>
      <c r="R136" s="266"/>
      <c r="S136" s="280"/>
      <c r="T136" s="280"/>
      <c r="U136" s="280"/>
      <c r="V136" s="280"/>
      <c r="W136" s="280"/>
      <c r="X136" s="266"/>
      <c r="Y136" s="280"/>
      <c r="Z136" s="280"/>
      <c r="AA136" s="280"/>
      <c r="AB136" s="266"/>
      <c r="AC136" s="280"/>
      <c r="AD136" s="280"/>
      <c r="AE136" s="281"/>
      <c r="AF136" s="280"/>
      <c r="AG136" s="280"/>
      <c r="AH136" s="281"/>
      <c r="AI136" s="280"/>
      <c r="AJ136" s="280"/>
      <c r="AK136" s="280"/>
      <c r="AL136" s="280"/>
      <c r="AM136" s="280"/>
      <c r="AN136" s="266"/>
      <c r="AO136" s="280"/>
      <c r="AP136" s="280"/>
      <c r="AQ136" s="280"/>
      <c r="AR136" s="280"/>
      <c r="AS136" s="266"/>
      <c r="AT136" s="280"/>
      <c r="AU136" s="280"/>
      <c r="AV136" s="266"/>
      <c r="AW136" s="266"/>
      <c r="AX136" s="280"/>
      <c r="AY136" s="280"/>
      <c r="AZ136" s="280"/>
      <c r="BA136" s="280"/>
      <c r="BB136" s="280"/>
      <c r="BC136" s="280"/>
      <c r="BD136" s="280"/>
      <c r="BE136" s="280"/>
      <c r="BF136" s="280"/>
      <c r="BK136" s="280"/>
      <c r="BL136" s="280"/>
      <c r="BM136" s="280"/>
      <c r="BN136" s="280"/>
      <c r="BO136" s="280"/>
      <c r="BP136" s="280"/>
      <c r="BQ136" s="280"/>
      <c r="BR136" s="280"/>
      <c r="BS136" s="280"/>
      <c r="BT136" s="280"/>
      <c r="BU136" s="266"/>
      <c r="BV136" s="280"/>
      <c r="BW136" s="280"/>
      <c r="BX136" s="280"/>
      <c r="BY136" s="280"/>
      <c r="BZ136" s="280"/>
      <c r="CA136" s="280"/>
      <c r="CB136" s="266"/>
      <c r="CC136" s="266"/>
      <c r="CD136" s="280"/>
      <c r="CE136" s="280"/>
      <c r="CF136" s="280"/>
      <c r="CG136" s="280"/>
      <c r="CH136" s="266"/>
      <c r="CI136" s="266"/>
      <c r="CJ136" s="266"/>
      <c r="CK136" s="266"/>
      <c r="CL136" s="266"/>
      <c r="CM136" s="280"/>
      <c r="CN136" s="280"/>
      <c r="CO136" s="280"/>
      <c r="CP136" s="280"/>
      <c r="CQ136" s="280"/>
      <c r="CR136" s="268"/>
      <c r="CS136" s="268"/>
      <c r="DA136" s="270"/>
      <c r="DB136" s="270"/>
      <c r="DD136" s="284"/>
      <c r="DE136" s="270"/>
      <c r="DF136" s="285"/>
      <c r="DG136" s="270"/>
      <c r="DH136" s="270"/>
      <c r="DI136" s="273"/>
      <c r="DJ136" s="270"/>
      <c r="DK136" s="270"/>
      <c r="DL136" s="273"/>
      <c r="DM136" s="285"/>
      <c r="DN136" s="270"/>
      <c r="DO136" s="284"/>
      <c r="DP136" s="270"/>
      <c r="DQ136" s="270"/>
      <c r="DR136" s="270"/>
      <c r="DS136" s="270"/>
      <c r="DT136" s="270"/>
      <c r="DU136" s="244"/>
      <c r="DV136" s="284"/>
      <c r="DW136" s="284"/>
      <c r="DX136" s="286"/>
      <c r="DY136" s="286"/>
      <c r="DZ136" s="284"/>
      <c r="EA136" s="284"/>
      <c r="EB136" s="284"/>
      <c r="ED136" s="284"/>
      <c r="EE136" s="270"/>
      <c r="EF136" s="280"/>
      <c r="EG136" s="280"/>
      <c r="EH136" s="280"/>
      <c r="EI136" s="224"/>
      <c r="EJ136" s="275"/>
      <c r="EK136" s="276"/>
      <c r="EL136" s="275"/>
      <c r="EM136" s="275"/>
      <c r="EO136" s="275"/>
      <c r="EP136" s="275"/>
      <c r="ER136" s="224"/>
      <c r="ES136" s="275"/>
      <c r="ET136" s="276"/>
      <c r="EU136" s="275"/>
      <c r="EV136" s="275"/>
      <c r="EX136" s="275"/>
      <c r="EY136" s="275"/>
      <c r="FA136" s="34"/>
      <c r="FB136" s="34"/>
      <c r="FC136" s="33"/>
    </row>
    <row r="137" spans="1:159" ht="32.25" customHeight="1">
      <c r="A137" s="224"/>
      <c r="G137" s="280"/>
      <c r="L137" s="280"/>
      <c r="M137" s="266"/>
      <c r="N137" s="266"/>
      <c r="O137" s="266"/>
      <c r="P137" s="266"/>
      <c r="Q137" s="266"/>
      <c r="R137" s="266"/>
      <c r="S137" s="280"/>
      <c r="T137" s="280"/>
      <c r="U137" s="280"/>
      <c r="V137" s="280"/>
      <c r="W137" s="280"/>
      <c r="X137" s="266"/>
      <c r="Y137" s="280"/>
      <c r="Z137" s="280"/>
      <c r="AA137" s="280"/>
      <c r="AB137" s="266"/>
      <c r="AC137" s="280"/>
      <c r="AD137" s="280"/>
      <c r="AE137" s="281"/>
      <c r="AF137" s="280"/>
      <c r="AG137" s="280"/>
      <c r="AH137" s="281"/>
      <c r="AI137" s="280"/>
      <c r="AJ137" s="280"/>
      <c r="AK137" s="280"/>
      <c r="AL137" s="280"/>
      <c r="AM137" s="280"/>
      <c r="AN137" s="266"/>
      <c r="AO137" s="280"/>
      <c r="AP137" s="280"/>
      <c r="AQ137" s="280"/>
      <c r="AR137" s="280"/>
      <c r="AS137" s="266"/>
      <c r="AT137" s="280"/>
      <c r="AU137" s="280"/>
      <c r="AV137" s="266"/>
      <c r="AW137" s="266"/>
      <c r="AX137" s="280"/>
      <c r="AY137" s="280"/>
      <c r="AZ137" s="280"/>
      <c r="BA137" s="280"/>
      <c r="BB137" s="280"/>
      <c r="BC137" s="280"/>
      <c r="BD137" s="280"/>
      <c r="BE137" s="280"/>
      <c r="BF137" s="280"/>
      <c r="BK137" s="280"/>
      <c r="BL137" s="280"/>
      <c r="BM137" s="280"/>
      <c r="BN137" s="280"/>
      <c r="BO137" s="280"/>
      <c r="BP137" s="280"/>
      <c r="BQ137" s="280"/>
      <c r="BR137" s="280"/>
      <c r="BS137" s="280"/>
      <c r="BT137" s="280"/>
      <c r="BU137" s="266"/>
      <c r="BV137" s="280"/>
      <c r="BW137" s="280"/>
      <c r="BX137" s="280"/>
      <c r="BY137" s="280"/>
      <c r="BZ137" s="280"/>
      <c r="CA137" s="280"/>
      <c r="CB137" s="266"/>
      <c r="CC137" s="266"/>
      <c r="CD137" s="280"/>
      <c r="CE137" s="280"/>
      <c r="CF137" s="280"/>
      <c r="CG137" s="280"/>
      <c r="CH137" s="266"/>
      <c r="CI137" s="266"/>
      <c r="CJ137" s="266"/>
      <c r="CK137" s="266"/>
      <c r="CL137" s="266"/>
      <c r="CM137" s="280"/>
      <c r="CN137" s="280"/>
      <c r="CO137" s="280"/>
      <c r="CP137" s="280"/>
      <c r="CQ137" s="280"/>
      <c r="CR137" s="268"/>
      <c r="CS137" s="268"/>
      <c r="DA137" s="270"/>
      <c r="DB137" s="270"/>
      <c r="DD137" s="284"/>
      <c r="DE137" s="270"/>
      <c r="DF137" s="285"/>
      <c r="DG137" s="270"/>
      <c r="DH137" s="270"/>
      <c r="DI137" s="273"/>
      <c r="DJ137" s="270"/>
      <c r="DK137" s="270"/>
      <c r="DL137" s="273"/>
      <c r="DM137" s="285"/>
      <c r="DN137" s="270"/>
      <c r="DO137" s="284"/>
      <c r="DP137" s="270"/>
      <c r="DQ137" s="270"/>
      <c r="DR137" s="270"/>
      <c r="DS137" s="270"/>
      <c r="DT137" s="270"/>
      <c r="DU137" s="244"/>
      <c r="DV137" s="284"/>
      <c r="DW137" s="284"/>
      <c r="DX137" s="286"/>
      <c r="DY137" s="286"/>
      <c r="DZ137" s="284"/>
      <c r="EA137" s="284"/>
      <c r="EB137" s="284"/>
      <c r="ED137" s="284"/>
      <c r="EE137" s="270"/>
      <c r="EF137" s="280"/>
      <c r="EG137" s="280"/>
      <c r="EH137" s="280"/>
      <c r="EI137" s="224"/>
      <c r="EJ137" s="275"/>
      <c r="EK137" s="276"/>
      <c r="EL137" s="275"/>
      <c r="EM137" s="275"/>
      <c r="EO137" s="275"/>
      <c r="EP137" s="275"/>
      <c r="ER137" s="224"/>
      <c r="ES137" s="275"/>
      <c r="ET137" s="276"/>
      <c r="EU137" s="275"/>
      <c r="EV137" s="275"/>
      <c r="EX137" s="275"/>
      <c r="EY137" s="275"/>
      <c r="FA137" s="34"/>
      <c r="FB137" s="34"/>
      <c r="FC137" s="33"/>
    </row>
    <row r="138" spans="1:159" ht="32.25" customHeight="1">
      <c r="A138" s="224"/>
      <c r="G138" s="280"/>
      <c r="L138" s="280"/>
      <c r="M138" s="266"/>
      <c r="N138" s="266"/>
      <c r="O138" s="266"/>
      <c r="P138" s="266"/>
      <c r="Q138" s="266"/>
      <c r="R138" s="266"/>
      <c r="S138" s="280"/>
      <c r="T138" s="280"/>
      <c r="U138" s="280"/>
      <c r="V138" s="280"/>
      <c r="W138" s="280"/>
      <c r="X138" s="266"/>
      <c r="Y138" s="280"/>
      <c r="Z138" s="280"/>
      <c r="AA138" s="280"/>
      <c r="AB138" s="266"/>
      <c r="AC138" s="280"/>
      <c r="AD138" s="280"/>
      <c r="AE138" s="281"/>
      <c r="AF138" s="280"/>
      <c r="AG138" s="280"/>
      <c r="AH138" s="281"/>
      <c r="AI138" s="280"/>
      <c r="AJ138" s="280"/>
      <c r="AK138" s="280"/>
      <c r="AL138" s="280"/>
      <c r="AM138" s="280"/>
      <c r="AN138" s="266"/>
      <c r="AO138" s="280"/>
      <c r="AP138" s="280"/>
      <c r="AQ138" s="280"/>
      <c r="AR138" s="280"/>
      <c r="AS138" s="266"/>
      <c r="AT138" s="280"/>
      <c r="AU138" s="280"/>
      <c r="AV138" s="266"/>
      <c r="AW138" s="266"/>
      <c r="AX138" s="280"/>
      <c r="AY138" s="280"/>
      <c r="AZ138" s="280"/>
      <c r="BA138" s="280"/>
      <c r="BB138" s="280"/>
      <c r="BC138" s="280"/>
      <c r="BD138" s="280"/>
      <c r="BE138" s="280"/>
      <c r="BF138" s="280"/>
      <c r="BK138" s="280"/>
      <c r="BL138" s="280"/>
      <c r="BM138" s="280"/>
      <c r="BN138" s="280"/>
      <c r="BO138" s="280"/>
      <c r="BP138" s="280"/>
      <c r="BQ138" s="280"/>
      <c r="BR138" s="280"/>
      <c r="BS138" s="280"/>
      <c r="BT138" s="280"/>
      <c r="BU138" s="266"/>
      <c r="BV138" s="280"/>
      <c r="BW138" s="280"/>
      <c r="BX138" s="280"/>
      <c r="BY138" s="280"/>
      <c r="BZ138" s="280"/>
      <c r="CA138" s="280"/>
      <c r="CB138" s="266"/>
      <c r="CC138" s="266"/>
      <c r="CD138" s="280"/>
      <c r="CE138" s="280"/>
      <c r="CF138" s="280"/>
      <c r="CG138" s="280"/>
      <c r="CH138" s="266"/>
      <c r="CI138" s="266"/>
      <c r="CJ138" s="266"/>
      <c r="CK138" s="266"/>
      <c r="CL138" s="266"/>
      <c r="CM138" s="280"/>
      <c r="CN138" s="280"/>
      <c r="CO138" s="280"/>
      <c r="CP138" s="280"/>
      <c r="CQ138" s="280"/>
      <c r="CR138" s="268"/>
      <c r="CS138" s="268"/>
      <c r="DA138" s="270"/>
      <c r="DB138" s="270"/>
      <c r="DD138" s="284"/>
      <c r="DE138" s="270"/>
      <c r="DF138" s="285"/>
      <c r="DG138" s="270"/>
      <c r="DH138" s="270"/>
      <c r="DI138" s="273"/>
      <c r="DJ138" s="270"/>
      <c r="DK138" s="270"/>
      <c r="DL138" s="273"/>
      <c r="DM138" s="285"/>
      <c r="DN138" s="270"/>
      <c r="DO138" s="284"/>
      <c r="DP138" s="270"/>
      <c r="DQ138" s="270"/>
      <c r="DR138" s="270"/>
      <c r="DS138" s="270"/>
      <c r="DT138" s="270"/>
      <c r="DU138" s="244"/>
      <c r="DV138" s="284"/>
      <c r="DW138" s="284"/>
      <c r="DX138" s="286"/>
      <c r="DY138" s="286"/>
      <c r="DZ138" s="284"/>
      <c r="EA138" s="284"/>
      <c r="EB138" s="284"/>
      <c r="ED138" s="284"/>
      <c r="EE138" s="270"/>
      <c r="EF138" s="280"/>
      <c r="EG138" s="280"/>
      <c r="EH138" s="280"/>
      <c r="EI138" s="224"/>
      <c r="EJ138" s="275"/>
      <c r="EK138" s="276"/>
      <c r="EL138" s="275"/>
      <c r="EM138" s="275"/>
      <c r="EO138" s="275"/>
      <c r="EP138" s="275"/>
      <c r="ER138" s="224"/>
      <c r="ES138" s="275"/>
      <c r="ET138" s="276"/>
      <c r="EU138" s="275"/>
      <c r="EV138" s="275"/>
      <c r="EX138" s="275"/>
      <c r="EY138" s="275"/>
      <c r="FA138" s="34"/>
      <c r="FB138" s="34"/>
      <c r="FC138" s="33"/>
    </row>
    <row r="139" spans="1:159" ht="32.25" customHeight="1">
      <c r="A139" s="224"/>
      <c r="G139" s="280"/>
      <c r="L139" s="280"/>
      <c r="M139" s="266"/>
      <c r="N139" s="266"/>
      <c r="O139" s="266"/>
      <c r="P139" s="266"/>
      <c r="Q139" s="266"/>
      <c r="R139" s="266"/>
      <c r="S139" s="280"/>
      <c r="T139" s="280"/>
      <c r="U139" s="280"/>
      <c r="V139" s="280"/>
      <c r="W139" s="280"/>
      <c r="X139" s="266"/>
      <c r="Y139" s="280"/>
      <c r="Z139" s="280"/>
      <c r="AA139" s="280"/>
      <c r="AB139" s="266"/>
      <c r="AC139" s="280"/>
      <c r="AD139" s="280"/>
      <c r="AE139" s="281"/>
      <c r="AF139" s="280"/>
      <c r="AG139" s="280"/>
      <c r="AH139" s="281"/>
      <c r="AI139" s="280"/>
      <c r="AJ139" s="280"/>
      <c r="AK139" s="280"/>
      <c r="AL139" s="280"/>
      <c r="AM139" s="280"/>
      <c r="AN139" s="266"/>
      <c r="AO139" s="280"/>
      <c r="AP139" s="280"/>
      <c r="AQ139" s="280"/>
      <c r="AR139" s="280"/>
      <c r="AS139" s="266"/>
      <c r="AT139" s="280"/>
      <c r="AU139" s="280"/>
      <c r="AV139" s="266"/>
      <c r="AW139" s="266"/>
      <c r="AX139" s="280"/>
      <c r="AY139" s="280"/>
      <c r="AZ139" s="280"/>
      <c r="BA139" s="280"/>
      <c r="BB139" s="280"/>
      <c r="BC139" s="280"/>
      <c r="BD139" s="280"/>
      <c r="BE139" s="280"/>
      <c r="BF139" s="280"/>
      <c r="BK139" s="280"/>
      <c r="BL139" s="280"/>
      <c r="BM139" s="280"/>
      <c r="BN139" s="280"/>
      <c r="BO139" s="280"/>
      <c r="BP139" s="280"/>
      <c r="BQ139" s="280"/>
      <c r="BR139" s="280"/>
      <c r="BS139" s="280"/>
      <c r="BT139" s="280"/>
      <c r="BU139" s="266"/>
      <c r="BV139" s="280"/>
      <c r="BW139" s="280"/>
      <c r="BX139" s="280"/>
      <c r="BY139" s="280"/>
      <c r="BZ139" s="280"/>
      <c r="CA139" s="280"/>
      <c r="CB139" s="266"/>
      <c r="CC139" s="266"/>
      <c r="CD139" s="280"/>
      <c r="CE139" s="280"/>
      <c r="CF139" s="280"/>
      <c r="CG139" s="280"/>
      <c r="CH139" s="266"/>
      <c r="CI139" s="266"/>
      <c r="CJ139" s="266"/>
      <c r="CK139" s="266"/>
      <c r="CL139" s="266"/>
      <c r="CM139" s="280"/>
      <c r="CN139" s="280"/>
      <c r="CO139" s="280"/>
      <c r="CP139" s="280"/>
      <c r="CQ139" s="280"/>
      <c r="CR139" s="268"/>
      <c r="CS139" s="268"/>
      <c r="DA139" s="270"/>
      <c r="DB139" s="270"/>
      <c r="DD139" s="284"/>
      <c r="DE139" s="270"/>
      <c r="DF139" s="285"/>
      <c r="DG139" s="270"/>
      <c r="DH139" s="270"/>
      <c r="DI139" s="273"/>
      <c r="DJ139" s="270"/>
      <c r="DK139" s="270"/>
      <c r="DL139" s="273"/>
      <c r="DM139" s="285"/>
      <c r="DN139" s="270"/>
      <c r="DO139" s="284"/>
      <c r="DP139" s="270"/>
      <c r="DQ139" s="270"/>
      <c r="DR139" s="270"/>
      <c r="DS139" s="270"/>
      <c r="DT139" s="270"/>
      <c r="DU139" s="244"/>
      <c r="DV139" s="284"/>
      <c r="DW139" s="284"/>
      <c r="DX139" s="286"/>
      <c r="DY139" s="286"/>
      <c r="DZ139" s="284"/>
      <c r="EA139" s="284"/>
      <c r="EB139" s="284"/>
      <c r="ED139" s="284"/>
      <c r="EE139" s="270"/>
      <c r="EF139" s="280"/>
      <c r="EG139" s="280"/>
      <c r="EH139" s="280"/>
      <c r="EI139" s="224"/>
      <c r="EJ139" s="275"/>
      <c r="EK139" s="276"/>
      <c r="EL139" s="275"/>
      <c r="EM139" s="275"/>
      <c r="EO139" s="275"/>
      <c r="EP139" s="275"/>
      <c r="ER139" s="224"/>
      <c r="ES139" s="275"/>
      <c r="ET139" s="276"/>
      <c r="EU139" s="275"/>
      <c r="EV139" s="275"/>
      <c r="EX139" s="275"/>
      <c r="EY139" s="275"/>
      <c r="FA139" s="34"/>
      <c r="FB139" s="34"/>
      <c r="FC139" s="33"/>
    </row>
    <row r="140" spans="1:159" ht="32.25" customHeight="1">
      <c r="A140" s="224"/>
      <c r="G140" s="280"/>
      <c r="L140" s="280"/>
      <c r="M140" s="266"/>
      <c r="N140" s="266"/>
      <c r="O140" s="266"/>
      <c r="P140" s="266"/>
      <c r="Q140" s="266"/>
      <c r="R140" s="266"/>
      <c r="S140" s="280"/>
      <c r="T140" s="280"/>
      <c r="U140" s="280"/>
      <c r="V140" s="280"/>
      <c r="W140" s="280"/>
      <c r="X140" s="266"/>
      <c r="Y140" s="280"/>
      <c r="Z140" s="280"/>
      <c r="AA140" s="280"/>
      <c r="AB140" s="266"/>
      <c r="AC140" s="280"/>
      <c r="AD140" s="280"/>
      <c r="AE140" s="281"/>
      <c r="AF140" s="280"/>
      <c r="AG140" s="280"/>
      <c r="AH140" s="281"/>
      <c r="AI140" s="280"/>
      <c r="AJ140" s="280"/>
      <c r="AK140" s="280"/>
      <c r="AL140" s="280"/>
      <c r="AM140" s="280"/>
      <c r="AN140" s="266"/>
      <c r="AO140" s="280"/>
      <c r="AP140" s="280"/>
      <c r="AQ140" s="280"/>
      <c r="AR140" s="280"/>
      <c r="AS140" s="266"/>
      <c r="AT140" s="280"/>
      <c r="AU140" s="280"/>
      <c r="AV140" s="266"/>
      <c r="AW140" s="266"/>
      <c r="AX140" s="280"/>
      <c r="AY140" s="280"/>
      <c r="AZ140" s="280"/>
      <c r="BA140" s="280"/>
      <c r="BB140" s="280"/>
      <c r="BC140" s="280"/>
      <c r="BD140" s="280"/>
      <c r="BE140" s="280"/>
      <c r="BF140" s="280"/>
      <c r="BK140" s="280"/>
      <c r="BL140" s="280"/>
      <c r="BM140" s="280"/>
      <c r="BN140" s="280"/>
      <c r="BO140" s="280"/>
      <c r="BP140" s="280"/>
      <c r="BQ140" s="280"/>
      <c r="BR140" s="280"/>
      <c r="BS140" s="280"/>
      <c r="BT140" s="280"/>
      <c r="BU140" s="266"/>
      <c r="BV140" s="280"/>
      <c r="BW140" s="280"/>
      <c r="BX140" s="280"/>
      <c r="BY140" s="280"/>
      <c r="BZ140" s="280"/>
      <c r="CA140" s="280"/>
      <c r="CB140" s="266"/>
      <c r="CC140" s="266"/>
      <c r="CD140" s="280"/>
      <c r="CE140" s="280"/>
      <c r="CF140" s="280"/>
      <c r="CG140" s="280"/>
      <c r="CH140" s="266"/>
      <c r="CI140" s="266"/>
      <c r="CJ140" s="266"/>
      <c r="CK140" s="266"/>
      <c r="CL140" s="266"/>
      <c r="CM140" s="280"/>
      <c r="CN140" s="280"/>
      <c r="CO140" s="280"/>
      <c r="CP140" s="280"/>
      <c r="CQ140" s="280"/>
      <c r="CR140" s="268"/>
      <c r="CS140" s="268"/>
      <c r="DA140" s="270"/>
      <c r="DB140" s="270"/>
      <c r="DD140" s="284"/>
      <c r="DE140" s="270"/>
      <c r="DF140" s="285"/>
      <c r="DG140" s="270"/>
      <c r="DH140" s="270"/>
      <c r="DI140" s="273"/>
      <c r="DJ140" s="270"/>
      <c r="DK140" s="270"/>
      <c r="DL140" s="273"/>
      <c r="DM140" s="285"/>
      <c r="DN140" s="270"/>
      <c r="DO140" s="284"/>
      <c r="DP140" s="270"/>
      <c r="DQ140" s="270"/>
      <c r="DR140" s="270"/>
      <c r="DS140" s="270"/>
      <c r="DT140" s="270"/>
      <c r="DU140" s="244"/>
      <c r="DV140" s="284"/>
      <c r="DW140" s="284"/>
      <c r="DX140" s="286"/>
      <c r="DY140" s="286"/>
      <c r="DZ140" s="284"/>
      <c r="EA140" s="284"/>
      <c r="EB140" s="284"/>
      <c r="ED140" s="284"/>
      <c r="EE140" s="270"/>
      <c r="EF140" s="280"/>
      <c r="EG140" s="280"/>
      <c r="EH140" s="280"/>
      <c r="EI140" s="224"/>
      <c r="EJ140" s="275"/>
      <c r="EK140" s="276"/>
      <c r="EL140" s="275"/>
      <c r="EM140" s="275"/>
      <c r="EO140" s="275"/>
      <c r="EP140" s="275"/>
      <c r="ER140" s="224"/>
      <c r="ES140" s="275"/>
      <c r="ET140" s="276"/>
      <c r="EU140" s="275"/>
      <c r="EV140" s="275"/>
      <c r="EX140" s="275"/>
      <c r="EY140" s="275"/>
      <c r="FA140" s="34"/>
      <c r="FB140" s="34"/>
      <c r="FC140" s="33"/>
    </row>
    <row r="141" spans="1:159" ht="32.25" customHeight="1">
      <c r="A141" s="224"/>
      <c r="G141" s="280"/>
      <c r="L141" s="280"/>
      <c r="M141" s="266"/>
      <c r="N141" s="266"/>
      <c r="O141" s="266"/>
      <c r="P141" s="266"/>
      <c r="Q141" s="266"/>
      <c r="R141" s="266"/>
      <c r="S141" s="280"/>
      <c r="T141" s="280"/>
      <c r="U141" s="280"/>
      <c r="V141" s="280"/>
      <c r="W141" s="280"/>
      <c r="X141" s="266"/>
      <c r="Y141" s="280"/>
      <c r="Z141" s="280"/>
      <c r="AA141" s="280"/>
      <c r="AB141" s="266"/>
      <c r="AC141" s="280"/>
      <c r="AD141" s="280"/>
      <c r="AE141" s="281"/>
      <c r="AF141" s="280"/>
      <c r="AG141" s="280"/>
      <c r="AH141" s="281"/>
      <c r="AI141" s="280"/>
      <c r="AJ141" s="280"/>
      <c r="AK141" s="280"/>
      <c r="AL141" s="280"/>
      <c r="AM141" s="280"/>
      <c r="AN141" s="266"/>
      <c r="AO141" s="280"/>
      <c r="AP141" s="280"/>
      <c r="AQ141" s="280"/>
      <c r="AR141" s="280"/>
      <c r="AS141" s="266"/>
      <c r="AT141" s="280"/>
      <c r="AU141" s="280"/>
      <c r="AV141" s="266"/>
      <c r="AW141" s="266"/>
      <c r="AX141" s="280"/>
      <c r="AY141" s="280"/>
      <c r="AZ141" s="280"/>
      <c r="BA141" s="280"/>
      <c r="BB141" s="280"/>
      <c r="BC141" s="280"/>
      <c r="BD141" s="280"/>
      <c r="BE141" s="280"/>
      <c r="BF141" s="280"/>
      <c r="BK141" s="280"/>
      <c r="BL141" s="280"/>
      <c r="BM141" s="280"/>
      <c r="BN141" s="280"/>
      <c r="BO141" s="280"/>
      <c r="BP141" s="280"/>
      <c r="BQ141" s="280"/>
      <c r="BR141" s="280"/>
      <c r="BS141" s="280"/>
      <c r="BT141" s="280"/>
      <c r="BU141" s="266"/>
      <c r="BV141" s="280"/>
      <c r="BW141" s="280"/>
      <c r="BX141" s="280"/>
      <c r="BY141" s="280"/>
      <c r="BZ141" s="280"/>
      <c r="CA141" s="280"/>
      <c r="CB141" s="266"/>
      <c r="CC141" s="266"/>
      <c r="CD141" s="280"/>
      <c r="CE141" s="280"/>
      <c r="CF141" s="280"/>
      <c r="CG141" s="280"/>
      <c r="CH141" s="266"/>
      <c r="CI141" s="266"/>
      <c r="CJ141" s="266"/>
      <c r="CK141" s="266"/>
      <c r="CL141" s="266"/>
      <c r="CM141" s="280"/>
      <c r="CN141" s="280"/>
      <c r="CO141" s="280"/>
      <c r="CP141" s="280"/>
      <c r="CQ141" s="280"/>
      <c r="CR141" s="268"/>
      <c r="CS141" s="268"/>
      <c r="DA141" s="270"/>
      <c r="DB141" s="270"/>
      <c r="DD141" s="284"/>
      <c r="DE141" s="270"/>
      <c r="DF141" s="285"/>
      <c r="DG141" s="270"/>
      <c r="DH141" s="270"/>
      <c r="DI141" s="273"/>
      <c r="DJ141" s="270"/>
      <c r="DK141" s="270"/>
      <c r="DL141" s="273"/>
      <c r="DM141" s="285"/>
      <c r="DN141" s="270"/>
      <c r="DO141" s="284"/>
      <c r="DP141" s="270"/>
      <c r="DQ141" s="270"/>
      <c r="DR141" s="270"/>
      <c r="DS141" s="270"/>
      <c r="DT141" s="270"/>
      <c r="DU141" s="244"/>
      <c r="DV141" s="284"/>
      <c r="DW141" s="284"/>
      <c r="DX141" s="286"/>
      <c r="DY141" s="286"/>
      <c r="DZ141" s="284"/>
      <c r="EA141" s="284"/>
      <c r="EB141" s="284"/>
      <c r="ED141" s="284"/>
      <c r="EE141" s="270"/>
      <c r="EF141" s="280"/>
      <c r="EG141" s="280"/>
      <c r="EH141" s="280"/>
      <c r="EI141" s="224"/>
      <c r="EJ141" s="275"/>
      <c r="EK141" s="276"/>
      <c r="EL141" s="275"/>
      <c r="EM141" s="275"/>
      <c r="EO141" s="275"/>
      <c r="EP141" s="275"/>
      <c r="ER141" s="224"/>
      <c r="ES141" s="275"/>
      <c r="ET141" s="276"/>
      <c r="EU141" s="275"/>
      <c r="EV141" s="275"/>
      <c r="EX141" s="275"/>
      <c r="EY141" s="275"/>
      <c r="FA141" s="34"/>
      <c r="FB141" s="34"/>
      <c r="FC141" s="33"/>
    </row>
    <row r="142" spans="1:159" ht="32.25" customHeight="1">
      <c r="A142" s="224"/>
      <c r="G142" s="280"/>
      <c r="L142" s="280"/>
      <c r="M142" s="266"/>
      <c r="N142" s="266"/>
      <c r="O142" s="266"/>
      <c r="P142" s="266"/>
      <c r="Q142" s="266"/>
      <c r="R142" s="266"/>
      <c r="S142" s="280"/>
      <c r="T142" s="280"/>
      <c r="U142" s="280"/>
      <c r="V142" s="280"/>
      <c r="W142" s="280"/>
      <c r="X142" s="266"/>
      <c r="Y142" s="280"/>
      <c r="Z142" s="280"/>
      <c r="AA142" s="280"/>
      <c r="AB142" s="266"/>
      <c r="AC142" s="280"/>
      <c r="AD142" s="280"/>
      <c r="AE142" s="281"/>
      <c r="AF142" s="280"/>
      <c r="AG142" s="280"/>
      <c r="AH142" s="281"/>
      <c r="AI142" s="280"/>
      <c r="AJ142" s="280"/>
      <c r="AK142" s="280"/>
      <c r="AL142" s="280"/>
      <c r="AM142" s="280"/>
      <c r="AN142" s="266"/>
      <c r="AO142" s="280"/>
      <c r="AP142" s="280"/>
      <c r="AQ142" s="280"/>
      <c r="AR142" s="280"/>
      <c r="AS142" s="266"/>
      <c r="AT142" s="280"/>
      <c r="AU142" s="280"/>
      <c r="AV142" s="266"/>
      <c r="AW142" s="266"/>
      <c r="AX142" s="280"/>
      <c r="AY142" s="280"/>
      <c r="AZ142" s="280"/>
      <c r="BA142" s="280"/>
      <c r="BB142" s="280"/>
      <c r="BC142" s="280"/>
      <c r="BD142" s="280"/>
      <c r="BE142" s="280"/>
      <c r="BF142" s="280"/>
      <c r="BK142" s="280"/>
      <c r="BL142" s="280"/>
      <c r="BM142" s="280"/>
      <c r="BN142" s="280"/>
      <c r="BO142" s="280"/>
      <c r="BP142" s="280"/>
      <c r="BQ142" s="280"/>
      <c r="BR142" s="280"/>
      <c r="BS142" s="280"/>
      <c r="BT142" s="280"/>
      <c r="BU142" s="266"/>
      <c r="BV142" s="280"/>
      <c r="BW142" s="280"/>
      <c r="BX142" s="280"/>
      <c r="BY142" s="280"/>
      <c r="BZ142" s="280"/>
      <c r="CA142" s="280"/>
      <c r="CB142" s="266"/>
      <c r="CC142" s="266"/>
      <c r="CD142" s="280"/>
      <c r="CE142" s="280"/>
      <c r="CF142" s="280"/>
      <c r="CG142" s="280"/>
      <c r="CH142" s="266"/>
      <c r="CI142" s="266"/>
      <c r="CJ142" s="266"/>
      <c r="CK142" s="266"/>
      <c r="CL142" s="266"/>
      <c r="CM142" s="280"/>
      <c r="CN142" s="280"/>
      <c r="CO142" s="280"/>
      <c r="CP142" s="280"/>
      <c r="CQ142" s="280"/>
      <c r="CR142" s="268"/>
      <c r="CS142" s="268"/>
      <c r="DA142" s="270"/>
      <c r="DB142" s="270"/>
      <c r="DD142" s="284"/>
      <c r="DE142" s="270"/>
      <c r="DF142" s="285"/>
      <c r="DG142" s="270"/>
      <c r="DH142" s="270"/>
      <c r="DI142" s="273"/>
      <c r="DJ142" s="270"/>
      <c r="DK142" s="270"/>
      <c r="DL142" s="273"/>
      <c r="DM142" s="285"/>
      <c r="DN142" s="270"/>
      <c r="DO142" s="284"/>
      <c r="DP142" s="270"/>
      <c r="DQ142" s="270"/>
      <c r="DR142" s="270"/>
      <c r="DS142" s="270"/>
      <c r="DT142" s="270"/>
      <c r="DU142" s="244"/>
      <c r="DV142" s="284"/>
      <c r="DW142" s="284"/>
      <c r="DX142" s="286"/>
      <c r="DY142" s="286"/>
      <c r="DZ142" s="284"/>
      <c r="EA142" s="284"/>
      <c r="EB142" s="284"/>
      <c r="ED142" s="284"/>
      <c r="EE142" s="270"/>
      <c r="EF142" s="280"/>
      <c r="EG142" s="280"/>
      <c r="EH142" s="280"/>
      <c r="EI142" s="224"/>
      <c r="EJ142" s="275"/>
      <c r="EK142" s="276"/>
      <c r="EL142" s="275"/>
      <c r="EM142" s="275"/>
      <c r="EO142" s="275"/>
      <c r="EP142" s="275"/>
      <c r="ER142" s="224"/>
      <c r="ES142" s="275"/>
      <c r="ET142" s="276"/>
      <c r="EU142" s="275"/>
      <c r="EV142" s="275"/>
      <c r="EX142" s="275"/>
      <c r="EY142" s="275"/>
      <c r="FA142" s="34"/>
      <c r="FB142" s="34"/>
      <c r="FC142" s="33"/>
    </row>
    <row r="143" spans="1:159" ht="32.25" customHeight="1">
      <c r="A143" s="224"/>
      <c r="G143" s="280"/>
      <c r="L143" s="280"/>
      <c r="M143" s="266"/>
      <c r="N143" s="266"/>
      <c r="O143" s="266"/>
      <c r="P143" s="266"/>
      <c r="Q143" s="266"/>
      <c r="R143" s="266"/>
      <c r="S143" s="280"/>
      <c r="T143" s="280"/>
      <c r="U143" s="280"/>
      <c r="V143" s="280"/>
      <c r="W143" s="280"/>
      <c r="X143" s="266"/>
      <c r="Y143" s="280"/>
      <c r="Z143" s="280"/>
      <c r="AA143" s="280"/>
      <c r="AB143" s="266"/>
      <c r="AC143" s="280"/>
      <c r="AD143" s="280"/>
      <c r="AE143" s="281"/>
      <c r="AF143" s="280"/>
      <c r="AG143" s="280"/>
      <c r="AH143" s="281"/>
      <c r="AI143" s="280"/>
      <c r="AJ143" s="280"/>
      <c r="AK143" s="280"/>
      <c r="AL143" s="280"/>
      <c r="AM143" s="280"/>
      <c r="AN143" s="266"/>
      <c r="AO143" s="280"/>
      <c r="AP143" s="280"/>
      <c r="AQ143" s="280"/>
      <c r="AR143" s="280"/>
      <c r="AS143" s="266"/>
      <c r="AT143" s="280"/>
      <c r="AU143" s="280"/>
      <c r="AV143" s="266"/>
      <c r="AW143" s="266"/>
      <c r="AX143" s="280"/>
      <c r="AY143" s="280"/>
      <c r="AZ143" s="280"/>
      <c r="BA143" s="280"/>
      <c r="BB143" s="280"/>
      <c r="BC143" s="280"/>
      <c r="BD143" s="280"/>
      <c r="BE143" s="280"/>
      <c r="BF143" s="280"/>
      <c r="BK143" s="280"/>
      <c r="BL143" s="280"/>
      <c r="BM143" s="280"/>
      <c r="BN143" s="280"/>
      <c r="BO143" s="280"/>
      <c r="BP143" s="280"/>
      <c r="BQ143" s="280"/>
      <c r="BR143" s="280"/>
      <c r="BS143" s="280"/>
      <c r="BT143" s="280"/>
      <c r="BU143" s="266"/>
      <c r="BV143" s="280"/>
      <c r="BW143" s="280"/>
      <c r="BX143" s="280"/>
      <c r="BY143" s="280"/>
      <c r="BZ143" s="280"/>
      <c r="CA143" s="280"/>
      <c r="CB143" s="266"/>
      <c r="CC143" s="266"/>
      <c r="CD143" s="280"/>
      <c r="CE143" s="280"/>
      <c r="CF143" s="280"/>
      <c r="CG143" s="280"/>
      <c r="CH143" s="266"/>
      <c r="CI143" s="266"/>
      <c r="CJ143" s="266"/>
      <c r="CK143" s="266"/>
      <c r="CL143" s="266"/>
      <c r="CM143" s="280"/>
      <c r="CN143" s="280"/>
      <c r="CO143" s="280"/>
      <c r="CP143" s="280"/>
      <c r="CQ143" s="280"/>
      <c r="CR143" s="268"/>
      <c r="CS143" s="268"/>
      <c r="DA143" s="270"/>
      <c r="DB143" s="270"/>
      <c r="DD143" s="284"/>
      <c r="DE143" s="270"/>
      <c r="DF143" s="285"/>
      <c r="DG143" s="270"/>
      <c r="DH143" s="270"/>
      <c r="DI143" s="273"/>
      <c r="DJ143" s="270"/>
      <c r="DK143" s="270"/>
      <c r="DL143" s="273"/>
      <c r="DM143" s="285"/>
      <c r="DN143" s="270"/>
      <c r="DO143" s="284"/>
      <c r="DP143" s="270"/>
      <c r="DQ143" s="270"/>
      <c r="DR143" s="270"/>
      <c r="DS143" s="270"/>
      <c r="DT143" s="270"/>
      <c r="DU143" s="244"/>
      <c r="DV143" s="284"/>
      <c r="DW143" s="284"/>
      <c r="DX143" s="286"/>
      <c r="DY143" s="286"/>
      <c r="DZ143" s="284"/>
      <c r="EA143" s="284"/>
      <c r="EB143" s="284"/>
      <c r="ED143" s="284"/>
      <c r="EE143" s="270"/>
      <c r="EF143" s="280"/>
      <c r="EG143" s="280"/>
      <c r="EH143" s="280"/>
      <c r="EI143" s="224"/>
      <c r="EJ143" s="275"/>
      <c r="EK143" s="276"/>
      <c r="EL143" s="275"/>
      <c r="EM143" s="275"/>
      <c r="EO143" s="275"/>
      <c r="EP143" s="275"/>
      <c r="ER143" s="224"/>
      <c r="ES143" s="275"/>
      <c r="ET143" s="276"/>
      <c r="EU143" s="275"/>
      <c r="EV143" s="275"/>
      <c r="EX143" s="275"/>
      <c r="EY143" s="275"/>
      <c r="FA143" s="34"/>
      <c r="FB143" s="34"/>
      <c r="FC143" s="33"/>
    </row>
    <row r="144" spans="1:159" ht="32.25" customHeight="1">
      <c r="A144" s="224"/>
      <c r="G144" s="280"/>
      <c r="L144" s="280"/>
      <c r="M144" s="266"/>
      <c r="N144" s="266"/>
      <c r="O144" s="266"/>
      <c r="P144" s="266"/>
      <c r="Q144" s="266"/>
      <c r="R144" s="266"/>
      <c r="S144" s="280"/>
      <c r="T144" s="280"/>
      <c r="U144" s="280"/>
      <c r="V144" s="280"/>
      <c r="W144" s="280"/>
      <c r="X144" s="266"/>
      <c r="Y144" s="280"/>
      <c r="Z144" s="280"/>
      <c r="AA144" s="280"/>
      <c r="AB144" s="266"/>
      <c r="AC144" s="280"/>
      <c r="AD144" s="280"/>
      <c r="AE144" s="281"/>
      <c r="AF144" s="280"/>
      <c r="AG144" s="280"/>
      <c r="AH144" s="281"/>
      <c r="AI144" s="280"/>
      <c r="AJ144" s="280"/>
      <c r="AK144" s="280"/>
      <c r="AL144" s="280"/>
      <c r="AM144" s="280"/>
      <c r="AN144" s="266"/>
      <c r="AO144" s="280"/>
      <c r="AP144" s="280"/>
      <c r="AQ144" s="280"/>
      <c r="AR144" s="280"/>
      <c r="AS144" s="266"/>
      <c r="AT144" s="280"/>
      <c r="AU144" s="280"/>
      <c r="AV144" s="266"/>
      <c r="AW144" s="266"/>
      <c r="AX144" s="280"/>
      <c r="AY144" s="280"/>
      <c r="AZ144" s="280"/>
      <c r="BA144" s="280"/>
      <c r="BB144" s="280"/>
      <c r="BC144" s="280"/>
      <c r="BD144" s="280"/>
      <c r="BE144" s="280"/>
      <c r="BF144" s="280"/>
      <c r="BK144" s="280"/>
      <c r="BL144" s="280"/>
      <c r="BM144" s="280"/>
      <c r="BN144" s="280"/>
      <c r="BO144" s="280"/>
      <c r="BP144" s="280"/>
      <c r="BQ144" s="280"/>
      <c r="BR144" s="280"/>
      <c r="BS144" s="280"/>
      <c r="BT144" s="280"/>
      <c r="BU144" s="266"/>
      <c r="BV144" s="280"/>
      <c r="BW144" s="280"/>
      <c r="BX144" s="280"/>
      <c r="BY144" s="280"/>
      <c r="BZ144" s="280"/>
      <c r="CA144" s="280"/>
      <c r="CB144" s="266"/>
      <c r="CC144" s="266"/>
      <c r="CD144" s="280"/>
      <c r="CE144" s="280"/>
      <c r="CF144" s="280"/>
      <c r="CG144" s="280"/>
      <c r="CH144" s="266"/>
      <c r="CI144" s="266"/>
      <c r="CJ144" s="266"/>
      <c r="CK144" s="266"/>
      <c r="CL144" s="266"/>
      <c r="CM144" s="280"/>
      <c r="CN144" s="280"/>
      <c r="CO144" s="280"/>
      <c r="CP144" s="280"/>
      <c r="CQ144" s="280"/>
      <c r="CR144" s="268"/>
      <c r="CS144" s="268"/>
      <c r="DA144" s="270"/>
      <c r="DB144" s="270"/>
      <c r="DD144" s="284"/>
      <c r="DE144" s="270"/>
      <c r="DF144" s="285"/>
      <c r="DG144" s="270"/>
      <c r="DH144" s="270"/>
      <c r="DI144" s="273"/>
      <c r="DJ144" s="270"/>
      <c r="DK144" s="270"/>
      <c r="DL144" s="273"/>
      <c r="DM144" s="285"/>
      <c r="DN144" s="270"/>
      <c r="DO144" s="284"/>
      <c r="DP144" s="270"/>
      <c r="DQ144" s="270"/>
      <c r="DR144" s="270"/>
      <c r="DS144" s="270"/>
      <c r="DT144" s="270"/>
      <c r="DU144" s="244"/>
      <c r="DV144" s="284"/>
      <c r="DW144" s="284"/>
      <c r="DX144" s="286"/>
      <c r="DY144" s="286"/>
      <c r="DZ144" s="284"/>
      <c r="EA144" s="284"/>
      <c r="EB144" s="284"/>
      <c r="ED144" s="284"/>
      <c r="EE144" s="270"/>
      <c r="EF144" s="280"/>
      <c r="EG144" s="280"/>
      <c r="EH144" s="280"/>
      <c r="EI144" s="224"/>
      <c r="EJ144" s="275"/>
      <c r="EK144" s="276"/>
      <c r="EL144" s="275"/>
      <c r="EM144" s="275"/>
      <c r="EO144" s="275"/>
      <c r="EP144" s="275"/>
      <c r="ER144" s="224"/>
      <c r="ES144" s="275"/>
      <c r="ET144" s="276"/>
      <c r="EU144" s="275"/>
      <c r="EV144" s="275"/>
      <c r="EX144" s="275"/>
      <c r="EY144" s="275"/>
      <c r="FA144" s="34"/>
      <c r="FB144" s="34"/>
      <c r="FC144" s="33"/>
    </row>
    <row r="145" spans="1:159" ht="32.25" customHeight="1">
      <c r="A145" s="224"/>
      <c r="G145" s="280"/>
      <c r="L145" s="280"/>
      <c r="M145" s="266"/>
      <c r="N145" s="266"/>
      <c r="O145" s="266"/>
      <c r="P145" s="266"/>
      <c r="Q145" s="266"/>
      <c r="R145" s="266"/>
      <c r="S145" s="280"/>
      <c r="T145" s="280"/>
      <c r="U145" s="280"/>
      <c r="V145" s="280"/>
      <c r="W145" s="280"/>
      <c r="X145" s="266"/>
      <c r="Y145" s="280"/>
      <c r="Z145" s="280"/>
      <c r="AA145" s="280"/>
      <c r="AB145" s="266"/>
      <c r="AC145" s="280"/>
      <c r="AD145" s="280"/>
      <c r="AE145" s="281"/>
      <c r="AF145" s="280"/>
      <c r="AG145" s="280"/>
      <c r="AH145" s="281"/>
      <c r="AI145" s="280"/>
      <c r="AJ145" s="280"/>
      <c r="AK145" s="280"/>
      <c r="AL145" s="280"/>
      <c r="AM145" s="280"/>
      <c r="AN145" s="266"/>
      <c r="AO145" s="280"/>
      <c r="AP145" s="280"/>
      <c r="AQ145" s="280"/>
      <c r="AR145" s="280"/>
      <c r="AS145" s="266"/>
      <c r="AT145" s="280"/>
      <c r="AU145" s="280"/>
      <c r="AV145" s="266"/>
      <c r="AW145" s="266"/>
      <c r="AX145" s="280"/>
      <c r="AY145" s="280"/>
      <c r="AZ145" s="280"/>
      <c r="BA145" s="280"/>
      <c r="BB145" s="280"/>
      <c r="BC145" s="280"/>
      <c r="BD145" s="280"/>
      <c r="BE145" s="280"/>
      <c r="BF145" s="280"/>
      <c r="BK145" s="280"/>
      <c r="BL145" s="280"/>
      <c r="BM145" s="280"/>
      <c r="BN145" s="280"/>
      <c r="BO145" s="280"/>
      <c r="BP145" s="280"/>
      <c r="BQ145" s="280"/>
      <c r="BR145" s="280"/>
      <c r="BS145" s="280"/>
      <c r="BT145" s="280"/>
      <c r="BU145" s="266"/>
      <c r="BV145" s="280"/>
      <c r="BW145" s="280"/>
      <c r="BX145" s="280"/>
      <c r="BY145" s="280"/>
      <c r="BZ145" s="280"/>
      <c r="CA145" s="280"/>
      <c r="CB145" s="266"/>
      <c r="CC145" s="266"/>
      <c r="CD145" s="280"/>
      <c r="CE145" s="280"/>
      <c r="CF145" s="280"/>
      <c r="CG145" s="280"/>
      <c r="CH145" s="266"/>
      <c r="CI145" s="266"/>
      <c r="CJ145" s="266"/>
      <c r="CK145" s="266"/>
      <c r="CL145" s="266"/>
      <c r="CM145" s="280"/>
      <c r="CN145" s="280"/>
      <c r="CO145" s="280"/>
      <c r="CP145" s="280"/>
      <c r="CQ145" s="280"/>
      <c r="CR145" s="268"/>
      <c r="CS145" s="268"/>
      <c r="DA145" s="270"/>
      <c r="DB145" s="270"/>
      <c r="DD145" s="284"/>
      <c r="DE145" s="270"/>
      <c r="DF145" s="285"/>
      <c r="DG145" s="270"/>
      <c r="DH145" s="270"/>
      <c r="DI145" s="273"/>
      <c r="DJ145" s="270"/>
      <c r="DK145" s="270"/>
      <c r="DL145" s="273"/>
      <c r="DM145" s="285"/>
      <c r="DN145" s="270"/>
      <c r="DO145" s="284"/>
      <c r="DP145" s="270"/>
      <c r="DQ145" s="270"/>
      <c r="DR145" s="270"/>
      <c r="DS145" s="270"/>
      <c r="DT145" s="270"/>
      <c r="DU145" s="244"/>
      <c r="DV145" s="284"/>
      <c r="DW145" s="284"/>
      <c r="DX145" s="286"/>
      <c r="DY145" s="286"/>
      <c r="DZ145" s="284"/>
      <c r="EA145" s="284"/>
      <c r="EB145" s="284"/>
      <c r="ED145" s="284"/>
      <c r="EE145" s="270"/>
      <c r="EF145" s="280"/>
      <c r="EG145" s="280"/>
      <c r="EH145" s="280"/>
      <c r="EI145" s="224"/>
      <c r="EJ145" s="275"/>
      <c r="EK145" s="276"/>
      <c r="EL145" s="275"/>
      <c r="EM145" s="275"/>
      <c r="EO145" s="275"/>
      <c r="EP145" s="275"/>
      <c r="ER145" s="224"/>
      <c r="ES145" s="275"/>
      <c r="ET145" s="276"/>
      <c r="EU145" s="275"/>
      <c r="EV145" s="275"/>
      <c r="EX145" s="275"/>
      <c r="EY145" s="275"/>
      <c r="FA145" s="34"/>
      <c r="FB145" s="34"/>
      <c r="FC145" s="33"/>
    </row>
    <row r="146" spans="1:159" ht="32.25" customHeight="1">
      <c r="A146" s="224"/>
      <c r="G146" s="280"/>
      <c r="L146" s="280"/>
      <c r="M146" s="266"/>
      <c r="N146" s="266"/>
      <c r="O146" s="266"/>
      <c r="P146" s="266"/>
      <c r="Q146" s="266"/>
      <c r="R146" s="266"/>
      <c r="S146" s="280"/>
      <c r="T146" s="280"/>
      <c r="U146" s="280"/>
      <c r="V146" s="280"/>
      <c r="W146" s="280"/>
      <c r="X146" s="266"/>
      <c r="Y146" s="280"/>
      <c r="Z146" s="280"/>
      <c r="AA146" s="280"/>
      <c r="AB146" s="266"/>
      <c r="AC146" s="280"/>
      <c r="AD146" s="280"/>
      <c r="AE146" s="281"/>
      <c r="AF146" s="280"/>
      <c r="AG146" s="280"/>
      <c r="AH146" s="281"/>
      <c r="AI146" s="280"/>
      <c r="AJ146" s="280"/>
      <c r="AK146" s="280"/>
      <c r="AL146" s="280"/>
      <c r="AM146" s="280"/>
      <c r="AN146" s="266"/>
      <c r="AO146" s="280"/>
      <c r="AP146" s="280"/>
      <c r="AQ146" s="280"/>
      <c r="AR146" s="280"/>
      <c r="AS146" s="266"/>
      <c r="AT146" s="280"/>
      <c r="AU146" s="280"/>
      <c r="AV146" s="266"/>
      <c r="AW146" s="266"/>
      <c r="AX146" s="280"/>
      <c r="AY146" s="280"/>
      <c r="AZ146" s="280"/>
      <c r="BA146" s="280"/>
      <c r="BB146" s="280"/>
      <c r="BC146" s="280"/>
      <c r="BD146" s="280"/>
      <c r="BE146" s="280"/>
      <c r="BF146" s="280"/>
      <c r="BK146" s="280"/>
      <c r="BL146" s="280"/>
      <c r="BM146" s="280"/>
      <c r="BN146" s="280"/>
      <c r="BO146" s="280"/>
      <c r="BP146" s="280"/>
      <c r="BQ146" s="280"/>
      <c r="BR146" s="280"/>
      <c r="BS146" s="280"/>
      <c r="BT146" s="280"/>
      <c r="BU146" s="266"/>
      <c r="BV146" s="280"/>
      <c r="BW146" s="280"/>
      <c r="BX146" s="280"/>
      <c r="BY146" s="280"/>
      <c r="BZ146" s="280"/>
      <c r="CA146" s="280"/>
      <c r="CB146" s="266"/>
      <c r="CC146" s="266"/>
      <c r="CD146" s="280"/>
      <c r="CE146" s="280"/>
      <c r="CF146" s="280"/>
      <c r="CG146" s="280"/>
      <c r="CH146" s="266"/>
      <c r="CI146" s="266"/>
      <c r="CJ146" s="266"/>
      <c r="CK146" s="266"/>
      <c r="CL146" s="266"/>
      <c r="CM146" s="280"/>
      <c r="CN146" s="280"/>
      <c r="CO146" s="280"/>
      <c r="CP146" s="280"/>
      <c r="CQ146" s="280"/>
      <c r="CR146" s="268"/>
      <c r="CS146" s="268"/>
      <c r="DA146" s="270"/>
      <c r="DB146" s="270"/>
      <c r="DD146" s="284"/>
      <c r="DE146" s="270"/>
      <c r="DF146" s="285"/>
      <c r="DG146" s="270"/>
      <c r="DH146" s="270"/>
      <c r="DI146" s="273"/>
      <c r="DJ146" s="270"/>
      <c r="DK146" s="270"/>
      <c r="DL146" s="273"/>
      <c r="DM146" s="285"/>
      <c r="DN146" s="270"/>
      <c r="DO146" s="284"/>
      <c r="DP146" s="270"/>
      <c r="DQ146" s="270"/>
      <c r="DR146" s="270"/>
      <c r="DS146" s="270"/>
      <c r="DT146" s="270"/>
      <c r="DU146" s="244"/>
      <c r="DV146" s="284"/>
      <c r="DW146" s="284"/>
      <c r="DX146" s="286"/>
      <c r="DY146" s="286"/>
      <c r="DZ146" s="284"/>
      <c r="EA146" s="284"/>
      <c r="EB146" s="284"/>
      <c r="ED146" s="284"/>
      <c r="EE146" s="270"/>
      <c r="EF146" s="280"/>
      <c r="EG146" s="280"/>
      <c r="EH146" s="280"/>
      <c r="EI146" s="224"/>
      <c r="EJ146" s="275"/>
      <c r="EK146" s="276"/>
      <c r="EL146" s="275"/>
      <c r="EM146" s="275"/>
      <c r="EO146" s="275"/>
      <c r="EP146" s="275"/>
      <c r="ER146" s="224"/>
      <c r="ES146" s="275"/>
      <c r="ET146" s="276"/>
      <c r="EU146" s="275"/>
      <c r="EV146" s="275"/>
      <c r="EX146" s="275"/>
      <c r="EY146" s="275"/>
      <c r="FA146" s="34"/>
      <c r="FB146" s="34"/>
      <c r="FC146" s="33"/>
    </row>
    <row r="147" spans="1:159" ht="32.25" customHeight="1">
      <c r="A147" s="224"/>
      <c r="G147" s="280"/>
      <c r="L147" s="280"/>
      <c r="M147" s="266"/>
      <c r="N147" s="266"/>
      <c r="O147" s="266"/>
      <c r="P147" s="266"/>
      <c r="Q147" s="266"/>
      <c r="R147" s="266"/>
      <c r="S147" s="280"/>
      <c r="T147" s="280"/>
      <c r="U147" s="280"/>
      <c r="V147" s="280"/>
      <c r="W147" s="280"/>
      <c r="X147" s="266"/>
      <c r="Y147" s="280"/>
      <c r="Z147" s="280"/>
      <c r="AA147" s="280"/>
      <c r="AB147" s="266"/>
      <c r="AC147" s="280"/>
      <c r="AD147" s="280"/>
      <c r="AE147" s="281"/>
      <c r="AF147" s="280"/>
      <c r="AG147" s="280"/>
      <c r="AH147" s="281"/>
      <c r="AI147" s="280"/>
      <c r="AJ147" s="280"/>
      <c r="AK147" s="280"/>
      <c r="AL147" s="280"/>
      <c r="AM147" s="280"/>
      <c r="AN147" s="266"/>
      <c r="AO147" s="280"/>
      <c r="AP147" s="280"/>
      <c r="AQ147" s="280"/>
      <c r="AR147" s="280"/>
      <c r="AS147" s="266"/>
      <c r="AT147" s="280"/>
      <c r="AU147" s="280"/>
      <c r="AV147" s="266"/>
      <c r="AW147" s="266"/>
      <c r="AX147" s="280"/>
      <c r="AY147" s="280"/>
      <c r="AZ147" s="280"/>
      <c r="BA147" s="280"/>
      <c r="BB147" s="280"/>
      <c r="BC147" s="280"/>
      <c r="BD147" s="280"/>
      <c r="BE147" s="280"/>
      <c r="BF147" s="280"/>
      <c r="BK147" s="280"/>
      <c r="BL147" s="280"/>
      <c r="BM147" s="280"/>
      <c r="BN147" s="280"/>
      <c r="BO147" s="280"/>
      <c r="BP147" s="280"/>
      <c r="BQ147" s="280"/>
      <c r="BR147" s="280"/>
      <c r="BS147" s="280"/>
      <c r="BT147" s="280"/>
      <c r="BU147" s="266"/>
      <c r="BV147" s="280"/>
      <c r="BW147" s="280"/>
      <c r="BX147" s="280"/>
      <c r="BY147" s="280"/>
      <c r="BZ147" s="280"/>
      <c r="CA147" s="280"/>
      <c r="CB147" s="266"/>
      <c r="CC147" s="266"/>
      <c r="CD147" s="280"/>
      <c r="CE147" s="280"/>
      <c r="CF147" s="280"/>
      <c r="CG147" s="280"/>
      <c r="CH147" s="266"/>
      <c r="CI147" s="266"/>
      <c r="CJ147" s="266"/>
      <c r="CK147" s="266"/>
      <c r="CL147" s="266"/>
      <c r="CM147" s="280"/>
      <c r="CN147" s="280"/>
      <c r="CO147" s="280"/>
      <c r="CP147" s="280"/>
      <c r="CQ147" s="280"/>
      <c r="CR147" s="268"/>
      <c r="CS147" s="268"/>
      <c r="DA147" s="270"/>
      <c r="DB147" s="270"/>
      <c r="DD147" s="284"/>
      <c r="DE147" s="270"/>
      <c r="DF147" s="285"/>
      <c r="DG147" s="270"/>
      <c r="DH147" s="270"/>
      <c r="DI147" s="273"/>
      <c r="DJ147" s="270"/>
      <c r="DK147" s="270"/>
      <c r="DL147" s="273"/>
      <c r="DM147" s="285"/>
      <c r="DN147" s="270"/>
      <c r="DO147" s="284"/>
      <c r="DP147" s="270"/>
      <c r="DQ147" s="270"/>
      <c r="DR147" s="270"/>
      <c r="DS147" s="270"/>
      <c r="DT147" s="270"/>
      <c r="DU147" s="244"/>
      <c r="DV147" s="284"/>
      <c r="DW147" s="284"/>
      <c r="DX147" s="286"/>
      <c r="DY147" s="286"/>
      <c r="DZ147" s="284"/>
      <c r="EA147" s="284"/>
      <c r="EB147" s="284"/>
      <c r="ED147" s="284"/>
      <c r="EE147" s="270"/>
      <c r="EF147" s="280"/>
      <c r="EG147" s="280"/>
      <c r="EH147" s="280"/>
      <c r="EI147" s="224"/>
      <c r="EJ147" s="275"/>
      <c r="EK147" s="276"/>
      <c r="EL147" s="275"/>
      <c r="EM147" s="275"/>
      <c r="EO147" s="275"/>
      <c r="EP147" s="275"/>
      <c r="ER147" s="224"/>
      <c r="ES147" s="275"/>
      <c r="ET147" s="276"/>
      <c r="EU147" s="275"/>
      <c r="EV147" s="275"/>
      <c r="EX147" s="275"/>
      <c r="EY147" s="275"/>
      <c r="FA147" s="34"/>
      <c r="FB147" s="34"/>
      <c r="FC147" s="33"/>
    </row>
    <row r="148" spans="1:159" ht="32.25" customHeight="1">
      <c r="A148" s="224"/>
      <c r="G148" s="280"/>
      <c r="L148" s="280"/>
      <c r="M148" s="266"/>
      <c r="N148" s="266"/>
      <c r="O148" s="266"/>
      <c r="P148" s="266"/>
      <c r="Q148" s="266"/>
      <c r="R148" s="266"/>
      <c r="S148" s="280"/>
      <c r="T148" s="280"/>
      <c r="U148" s="280"/>
      <c r="V148" s="280"/>
      <c r="W148" s="280"/>
      <c r="X148" s="266"/>
      <c r="Y148" s="280"/>
      <c r="Z148" s="280"/>
      <c r="AA148" s="280"/>
      <c r="AB148" s="266"/>
      <c r="AC148" s="280"/>
      <c r="AD148" s="280"/>
      <c r="AE148" s="281"/>
      <c r="AF148" s="280"/>
      <c r="AG148" s="280"/>
      <c r="AH148" s="281"/>
      <c r="AI148" s="280"/>
      <c r="AJ148" s="280"/>
      <c r="AK148" s="280"/>
      <c r="AL148" s="280"/>
      <c r="AM148" s="280"/>
      <c r="AN148" s="266"/>
      <c r="AO148" s="280"/>
      <c r="AP148" s="280"/>
      <c r="AQ148" s="280"/>
      <c r="AR148" s="280"/>
      <c r="AS148" s="266"/>
      <c r="AT148" s="280"/>
      <c r="AU148" s="280"/>
      <c r="AV148" s="266"/>
      <c r="AW148" s="266"/>
      <c r="AX148" s="280"/>
      <c r="AY148" s="280"/>
      <c r="AZ148" s="280"/>
      <c r="BA148" s="280"/>
      <c r="BB148" s="280"/>
      <c r="BC148" s="280"/>
      <c r="BD148" s="280"/>
      <c r="BE148" s="280"/>
      <c r="BF148" s="280"/>
      <c r="BK148" s="280"/>
      <c r="BL148" s="280"/>
      <c r="BM148" s="280"/>
      <c r="BN148" s="280"/>
      <c r="BO148" s="280"/>
      <c r="BP148" s="280"/>
      <c r="BQ148" s="280"/>
      <c r="BR148" s="280"/>
      <c r="BS148" s="280"/>
      <c r="BT148" s="280"/>
      <c r="BU148" s="266"/>
      <c r="BV148" s="280"/>
      <c r="BW148" s="280"/>
      <c r="BX148" s="280"/>
      <c r="BY148" s="280"/>
      <c r="BZ148" s="280"/>
      <c r="CA148" s="280"/>
      <c r="CB148" s="266"/>
      <c r="CC148" s="266"/>
      <c r="CD148" s="280"/>
      <c r="CE148" s="280"/>
      <c r="CF148" s="280"/>
      <c r="CG148" s="280"/>
      <c r="CH148" s="266"/>
      <c r="CI148" s="266"/>
      <c r="CJ148" s="266"/>
      <c r="CK148" s="266"/>
      <c r="CL148" s="266"/>
      <c r="CM148" s="280"/>
      <c r="CN148" s="280"/>
      <c r="CO148" s="280"/>
      <c r="CP148" s="280"/>
      <c r="CQ148" s="280"/>
      <c r="CR148" s="268"/>
      <c r="CS148" s="268"/>
      <c r="DA148" s="270"/>
      <c r="DB148" s="270"/>
      <c r="DD148" s="284"/>
      <c r="DE148" s="270"/>
      <c r="DF148" s="285"/>
      <c r="DG148" s="270"/>
      <c r="DH148" s="270"/>
      <c r="DI148" s="273"/>
      <c r="DJ148" s="270"/>
      <c r="DK148" s="270"/>
      <c r="DL148" s="273"/>
      <c r="DM148" s="285"/>
      <c r="DN148" s="270"/>
      <c r="DO148" s="284"/>
      <c r="DP148" s="270"/>
      <c r="DQ148" s="270"/>
      <c r="DR148" s="270"/>
      <c r="DS148" s="270"/>
      <c r="DT148" s="270"/>
      <c r="DU148" s="244"/>
      <c r="DV148" s="284"/>
      <c r="DW148" s="284"/>
      <c r="DX148" s="286"/>
      <c r="DY148" s="286"/>
      <c r="DZ148" s="284"/>
      <c r="EA148" s="284"/>
      <c r="EB148" s="284"/>
      <c r="ED148" s="284"/>
      <c r="EE148" s="270"/>
      <c r="EF148" s="280"/>
      <c r="EG148" s="280"/>
      <c r="EH148" s="280"/>
      <c r="EI148" s="224"/>
      <c r="EJ148" s="275"/>
      <c r="EK148" s="276"/>
      <c r="EL148" s="275"/>
      <c r="EM148" s="275"/>
      <c r="EO148" s="275"/>
      <c r="EP148" s="275"/>
      <c r="ER148" s="224"/>
      <c r="ES148" s="275"/>
      <c r="ET148" s="276"/>
      <c r="EU148" s="275"/>
      <c r="EV148" s="275"/>
      <c r="EX148" s="275"/>
      <c r="EY148" s="275"/>
      <c r="FA148" s="34"/>
      <c r="FB148" s="34"/>
      <c r="FC148" s="33"/>
    </row>
    <row r="149" spans="1:159" ht="32.25" customHeight="1">
      <c r="A149" s="224"/>
      <c r="G149" s="280"/>
      <c r="L149" s="280"/>
      <c r="M149" s="266"/>
      <c r="N149" s="266"/>
      <c r="O149" s="266"/>
      <c r="P149" s="266"/>
      <c r="Q149" s="266"/>
      <c r="R149" s="266"/>
      <c r="S149" s="280"/>
      <c r="T149" s="280"/>
      <c r="U149" s="280"/>
      <c r="V149" s="280"/>
      <c r="W149" s="280"/>
      <c r="X149" s="266"/>
      <c r="Y149" s="280"/>
      <c r="Z149" s="280"/>
      <c r="AA149" s="280"/>
      <c r="AB149" s="266"/>
      <c r="AC149" s="280"/>
      <c r="AD149" s="280"/>
      <c r="AE149" s="281"/>
      <c r="AF149" s="280"/>
      <c r="AG149" s="280"/>
      <c r="AH149" s="281"/>
      <c r="AI149" s="280"/>
      <c r="AJ149" s="280"/>
      <c r="AK149" s="280"/>
      <c r="AL149" s="280"/>
      <c r="AM149" s="280"/>
      <c r="AN149" s="266"/>
      <c r="AO149" s="280"/>
      <c r="AP149" s="280"/>
      <c r="AQ149" s="280"/>
      <c r="AR149" s="280"/>
      <c r="AS149" s="266"/>
      <c r="AT149" s="280"/>
      <c r="AU149" s="280"/>
      <c r="AV149" s="266"/>
      <c r="AW149" s="266"/>
      <c r="AX149" s="280"/>
      <c r="AY149" s="280"/>
      <c r="AZ149" s="280"/>
      <c r="BA149" s="280"/>
      <c r="BB149" s="280"/>
      <c r="BC149" s="280"/>
      <c r="BD149" s="280"/>
      <c r="BE149" s="280"/>
      <c r="BF149" s="280"/>
      <c r="BK149" s="280"/>
      <c r="BL149" s="280"/>
      <c r="BM149" s="280"/>
      <c r="BN149" s="280"/>
      <c r="BO149" s="280"/>
      <c r="BP149" s="280"/>
      <c r="BQ149" s="280"/>
      <c r="BR149" s="280"/>
      <c r="BS149" s="280"/>
      <c r="BT149" s="280"/>
      <c r="BU149" s="266"/>
      <c r="BV149" s="280"/>
      <c r="BW149" s="280"/>
      <c r="BX149" s="280"/>
      <c r="BY149" s="280"/>
      <c r="BZ149" s="280"/>
      <c r="CA149" s="280"/>
      <c r="CB149" s="266"/>
      <c r="CC149" s="266"/>
      <c r="CD149" s="280"/>
      <c r="CE149" s="280"/>
      <c r="CF149" s="280"/>
      <c r="CG149" s="280"/>
      <c r="CH149" s="266"/>
      <c r="CI149" s="266"/>
      <c r="CJ149" s="266"/>
      <c r="CK149" s="266"/>
      <c r="CL149" s="266"/>
      <c r="CM149" s="280"/>
      <c r="CN149" s="280"/>
      <c r="CO149" s="280"/>
      <c r="CP149" s="280"/>
      <c r="CQ149" s="280"/>
      <c r="CR149" s="268"/>
      <c r="CS149" s="268"/>
      <c r="DA149" s="270"/>
      <c r="DB149" s="270"/>
      <c r="DD149" s="284"/>
      <c r="DE149" s="270"/>
      <c r="DF149" s="285"/>
      <c r="DG149" s="270"/>
      <c r="DH149" s="270"/>
      <c r="DI149" s="273"/>
      <c r="DJ149" s="270"/>
      <c r="DK149" s="270"/>
      <c r="DL149" s="273"/>
      <c r="DM149" s="285"/>
      <c r="DN149" s="270"/>
      <c r="DO149" s="284"/>
      <c r="DP149" s="270"/>
      <c r="DQ149" s="270"/>
      <c r="DR149" s="270"/>
      <c r="DS149" s="270"/>
      <c r="DT149" s="270"/>
      <c r="DU149" s="244"/>
      <c r="DV149" s="284"/>
      <c r="DW149" s="284"/>
      <c r="DX149" s="286"/>
      <c r="DY149" s="286"/>
      <c r="DZ149" s="284"/>
      <c r="EA149" s="284"/>
      <c r="EB149" s="284"/>
      <c r="ED149" s="284"/>
      <c r="EE149" s="270"/>
      <c r="EF149" s="280"/>
      <c r="EG149" s="280"/>
      <c r="EH149" s="280"/>
      <c r="EI149" s="224"/>
      <c r="EJ149" s="275"/>
      <c r="EK149" s="276"/>
      <c r="EL149" s="275"/>
      <c r="EM149" s="275"/>
      <c r="EO149" s="275"/>
      <c r="EP149" s="275"/>
      <c r="ER149" s="224"/>
      <c r="ES149" s="275"/>
      <c r="ET149" s="276"/>
      <c r="EU149" s="275"/>
      <c r="EV149" s="275"/>
      <c r="EX149" s="275"/>
      <c r="EY149" s="275"/>
      <c r="FA149" s="34"/>
      <c r="FB149" s="34"/>
      <c r="FC149" s="33"/>
    </row>
    <row r="150" spans="1:159" ht="32.25" customHeight="1">
      <c r="A150" s="224"/>
      <c r="G150" s="280"/>
      <c r="L150" s="280"/>
      <c r="M150" s="266"/>
      <c r="N150" s="266"/>
      <c r="O150" s="266"/>
      <c r="P150" s="266"/>
      <c r="Q150" s="266"/>
      <c r="R150" s="266"/>
      <c r="S150" s="280"/>
      <c r="T150" s="280"/>
      <c r="U150" s="280"/>
      <c r="V150" s="280"/>
      <c r="W150" s="280"/>
      <c r="X150" s="266"/>
      <c r="Y150" s="280"/>
      <c r="Z150" s="280"/>
      <c r="AA150" s="280"/>
      <c r="AB150" s="266"/>
      <c r="AC150" s="280"/>
      <c r="AD150" s="280"/>
      <c r="AE150" s="281"/>
      <c r="AF150" s="280"/>
      <c r="AG150" s="280"/>
      <c r="AH150" s="281"/>
      <c r="AI150" s="280"/>
      <c r="AJ150" s="280"/>
      <c r="AK150" s="280"/>
      <c r="AL150" s="280"/>
      <c r="AM150" s="280"/>
      <c r="AN150" s="266"/>
      <c r="AO150" s="280"/>
      <c r="AP150" s="280"/>
      <c r="AQ150" s="280"/>
      <c r="AR150" s="280"/>
      <c r="AS150" s="266"/>
      <c r="AT150" s="280"/>
      <c r="AU150" s="280"/>
      <c r="AV150" s="266"/>
      <c r="AW150" s="266"/>
      <c r="AX150" s="280"/>
      <c r="AY150" s="280"/>
      <c r="AZ150" s="280"/>
      <c r="BA150" s="280"/>
      <c r="BB150" s="280"/>
      <c r="BC150" s="280"/>
      <c r="BD150" s="280"/>
      <c r="BE150" s="280"/>
      <c r="BF150" s="280"/>
      <c r="BK150" s="280"/>
      <c r="BL150" s="280"/>
      <c r="BM150" s="280"/>
      <c r="BN150" s="280"/>
      <c r="BO150" s="280"/>
      <c r="BP150" s="280"/>
      <c r="BQ150" s="280"/>
      <c r="BR150" s="280"/>
      <c r="BS150" s="280"/>
      <c r="BT150" s="280"/>
      <c r="BU150" s="266"/>
      <c r="BV150" s="280"/>
      <c r="BW150" s="280"/>
      <c r="BX150" s="280"/>
      <c r="BY150" s="280"/>
      <c r="BZ150" s="280"/>
      <c r="CA150" s="280"/>
      <c r="CB150" s="266"/>
      <c r="CC150" s="266"/>
      <c r="CD150" s="280"/>
      <c r="CE150" s="280"/>
      <c r="CF150" s="280"/>
      <c r="CG150" s="280"/>
      <c r="CH150" s="266"/>
      <c r="CI150" s="266"/>
      <c r="CJ150" s="266"/>
      <c r="CK150" s="266"/>
      <c r="CL150" s="266"/>
      <c r="CM150" s="280"/>
      <c r="CN150" s="280"/>
      <c r="CO150" s="280"/>
      <c r="CP150" s="280"/>
      <c r="CQ150" s="280"/>
      <c r="CR150" s="268"/>
      <c r="CS150" s="268"/>
      <c r="DA150" s="270"/>
      <c r="DB150" s="270"/>
      <c r="DD150" s="284"/>
      <c r="DE150" s="270"/>
      <c r="DF150" s="285"/>
      <c r="DG150" s="270"/>
      <c r="DH150" s="270"/>
      <c r="DI150" s="273"/>
      <c r="DJ150" s="270"/>
      <c r="DK150" s="270"/>
      <c r="DL150" s="273"/>
      <c r="DM150" s="285"/>
      <c r="DN150" s="270"/>
      <c r="DO150" s="284"/>
      <c r="DP150" s="270"/>
      <c r="DQ150" s="270"/>
      <c r="DR150" s="270"/>
      <c r="DS150" s="270"/>
      <c r="DT150" s="270"/>
      <c r="DU150" s="244"/>
      <c r="DV150" s="284"/>
      <c r="DW150" s="284"/>
      <c r="DX150" s="286"/>
      <c r="DY150" s="286"/>
      <c r="DZ150" s="284"/>
      <c r="EA150" s="284"/>
      <c r="EB150" s="284"/>
      <c r="ED150" s="284"/>
      <c r="EE150" s="270"/>
      <c r="EF150" s="280"/>
      <c r="EG150" s="280"/>
      <c r="EH150" s="280"/>
      <c r="EI150" s="224"/>
      <c r="EJ150" s="275"/>
      <c r="EK150" s="276"/>
      <c r="EL150" s="275"/>
      <c r="EM150" s="275"/>
      <c r="EO150" s="275"/>
      <c r="EP150" s="275"/>
      <c r="ER150" s="224"/>
      <c r="ES150" s="275"/>
      <c r="ET150" s="276"/>
      <c r="EU150" s="275"/>
      <c r="EV150" s="275"/>
      <c r="EX150" s="275"/>
      <c r="EY150" s="275"/>
      <c r="FA150" s="34"/>
      <c r="FB150" s="34"/>
      <c r="FC150" s="33"/>
    </row>
    <row r="151" spans="1:159" ht="32.25" customHeight="1">
      <c r="A151" s="224"/>
      <c r="G151" s="280"/>
      <c r="L151" s="280"/>
      <c r="M151" s="266"/>
      <c r="N151" s="266"/>
      <c r="O151" s="266"/>
      <c r="P151" s="266"/>
      <c r="Q151" s="266"/>
      <c r="R151" s="266"/>
      <c r="S151" s="280"/>
      <c r="T151" s="280"/>
      <c r="U151" s="280"/>
      <c r="V151" s="280"/>
      <c r="W151" s="280"/>
      <c r="X151" s="266"/>
      <c r="Y151" s="280"/>
      <c r="Z151" s="280"/>
      <c r="AA151" s="280"/>
      <c r="AB151" s="266"/>
      <c r="AC151" s="280"/>
      <c r="AD151" s="280"/>
      <c r="AE151" s="281"/>
      <c r="AF151" s="280"/>
      <c r="AG151" s="280"/>
      <c r="AH151" s="281"/>
      <c r="AI151" s="280"/>
      <c r="AJ151" s="280"/>
      <c r="AK151" s="280"/>
      <c r="AL151" s="280"/>
      <c r="AM151" s="280"/>
      <c r="AN151" s="266"/>
      <c r="AO151" s="280"/>
      <c r="AP151" s="280"/>
      <c r="AQ151" s="280"/>
      <c r="AR151" s="280"/>
      <c r="AS151" s="266"/>
      <c r="AT151" s="280"/>
      <c r="AU151" s="280"/>
      <c r="AV151" s="266"/>
      <c r="AW151" s="266"/>
      <c r="AX151" s="280"/>
      <c r="AY151" s="280"/>
      <c r="AZ151" s="280"/>
      <c r="BA151" s="280"/>
      <c r="BB151" s="280"/>
      <c r="BC151" s="280"/>
      <c r="BD151" s="280"/>
      <c r="BE151" s="280"/>
      <c r="BF151" s="280"/>
      <c r="BK151" s="280"/>
      <c r="BL151" s="280"/>
      <c r="BM151" s="280"/>
      <c r="BN151" s="280"/>
      <c r="BO151" s="280"/>
      <c r="BP151" s="280"/>
      <c r="BQ151" s="280"/>
      <c r="BR151" s="280"/>
      <c r="BS151" s="280"/>
      <c r="BT151" s="280"/>
      <c r="BU151" s="266"/>
      <c r="BV151" s="280"/>
      <c r="BW151" s="280"/>
      <c r="BX151" s="280"/>
      <c r="BY151" s="280"/>
      <c r="BZ151" s="280"/>
      <c r="CA151" s="280"/>
      <c r="CB151" s="266"/>
      <c r="CC151" s="266"/>
      <c r="CD151" s="280"/>
      <c r="CE151" s="280"/>
      <c r="CF151" s="280"/>
      <c r="CG151" s="280"/>
      <c r="CH151" s="266"/>
      <c r="CI151" s="266"/>
      <c r="CJ151" s="266"/>
      <c r="CK151" s="266"/>
      <c r="CL151" s="266"/>
      <c r="CM151" s="280"/>
      <c r="CN151" s="280"/>
      <c r="CO151" s="280"/>
      <c r="CP151" s="280"/>
      <c r="CQ151" s="280"/>
      <c r="CR151" s="268"/>
      <c r="CS151" s="268"/>
      <c r="DA151" s="270"/>
      <c r="DB151" s="270"/>
      <c r="DD151" s="284"/>
      <c r="DE151" s="270"/>
      <c r="DF151" s="285"/>
      <c r="DG151" s="270"/>
      <c r="DH151" s="270"/>
      <c r="DI151" s="273"/>
      <c r="DJ151" s="270"/>
      <c r="DK151" s="270"/>
      <c r="DL151" s="273"/>
      <c r="DM151" s="285"/>
      <c r="DN151" s="270"/>
      <c r="DO151" s="284"/>
      <c r="DP151" s="270"/>
      <c r="DQ151" s="270"/>
      <c r="DR151" s="270"/>
      <c r="DS151" s="270"/>
      <c r="DT151" s="270"/>
      <c r="DU151" s="244"/>
      <c r="DV151" s="284"/>
      <c r="DW151" s="284"/>
      <c r="DX151" s="286"/>
      <c r="DY151" s="286"/>
      <c r="DZ151" s="284"/>
      <c r="EA151" s="284"/>
      <c r="EB151" s="284"/>
      <c r="ED151" s="284"/>
      <c r="EE151" s="270"/>
      <c r="EF151" s="280"/>
      <c r="EG151" s="280"/>
      <c r="EH151" s="280"/>
      <c r="EI151" s="224"/>
      <c r="EJ151" s="275"/>
      <c r="EK151" s="276"/>
      <c r="EL151" s="275"/>
      <c r="EM151" s="275"/>
      <c r="EO151" s="275"/>
      <c r="EP151" s="275"/>
      <c r="ER151" s="224"/>
      <c r="ES151" s="275"/>
      <c r="ET151" s="276"/>
      <c r="EU151" s="275"/>
      <c r="EV151" s="275"/>
      <c r="EX151" s="275"/>
      <c r="EY151" s="275"/>
      <c r="FA151" s="34"/>
      <c r="FB151" s="34"/>
      <c r="FC151" s="33"/>
    </row>
    <row r="152" spans="1:159" ht="32.25" customHeight="1">
      <c r="A152" s="224"/>
      <c r="G152" s="280"/>
      <c r="L152" s="280"/>
      <c r="M152" s="266"/>
      <c r="N152" s="266"/>
      <c r="O152" s="266"/>
      <c r="P152" s="266"/>
      <c r="Q152" s="266"/>
      <c r="R152" s="266"/>
      <c r="S152" s="280"/>
      <c r="T152" s="280"/>
      <c r="U152" s="280"/>
      <c r="V152" s="280"/>
      <c r="W152" s="280"/>
      <c r="X152" s="266"/>
      <c r="Y152" s="280"/>
      <c r="Z152" s="280"/>
      <c r="AA152" s="280"/>
      <c r="AB152" s="266"/>
      <c r="AC152" s="280"/>
      <c r="AD152" s="280"/>
      <c r="AE152" s="281"/>
      <c r="AF152" s="280"/>
      <c r="AG152" s="280"/>
      <c r="AH152" s="281"/>
      <c r="AI152" s="280"/>
      <c r="AJ152" s="280"/>
      <c r="AK152" s="280"/>
      <c r="AL152" s="280"/>
      <c r="AM152" s="280"/>
      <c r="AN152" s="266"/>
      <c r="AO152" s="280"/>
      <c r="AP152" s="280"/>
      <c r="AQ152" s="280"/>
      <c r="AR152" s="280"/>
      <c r="AS152" s="266"/>
      <c r="AT152" s="280"/>
      <c r="AU152" s="280"/>
      <c r="AV152" s="266"/>
      <c r="AW152" s="266"/>
      <c r="AX152" s="280"/>
      <c r="AY152" s="280"/>
      <c r="AZ152" s="280"/>
      <c r="BA152" s="280"/>
      <c r="BB152" s="280"/>
      <c r="BC152" s="280"/>
      <c r="BD152" s="280"/>
      <c r="BE152" s="280"/>
      <c r="BF152" s="280"/>
      <c r="BK152" s="280"/>
      <c r="BL152" s="280"/>
      <c r="BM152" s="280"/>
      <c r="BN152" s="280"/>
      <c r="BO152" s="280"/>
      <c r="BP152" s="280"/>
      <c r="BQ152" s="280"/>
      <c r="BR152" s="280"/>
      <c r="BS152" s="280"/>
      <c r="BT152" s="280"/>
      <c r="BU152" s="266"/>
      <c r="BV152" s="280"/>
      <c r="BW152" s="280"/>
      <c r="BX152" s="280"/>
      <c r="BY152" s="280"/>
      <c r="BZ152" s="280"/>
      <c r="CA152" s="280"/>
      <c r="CB152" s="266"/>
      <c r="CC152" s="266"/>
      <c r="CD152" s="280"/>
      <c r="CE152" s="280"/>
      <c r="CF152" s="280"/>
      <c r="CG152" s="280"/>
      <c r="CH152" s="266"/>
      <c r="CI152" s="266"/>
      <c r="CJ152" s="266"/>
      <c r="CK152" s="266"/>
      <c r="CL152" s="266"/>
      <c r="CM152" s="280"/>
      <c r="CN152" s="280"/>
      <c r="CO152" s="280"/>
      <c r="CP152" s="280"/>
      <c r="CQ152" s="280"/>
      <c r="CR152" s="268"/>
      <c r="CS152" s="268"/>
      <c r="DA152" s="270"/>
      <c r="DB152" s="270"/>
      <c r="DD152" s="284"/>
      <c r="DE152" s="270"/>
      <c r="DF152" s="285"/>
      <c r="DG152" s="270"/>
      <c r="DH152" s="270"/>
      <c r="DI152" s="273"/>
      <c r="DJ152" s="270"/>
      <c r="DK152" s="270"/>
      <c r="DL152" s="273"/>
      <c r="DM152" s="285"/>
      <c r="DN152" s="270"/>
      <c r="DO152" s="284"/>
      <c r="DP152" s="270"/>
      <c r="DQ152" s="270"/>
      <c r="DR152" s="270"/>
      <c r="DS152" s="270"/>
      <c r="DT152" s="270"/>
      <c r="DU152" s="244"/>
      <c r="DV152" s="284"/>
      <c r="DW152" s="284"/>
      <c r="DX152" s="286"/>
      <c r="DY152" s="286"/>
      <c r="DZ152" s="284"/>
      <c r="EA152" s="284"/>
      <c r="EB152" s="284"/>
      <c r="ED152" s="284"/>
      <c r="EE152" s="270"/>
      <c r="EF152" s="280"/>
      <c r="EG152" s="280"/>
      <c r="EH152" s="280"/>
      <c r="EI152" s="224"/>
      <c r="EJ152" s="275"/>
      <c r="EK152" s="276"/>
      <c r="EL152" s="275"/>
      <c r="EM152" s="275"/>
      <c r="EO152" s="275"/>
      <c r="EP152" s="275"/>
      <c r="ER152" s="224"/>
      <c r="ES152" s="275"/>
      <c r="ET152" s="276"/>
      <c r="EU152" s="275"/>
      <c r="EV152" s="275"/>
      <c r="EX152" s="275"/>
      <c r="EY152" s="275"/>
      <c r="FA152" s="34"/>
      <c r="FB152" s="34"/>
      <c r="FC152" s="33"/>
    </row>
    <row r="153" spans="1:159" ht="32.25" customHeight="1">
      <c r="A153" s="224"/>
      <c r="G153" s="280"/>
      <c r="L153" s="280"/>
      <c r="M153" s="266"/>
      <c r="N153" s="266"/>
      <c r="O153" s="266"/>
      <c r="P153" s="266"/>
      <c r="Q153" s="266"/>
      <c r="R153" s="266"/>
      <c r="S153" s="280"/>
      <c r="T153" s="280"/>
      <c r="U153" s="280"/>
      <c r="V153" s="280"/>
      <c r="W153" s="280"/>
      <c r="X153" s="266"/>
      <c r="Y153" s="280"/>
      <c r="Z153" s="280"/>
      <c r="AA153" s="280"/>
      <c r="AB153" s="266"/>
      <c r="AC153" s="280"/>
      <c r="AD153" s="280"/>
      <c r="AE153" s="281"/>
      <c r="AF153" s="280"/>
      <c r="AG153" s="280"/>
      <c r="AH153" s="281"/>
      <c r="AI153" s="280"/>
      <c r="AJ153" s="280"/>
      <c r="AK153" s="280"/>
      <c r="AL153" s="280"/>
      <c r="AM153" s="280"/>
      <c r="AN153" s="266"/>
      <c r="AO153" s="280"/>
      <c r="AP153" s="280"/>
      <c r="AQ153" s="280"/>
      <c r="AR153" s="280"/>
      <c r="AS153" s="266"/>
      <c r="AT153" s="280"/>
      <c r="AU153" s="280"/>
      <c r="AV153" s="266"/>
      <c r="AW153" s="266"/>
      <c r="AX153" s="280"/>
      <c r="AY153" s="280"/>
      <c r="AZ153" s="280"/>
      <c r="BA153" s="280"/>
      <c r="BB153" s="280"/>
      <c r="BC153" s="280"/>
      <c r="BD153" s="280"/>
      <c r="BE153" s="280"/>
      <c r="BF153" s="280"/>
      <c r="BK153" s="280"/>
      <c r="BL153" s="280"/>
      <c r="BM153" s="280"/>
      <c r="BN153" s="280"/>
      <c r="BO153" s="280"/>
      <c r="BP153" s="280"/>
      <c r="BQ153" s="280"/>
      <c r="BR153" s="280"/>
      <c r="BS153" s="280"/>
      <c r="BT153" s="280"/>
      <c r="BU153" s="266"/>
      <c r="BV153" s="280"/>
      <c r="BW153" s="280"/>
      <c r="BX153" s="280"/>
      <c r="BY153" s="280"/>
      <c r="BZ153" s="280"/>
      <c r="CA153" s="280"/>
      <c r="CB153" s="266"/>
      <c r="CC153" s="266"/>
      <c r="CD153" s="280"/>
      <c r="CE153" s="280"/>
      <c r="CF153" s="280"/>
      <c r="CG153" s="280"/>
      <c r="CH153" s="266"/>
      <c r="CI153" s="266"/>
      <c r="CJ153" s="266"/>
      <c r="CK153" s="266"/>
      <c r="CL153" s="266"/>
      <c r="CM153" s="280"/>
      <c r="CN153" s="280"/>
      <c r="CO153" s="280"/>
      <c r="CP153" s="280"/>
      <c r="CQ153" s="280"/>
      <c r="CR153" s="268"/>
      <c r="CS153" s="268"/>
      <c r="DA153" s="270"/>
      <c r="DB153" s="270"/>
      <c r="DD153" s="284"/>
      <c r="DE153" s="270"/>
      <c r="DF153" s="285"/>
      <c r="DG153" s="270"/>
      <c r="DH153" s="270"/>
      <c r="DI153" s="273"/>
      <c r="DJ153" s="270"/>
      <c r="DK153" s="270"/>
      <c r="DL153" s="273"/>
      <c r="DM153" s="285"/>
      <c r="DN153" s="270"/>
      <c r="DO153" s="284"/>
      <c r="DP153" s="270"/>
      <c r="DQ153" s="270"/>
      <c r="DR153" s="270"/>
      <c r="DS153" s="270"/>
      <c r="DT153" s="270"/>
      <c r="DU153" s="244"/>
      <c r="DV153" s="284"/>
      <c r="DW153" s="284"/>
      <c r="DX153" s="286"/>
      <c r="DY153" s="286"/>
      <c r="DZ153" s="284"/>
      <c r="EA153" s="284"/>
      <c r="EB153" s="284"/>
      <c r="ED153" s="284"/>
      <c r="EE153" s="270"/>
      <c r="EF153" s="280"/>
      <c r="EG153" s="280"/>
      <c r="EH153" s="280"/>
      <c r="EI153" s="224"/>
      <c r="EJ153" s="275"/>
      <c r="EK153" s="276"/>
      <c r="EL153" s="275"/>
      <c r="EM153" s="275"/>
      <c r="EO153" s="275"/>
      <c r="EP153" s="275"/>
      <c r="ER153" s="224"/>
      <c r="ES153" s="275"/>
      <c r="ET153" s="276"/>
      <c r="EU153" s="275"/>
      <c r="EV153" s="275"/>
      <c r="EX153" s="275"/>
      <c r="EY153" s="275"/>
      <c r="FA153" s="34"/>
      <c r="FB153" s="34"/>
      <c r="FC153" s="33"/>
    </row>
    <row r="154" spans="1:159" ht="32.25" customHeight="1">
      <c r="A154" s="224"/>
      <c r="G154" s="280"/>
      <c r="L154" s="280"/>
      <c r="M154" s="266"/>
      <c r="N154" s="266"/>
      <c r="O154" s="266"/>
      <c r="P154" s="266"/>
      <c r="Q154" s="266"/>
      <c r="R154" s="266"/>
      <c r="S154" s="280"/>
      <c r="T154" s="280"/>
      <c r="U154" s="280"/>
      <c r="V154" s="280"/>
      <c r="W154" s="280"/>
      <c r="X154" s="266"/>
      <c r="Y154" s="280"/>
      <c r="Z154" s="280"/>
      <c r="AA154" s="280"/>
      <c r="AB154" s="266"/>
      <c r="AC154" s="280"/>
      <c r="AD154" s="280"/>
      <c r="AE154" s="281"/>
      <c r="AF154" s="280"/>
      <c r="AG154" s="280"/>
      <c r="AH154" s="281"/>
      <c r="AI154" s="280"/>
      <c r="AJ154" s="280"/>
      <c r="AK154" s="280"/>
      <c r="AL154" s="280"/>
      <c r="AM154" s="280"/>
      <c r="AN154" s="266"/>
      <c r="AO154" s="280"/>
      <c r="AP154" s="280"/>
      <c r="AQ154" s="280"/>
      <c r="AR154" s="280"/>
      <c r="AS154" s="266"/>
      <c r="AT154" s="280"/>
      <c r="AU154" s="280"/>
      <c r="AV154" s="266"/>
      <c r="AW154" s="266"/>
      <c r="AX154" s="280"/>
      <c r="AY154" s="280"/>
      <c r="AZ154" s="280"/>
      <c r="BA154" s="280"/>
      <c r="BB154" s="280"/>
      <c r="BC154" s="280"/>
      <c r="BD154" s="280"/>
      <c r="BE154" s="280"/>
      <c r="BF154" s="280"/>
      <c r="BK154" s="280"/>
      <c r="BL154" s="280"/>
      <c r="BM154" s="280"/>
      <c r="BN154" s="280"/>
      <c r="BO154" s="280"/>
      <c r="BP154" s="280"/>
      <c r="BQ154" s="280"/>
      <c r="BR154" s="280"/>
      <c r="BS154" s="280"/>
      <c r="BT154" s="280"/>
      <c r="BU154" s="266"/>
      <c r="BV154" s="280"/>
      <c r="BW154" s="280"/>
      <c r="BX154" s="280"/>
      <c r="BY154" s="280"/>
      <c r="BZ154" s="280"/>
      <c r="CA154" s="280"/>
      <c r="CB154" s="266"/>
      <c r="CC154" s="266"/>
      <c r="CD154" s="280"/>
      <c r="CE154" s="280"/>
      <c r="CF154" s="280"/>
      <c r="CG154" s="280"/>
      <c r="CH154" s="266"/>
      <c r="CI154" s="266"/>
      <c r="CJ154" s="266"/>
      <c r="CK154" s="266"/>
      <c r="CL154" s="266"/>
      <c r="CM154" s="280"/>
      <c r="CN154" s="280"/>
      <c r="CO154" s="280"/>
      <c r="CP154" s="280"/>
      <c r="CQ154" s="280"/>
      <c r="CR154" s="268"/>
      <c r="CS154" s="268"/>
      <c r="DA154" s="270"/>
      <c r="DB154" s="270"/>
      <c r="DD154" s="284"/>
      <c r="DE154" s="270"/>
      <c r="DF154" s="285"/>
      <c r="DG154" s="270"/>
      <c r="DH154" s="270"/>
      <c r="DI154" s="273"/>
      <c r="DJ154" s="270"/>
      <c r="DK154" s="270"/>
      <c r="DL154" s="273"/>
      <c r="DM154" s="285"/>
      <c r="DN154" s="270"/>
      <c r="DO154" s="284"/>
      <c r="DP154" s="270"/>
      <c r="DQ154" s="270"/>
      <c r="DR154" s="270"/>
      <c r="DS154" s="270"/>
      <c r="DT154" s="270"/>
      <c r="DU154" s="244"/>
      <c r="DV154" s="284"/>
      <c r="DW154" s="284"/>
      <c r="DX154" s="286"/>
      <c r="DY154" s="286"/>
      <c r="DZ154" s="284"/>
      <c r="EA154" s="284"/>
      <c r="EB154" s="284"/>
      <c r="ED154" s="284"/>
      <c r="EE154" s="270"/>
      <c r="EF154" s="280"/>
      <c r="EG154" s="280"/>
      <c r="EH154" s="280"/>
      <c r="EI154" s="224"/>
      <c r="EJ154" s="275"/>
      <c r="EK154" s="276"/>
      <c r="EL154" s="275"/>
      <c r="EM154" s="275"/>
      <c r="EO154" s="275"/>
      <c r="EP154" s="275"/>
      <c r="ER154" s="224"/>
      <c r="ES154" s="275"/>
      <c r="ET154" s="276"/>
      <c r="EU154" s="275"/>
      <c r="EV154" s="275"/>
      <c r="EX154" s="275"/>
      <c r="EY154" s="275"/>
      <c r="FA154" s="34"/>
      <c r="FB154" s="34"/>
      <c r="FC154" s="33"/>
    </row>
    <row r="155" spans="1:159" ht="32.25" customHeight="1">
      <c r="A155" s="224"/>
      <c r="G155" s="280"/>
      <c r="L155" s="280"/>
      <c r="M155" s="266"/>
      <c r="N155" s="266"/>
      <c r="O155" s="266"/>
      <c r="P155" s="266"/>
      <c r="Q155" s="266"/>
      <c r="R155" s="266"/>
      <c r="S155" s="280"/>
      <c r="T155" s="280"/>
      <c r="U155" s="280"/>
      <c r="V155" s="280"/>
      <c r="W155" s="280"/>
      <c r="X155" s="266"/>
      <c r="Y155" s="280"/>
      <c r="Z155" s="280"/>
      <c r="AA155" s="280"/>
      <c r="AB155" s="266"/>
      <c r="AC155" s="280"/>
      <c r="AD155" s="280"/>
      <c r="AE155" s="281"/>
      <c r="AF155" s="280"/>
      <c r="AG155" s="280"/>
      <c r="AH155" s="281"/>
      <c r="AI155" s="280"/>
      <c r="AJ155" s="280"/>
      <c r="AK155" s="280"/>
      <c r="AL155" s="280"/>
      <c r="AM155" s="280"/>
      <c r="AN155" s="266"/>
      <c r="AO155" s="280"/>
      <c r="AP155" s="280"/>
      <c r="AQ155" s="280"/>
      <c r="AR155" s="280"/>
      <c r="AS155" s="266"/>
      <c r="AT155" s="280"/>
      <c r="AU155" s="280"/>
      <c r="AV155" s="266"/>
      <c r="AW155" s="266"/>
      <c r="AX155" s="280"/>
      <c r="AY155" s="280"/>
      <c r="AZ155" s="280"/>
      <c r="BA155" s="280"/>
      <c r="BB155" s="280"/>
      <c r="BC155" s="280"/>
      <c r="BD155" s="280"/>
      <c r="BE155" s="280"/>
      <c r="BF155" s="280"/>
      <c r="BK155" s="280"/>
      <c r="BL155" s="280"/>
      <c r="BM155" s="280"/>
      <c r="BN155" s="280"/>
      <c r="BO155" s="280"/>
      <c r="BP155" s="280"/>
      <c r="BQ155" s="280"/>
      <c r="BR155" s="280"/>
      <c r="BS155" s="280"/>
      <c r="BT155" s="280"/>
      <c r="BU155" s="266"/>
      <c r="BV155" s="280"/>
      <c r="BW155" s="280"/>
      <c r="BX155" s="280"/>
      <c r="BY155" s="280"/>
      <c r="BZ155" s="280"/>
      <c r="CA155" s="280"/>
      <c r="CB155" s="266"/>
      <c r="CC155" s="266"/>
      <c r="CD155" s="280"/>
      <c r="CE155" s="280"/>
      <c r="CF155" s="280"/>
      <c r="CG155" s="280"/>
      <c r="CH155" s="266"/>
      <c r="CI155" s="266"/>
      <c r="CJ155" s="266"/>
      <c r="CK155" s="266"/>
      <c r="CL155" s="266"/>
      <c r="CM155" s="280"/>
      <c r="CN155" s="280"/>
      <c r="CO155" s="280"/>
      <c r="CP155" s="280"/>
      <c r="CQ155" s="280"/>
      <c r="CR155" s="268"/>
      <c r="CS155" s="268"/>
      <c r="DA155" s="270"/>
      <c r="DB155" s="270"/>
      <c r="DD155" s="284"/>
      <c r="DE155" s="270"/>
      <c r="DF155" s="285"/>
      <c r="DG155" s="270"/>
      <c r="DH155" s="270"/>
      <c r="DI155" s="273"/>
      <c r="DJ155" s="270"/>
      <c r="DK155" s="270"/>
      <c r="DL155" s="273"/>
      <c r="DM155" s="285"/>
      <c r="DN155" s="270"/>
      <c r="DO155" s="284"/>
      <c r="DP155" s="270"/>
      <c r="DQ155" s="270"/>
      <c r="DR155" s="270"/>
      <c r="DS155" s="270"/>
      <c r="DT155" s="270"/>
      <c r="DU155" s="244"/>
      <c r="DV155" s="284"/>
      <c r="DW155" s="284"/>
      <c r="DX155" s="286"/>
      <c r="DY155" s="286"/>
      <c r="DZ155" s="284"/>
      <c r="EA155" s="284"/>
      <c r="EB155" s="284"/>
      <c r="ED155" s="284"/>
      <c r="EE155" s="270"/>
      <c r="EF155" s="280"/>
      <c r="EG155" s="280"/>
      <c r="EH155" s="280"/>
      <c r="EI155" s="224"/>
      <c r="EJ155" s="275"/>
      <c r="EK155" s="276"/>
      <c r="EL155" s="275"/>
      <c r="EM155" s="275"/>
      <c r="EO155" s="275"/>
      <c r="EP155" s="275"/>
      <c r="ER155" s="224"/>
      <c r="ES155" s="275"/>
      <c r="ET155" s="276"/>
      <c r="EU155" s="275"/>
      <c r="EV155" s="275"/>
      <c r="EX155" s="275"/>
      <c r="EY155" s="275"/>
      <c r="FA155" s="34"/>
      <c r="FB155" s="34"/>
      <c r="FC155" s="33"/>
    </row>
    <row r="156" spans="1:159" ht="32.25" customHeight="1">
      <c r="A156" s="224"/>
      <c r="G156" s="280"/>
      <c r="L156" s="280"/>
      <c r="M156" s="266"/>
      <c r="N156" s="266"/>
      <c r="O156" s="266"/>
      <c r="P156" s="266"/>
      <c r="Q156" s="266"/>
      <c r="R156" s="266"/>
      <c r="S156" s="280"/>
      <c r="T156" s="280"/>
      <c r="U156" s="280"/>
      <c r="V156" s="280"/>
      <c r="W156" s="280"/>
      <c r="X156" s="266"/>
      <c r="Y156" s="280"/>
      <c r="Z156" s="280"/>
      <c r="AA156" s="280"/>
      <c r="AB156" s="266"/>
      <c r="AC156" s="280"/>
      <c r="AD156" s="280"/>
      <c r="AE156" s="281"/>
      <c r="AF156" s="280"/>
      <c r="AG156" s="280"/>
      <c r="AH156" s="281"/>
      <c r="AI156" s="280"/>
      <c r="AJ156" s="280"/>
      <c r="AK156" s="280"/>
      <c r="AL156" s="280"/>
      <c r="AM156" s="280"/>
      <c r="AN156" s="266"/>
      <c r="AO156" s="280"/>
      <c r="AP156" s="280"/>
      <c r="AQ156" s="280"/>
      <c r="AR156" s="280"/>
      <c r="AS156" s="266"/>
      <c r="AT156" s="280"/>
      <c r="AU156" s="280"/>
      <c r="AV156" s="266"/>
      <c r="AW156" s="266"/>
      <c r="AX156" s="280"/>
      <c r="AY156" s="280"/>
      <c r="AZ156" s="280"/>
      <c r="BA156" s="280"/>
      <c r="BB156" s="280"/>
      <c r="BC156" s="280"/>
      <c r="BD156" s="280"/>
      <c r="BE156" s="280"/>
      <c r="BF156" s="280"/>
      <c r="BK156" s="280"/>
      <c r="BL156" s="280"/>
      <c r="BM156" s="280"/>
      <c r="BN156" s="280"/>
      <c r="BO156" s="280"/>
      <c r="BP156" s="280"/>
      <c r="BQ156" s="280"/>
      <c r="BR156" s="280"/>
      <c r="BS156" s="280"/>
      <c r="BT156" s="280"/>
      <c r="BU156" s="266"/>
      <c r="BV156" s="280"/>
      <c r="BW156" s="280"/>
      <c r="BX156" s="280"/>
      <c r="BY156" s="280"/>
      <c r="BZ156" s="280"/>
      <c r="CA156" s="280"/>
      <c r="CB156" s="266"/>
      <c r="CC156" s="266"/>
      <c r="CD156" s="280"/>
      <c r="CE156" s="280"/>
      <c r="CF156" s="280"/>
      <c r="CG156" s="280"/>
      <c r="CH156" s="266"/>
      <c r="CI156" s="266"/>
      <c r="CJ156" s="266"/>
      <c r="CK156" s="266"/>
      <c r="CL156" s="266"/>
      <c r="CM156" s="280"/>
      <c r="CN156" s="280"/>
      <c r="CO156" s="280"/>
      <c r="CP156" s="280"/>
      <c r="CQ156" s="280"/>
      <c r="CR156" s="268"/>
      <c r="CS156" s="268"/>
      <c r="DA156" s="270"/>
      <c r="DB156" s="270"/>
      <c r="DD156" s="284"/>
      <c r="DE156" s="270"/>
      <c r="DF156" s="285"/>
      <c r="DG156" s="270"/>
      <c r="DH156" s="270"/>
      <c r="DI156" s="273"/>
      <c r="DJ156" s="270"/>
      <c r="DK156" s="270"/>
      <c r="DL156" s="273"/>
      <c r="DM156" s="285"/>
      <c r="DN156" s="270"/>
      <c r="DO156" s="284"/>
      <c r="DP156" s="270"/>
      <c r="DQ156" s="270"/>
      <c r="DR156" s="270"/>
      <c r="DS156" s="270"/>
      <c r="DT156" s="270"/>
      <c r="DU156" s="244"/>
      <c r="DV156" s="284"/>
      <c r="DW156" s="284"/>
      <c r="DX156" s="286"/>
      <c r="DY156" s="286"/>
      <c r="DZ156" s="284"/>
      <c r="EA156" s="284"/>
      <c r="EB156" s="284"/>
      <c r="ED156" s="284"/>
      <c r="EE156" s="270"/>
      <c r="EF156" s="280"/>
      <c r="EG156" s="280"/>
      <c r="EH156" s="280"/>
      <c r="EI156" s="224"/>
      <c r="EJ156" s="275"/>
      <c r="EK156" s="276"/>
      <c r="EL156" s="275"/>
      <c r="EM156" s="275"/>
      <c r="EO156" s="275"/>
      <c r="EP156" s="275"/>
      <c r="ER156" s="224"/>
      <c r="ES156" s="275"/>
      <c r="ET156" s="276"/>
      <c r="EU156" s="275"/>
      <c r="EV156" s="275"/>
      <c r="EX156" s="275"/>
      <c r="EY156" s="275"/>
      <c r="FA156" s="34"/>
      <c r="FB156" s="34"/>
      <c r="FC156" s="33"/>
    </row>
    <row r="157" spans="1:159" ht="32.25" customHeight="1">
      <c r="A157" s="224"/>
      <c r="G157" s="280"/>
      <c r="L157" s="280"/>
      <c r="M157" s="266"/>
      <c r="N157" s="266"/>
      <c r="O157" s="266"/>
      <c r="P157" s="266"/>
      <c r="Q157" s="266"/>
      <c r="R157" s="266"/>
      <c r="S157" s="280"/>
      <c r="T157" s="280"/>
      <c r="U157" s="280"/>
      <c r="V157" s="280"/>
      <c r="W157" s="280"/>
      <c r="X157" s="266"/>
      <c r="Y157" s="280"/>
      <c r="Z157" s="280"/>
      <c r="AA157" s="280"/>
      <c r="AB157" s="266"/>
      <c r="AC157" s="280"/>
      <c r="AD157" s="280"/>
      <c r="AE157" s="281"/>
      <c r="AF157" s="280"/>
      <c r="AG157" s="280"/>
      <c r="AH157" s="281"/>
      <c r="AI157" s="280"/>
      <c r="AJ157" s="280"/>
      <c r="AK157" s="280"/>
      <c r="AL157" s="280"/>
      <c r="AM157" s="280"/>
      <c r="AN157" s="266"/>
      <c r="AO157" s="280"/>
      <c r="AP157" s="280"/>
      <c r="AQ157" s="280"/>
      <c r="AR157" s="280"/>
      <c r="AS157" s="266"/>
      <c r="AT157" s="280"/>
      <c r="AU157" s="280"/>
      <c r="AV157" s="266"/>
      <c r="AW157" s="266"/>
      <c r="AX157" s="280"/>
      <c r="AY157" s="280"/>
      <c r="AZ157" s="280"/>
      <c r="BA157" s="280"/>
      <c r="BB157" s="280"/>
      <c r="BC157" s="280"/>
      <c r="BD157" s="280"/>
      <c r="BE157" s="280"/>
      <c r="BF157" s="280"/>
      <c r="BK157" s="280"/>
      <c r="BL157" s="280"/>
      <c r="BM157" s="280"/>
      <c r="BN157" s="280"/>
      <c r="BO157" s="280"/>
      <c r="BP157" s="280"/>
      <c r="BQ157" s="280"/>
      <c r="BR157" s="280"/>
      <c r="BS157" s="280"/>
      <c r="BT157" s="280"/>
      <c r="BU157" s="266"/>
      <c r="BV157" s="280"/>
      <c r="BW157" s="280"/>
      <c r="BX157" s="280"/>
      <c r="BY157" s="280"/>
      <c r="BZ157" s="280"/>
      <c r="CA157" s="280"/>
      <c r="CB157" s="266"/>
      <c r="CC157" s="266"/>
      <c r="CD157" s="280"/>
      <c r="CE157" s="280"/>
      <c r="CF157" s="280"/>
      <c r="CG157" s="280"/>
      <c r="CH157" s="266"/>
      <c r="CI157" s="266"/>
      <c r="CJ157" s="266"/>
      <c r="CK157" s="266"/>
      <c r="CL157" s="266"/>
      <c r="CM157" s="280"/>
      <c r="CN157" s="280"/>
      <c r="CO157" s="280"/>
      <c r="CP157" s="280"/>
      <c r="CQ157" s="280"/>
      <c r="CR157" s="268"/>
      <c r="CS157" s="268"/>
      <c r="DA157" s="270"/>
      <c r="DB157" s="270"/>
      <c r="DD157" s="284"/>
      <c r="DE157" s="270"/>
      <c r="DF157" s="285"/>
      <c r="DG157" s="270"/>
      <c r="DH157" s="270"/>
      <c r="DI157" s="273"/>
      <c r="DJ157" s="270"/>
      <c r="DK157" s="270"/>
      <c r="DL157" s="273"/>
      <c r="DM157" s="285"/>
      <c r="DN157" s="270"/>
      <c r="DO157" s="284"/>
      <c r="DP157" s="270"/>
      <c r="DQ157" s="270"/>
      <c r="DR157" s="270"/>
      <c r="DS157" s="270"/>
      <c r="DT157" s="270"/>
      <c r="DU157" s="244"/>
      <c r="DV157" s="284"/>
      <c r="DW157" s="284"/>
      <c r="DX157" s="286"/>
      <c r="DY157" s="286"/>
      <c r="DZ157" s="284"/>
      <c r="EA157" s="284"/>
      <c r="EB157" s="284"/>
      <c r="ED157" s="284"/>
      <c r="EE157" s="270"/>
      <c r="EF157" s="280"/>
      <c r="EG157" s="280"/>
      <c r="EH157" s="280"/>
      <c r="EI157" s="224"/>
      <c r="EJ157" s="275"/>
      <c r="EK157" s="276"/>
      <c r="EL157" s="275"/>
      <c r="EM157" s="275"/>
      <c r="EO157" s="275"/>
      <c r="EP157" s="275"/>
      <c r="ER157" s="224"/>
      <c r="ES157" s="275"/>
      <c r="ET157" s="276"/>
      <c r="EU157" s="275"/>
      <c r="EV157" s="275"/>
      <c r="EX157" s="275"/>
      <c r="EY157" s="275"/>
      <c r="FA157" s="34"/>
      <c r="FB157" s="34"/>
      <c r="FC157" s="33"/>
    </row>
    <row r="158" spans="1:159" ht="32.25" customHeight="1">
      <c r="A158" s="224"/>
      <c r="G158" s="280"/>
      <c r="L158" s="280"/>
      <c r="M158" s="266"/>
      <c r="N158" s="266"/>
      <c r="O158" s="266"/>
      <c r="P158" s="266"/>
      <c r="Q158" s="266"/>
      <c r="R158" s="266"/>
      <c r="S158" s="280"/>
      <c r="T158" s="280"/>
      <c r="U158" s="280"/>
      <c r="V158" s="280"/>
      <c r="W158" s="280"/>
      <c r="X158" s="266"/>
      <c r="Y158" s="280"/>
      <c r="Z158" s="280"/>
      <c r="AA158" s="280"/>
      <c r="AB158" s="266"/>
      <c r="AC158" s="280"/>
      <c r="AD158" s="280"/>
      <c r="AE158" s="281"/>
      <c r="AF158" s="280"/>
      <c r="AG158" s="280"/>
      <c r="AH158" s="281"/>
      <c r="AI158" s="280"/>
      <c r="AJ158" s="280"/>
      <c r="AK158" s="280"/>
      <c r="AL158" s="280"/>
      <c r="AM158" s="280"/>
      <c r="AN158" s="266"/>
      <c r="AO158" s="280"/>
      <c r="AP158" s="280"/>
      <c r="AQ158" s="280"/>
      <c r="AR158" s="280"/>
      <c r="AS158" s="266"/>
      <c r="AT158" s="280"/>
      <c r="AU158" s="280"/>
      <c r="AV158" s="266"/>
      <c r="AW158" s="266"/>
      <c r="AX158" s="280"/>
      <c r="AY158" s="280"/>
      <c r="AZ158" s="280"/>
      <c r="BA158" s="280"/>
      <c r="BB158" s="280"/>
      <c r="BC158" s="280"/>
      <c r="BD158" s="280"/>
      <c r="BE158" s="280"/>
      <c r="BF158" s="280"/>
      <c r="BK158" s="280"/>
      <c r="BL158" s="280"/>
      <c r="BM158" s="280"/>
      <c r="BN158" s="280"/>
      <c r="BO158" s="280"/>
      <c r="BP158" s="280"/>
      <c r="BQ158" s="280"/>
      <c r="BR158" s="280"/>
      <c r="BS158" s="280"/>
      <c r="BT158" s="280"/>
      <c r="BU158" s="266"/>
      <c r="BV158" s="280"/>
      <c r="BW158" s="280"/>
      <c r="BX158" s="280"/>
      <c r="BY158" s="280"/>
      <c r="BZ158" s="280"/>
      <c r="CA158" s="280"/>
      <c r="CB158" s="266"/>
      <c r="CC158" s="266"/>
      <c r="CD158" s="280"/>
      <c r="CE158" s="280"/>
      <c r="CF158" s="280"/>
      <c r="CG158" s="280"/>
      <c r="CH158" s="266"/>
      <c r="CI158" s="266"/>
      <c r="CJ158" s="266"/>
      <c r="CK158" s="266"/>
      <c r="CL158" s="266"/>
      <c r="CM158" s="280"/>
      <c r="CN158" s="280"/>
      <c r="CO158" s="280"/>
      <c r="CP158" s="280"/>
      <c r="CQ158" s="280"/>
      <c r="CR158" s="268"/>
      <c r="CS158" s="268"/>
      <c r="DA158" s="270"/>
      <c r="DB158" s="270"/>
      <c r="DD158" s="284"/>
      <c r="DE158" s="270"/>
      <c r="DF158" s="285"/>
      <c r="DG158" s="270"/>
      <c r="DH158" s="270"/>
      <c r="DI158" s="273"/>
      <c r="DJ158" s="270"/>
      <c r="DK158" s="270"/>
      <c r="DL158" s="273"/>
      <c r="DM158" s="285"/>
      <c r="DN158" s="270"/>
      <c r="DO158" s="284"/>
      <c r="DP158" s="270"/>
      <c r="DQ158" s="270"/>
      <c r="DR158" s="270"/>
      <c r="DS158" s="270"/>
      <c r="DT158" s="270"/>
      <c r="DU158" s="244"/>
      <c r="DV158" s="284"/>
      <c r="DW158" s="284"/>
      <c r="DX158" s="286"/>
      <c r="DY158" s="286"/>
      <c r="DZ158" s="284"/>
      <c r="EA158" s="284"/>
      <c r="EB158" s="284"/>
      <c r="ED158" s="284"/>
      <c r="EE158" s="270"/>
      <c r="EF158" s="280"/>
      <c r="EG158" s="280"/>
      <c r="EH158" s="280"/>
      <c r="EI158" s="224"/>
      <c r="EJ158" s="275"/>
      <c r="EK158" s="276"/>
      <c r="EL158" s="275"/>
      <c r="EM158" s="275"/>
      <c r="EO158" s="275"/>
      <c r="EP158" s="275"/>
      <c r="ER158" s="224"/>
      <c r="ES158" s="275"/>
      <c r="ET158" s="276"/>
      <c r="EU158" s="275"/>
      <c r="EV158" s="275"/>
      <c r="EX158" s="275"/>
      <c r="EY158" s="275"/>
      <c r="FA158" s="34"/>
      <c r="FB158" s="34"/>
      <c r="FC158" s="33"/>
    </row>
    <row r="159" spans="1:159" ht="32.25" customHeight="1">
      <c r="A159" s="224"/>
      <c r="G159" s="280"/>
      <c r="L159" s="280"/>
      <c r="M159" s="266"/>
      <c r="N159" s="266"/>
      <c r="O159" s="266"/>
      <c r="P159" s="266"/>
      <c r="Q159" s="266"/>
      <c r="R159" s="266"/>
      <c r="S159" s="280"/>
      <c r="T159" s="280"/>
      <c r="U159" s="280"/>
      <c r="V159" s="280"/>
      <c r="W159" s="280"/>
      <c r="X159" s="266"/>
      <c r="Y159" s="280"/>
      <c r="Z159" s="280"/>
      <c r="AA159" s="280"/>
      <c r="AB159" s="266"/>
      <c r="AC159" s="280"/>
      <c r="AD159" s="280"/>
      <c r="AE159" s="281"/>
      <c r="AF159" s="280"/>
      <c r="AG159" s="280"/>
      <c r="AH159" s="281"/>
      <c r="AI159" s="280"/>
      <c r="AJ159" s="280"/>
      <c r="AK159" s="280"/>
      <c r="AL159" s="280"/>
      <c r="AM159" s="280"/>
      <c r="AN159" s="266"/>
      <c r="AO159" s="280"/>
      <c r="AP159" s="280"/>
      <c r="AQ159" s="280"/>
      <c r="AR159" s="280"/>
      <c r="AS159" s="266"/>
      <c r="AT159" s="280"/>
      <c r="AU159" s="280"/>
      <c r="AV159" s="266"/>
      <c r="AW159" s="266"/>
      <c r="AX159" s="280"/>
      <c r="AY159" s="280"/>
      <c r="AZ159" s="280"/>
      <c r="BA159" s="280"/>
      <c r="BB159" s="280"/>
      <c r="BC159" s="280"/>
      <c r="BD159" s="280"/>
      <c r="BE159" s="280"/>
      <c r="BF159" s="280"/>
      <c r="BK159" s="280"/>
      <c r="BL159" s="280"/>
      <c r="BM159" s="280"/>
      <c r="BN159" s="280"/>
      <c r="BO159" s="280"/>
      <c r="BP159" s="280"/>
      <c r="BQ159" s="280"/>
      <c r="BR159" s="280"/>
      <c r="BS159" s="280"/>
      <c r="BT159" s="280"/>
      <c r="BU159" s="266"/>
      <c r="BV159" s="280"/>
      <c r="BW159" s="280"/>
      <c r="BX159" s="280"/>
      <c r="BY159" s="280"/>
      <c r="BZ159" s="280"/>
      <c r="CA159" s="280"/>
      <c r="CB159" s="266"/>
      <c r="CC159" s="266"/>
      <c r="CD159" s="280"/>
      <c r="CE159" s="280"/>
      <c r="CF159" s="280"/>
      <c r="CG159" s="280"/>
      <c r="CH159" s="266"/>
      <c r="CI159" s="266"/>
      <c r="CJ159" s="266"/>
      <c r="CK159" s="266"/>
      <c r="CL159" s="266"/>
      <c r="CM159" s="280"/>
      <c r="CN159" s="280"/>
      <c r="CO159" s="280"/>
      <c r="CP159" s="280"/>
      <c r="CQ159" s="280"/>
      <c r="CR159" s="268"/>
      <c r="CS159" s="268"/>
      <c r="DA159" s="270"/>
      <c r="DB159" s="270"/>
      <c r="DD159" s="284"/>
      <c r="DE159" s="270"/>
      <c r="DF159" s="285"/>
      <c r="DG159" s="270"/>
      <c r="DH159" s="270"/>
      <c r="DI159" s="273"/>
      <c r="DJ159" s="270"/>
      <c r="DK159" s="270"/>
      <c r="DL159" s="273"/>
      <c r="DM159" s="285"/>
      <c r="DN159" s="270"/>
      <c r="DO159" s="284"/>
      <c r="DP159" s="270"/>
      <c r="DQ159" s="270"/>
      <c r="DR159" s="270"/>
      <c r="DS159" s="270"/>
      <c r="DT159" s="270"/>
      <c r="DU159" s="244"/>
      <c r="DV159" s="284"/>
      <c r="DW159" s="284"/>
      <c r="DX159" s="286"/>
      <c r="DY159" s="286"/>
      <c r="DZ159" s="284"/>
      <c r="EA159" s="284"/>
      <c r="EB159" s="284"/>
      <c r="ED159" s="284"/>
      <c r="EE159" s="270"/>
      <c r="EF159" s="280"/>
      <c r="EG159" s="280"/>
      <c r="EH159" s="280"/>
      <c r="EI159" s="224"/>
      <c r="EJ159" s="275"/>
      <c r="EK159" s="276"/>
      <c r="EL159" s="275"/>
      <c r="EM159" s="275"/>
      <c r="EO159" s="275"/>
      <c r="EP159" s="275"/>
      <c r="ER159" s="224"/>
      <c r="ES159" s="275"/>
      <c r="ET159" s="276"/>
      <c r="EU159" s="275"/>
      <c r="EV159" s="275"/>
      <c r="EX159" s="275"/>
      <c r="EY159" s="275"/>
      <c r="FA159" s="34"/>
      <c r="FB159" s="34"/>
      <c r="FC159" s="33"/>
    </row>
    <row r="160" spans="1:159" ht="32.25" customHeight="1">
      <c r="A160" s="224"/>
      <c r="G160" s="280"/>
      <c r="L160" s="280"/>
      <c r="M160" s="266"/>
      <c r="N160" s="266"/>
      <c r="O160" s="266"/>
      <c r="P160" s="266"/>
      <c r="Q160" s="266"/>
      <c r="R160" s="266"/>
      <c r="S160" s="280"/>
      <c r="T160" s="280"/>
      <c r="U160" s="280"/>
      <c r="V160" s="280"/>
      <c r="W160" s="280"/>
      <c r="X160" s="266"/>
      <c r="Y160" s="280"/>
      <c r="Z160" s="280"/>
      <c r="AA160" s="280"/>
      <c r="AB160" s="266"/>
      <c r="AC160" s="280"/>
      <c r="AD160" s="280"/>
      <c r="AE160" s="281"/>
      <c r="AF160" s="280"/>
      <c r="AG160" s="280"/>
      <c r="AH160" s="281"/>
      <c r="AI160" s="280"/>
      <c r="AJ160" s="280"/>
      <c r="AK160" s="280"/>
      <c r="AL160" s="280"/>
      <c r="AM160" s="280"/>
      <c r="AN160" s="266"/>
      <c r="AO160" s="280"/>
      <c r="AP160" s="280"/>
      <c r="AQ160" s="280"/>
      <c r="AR160" s="280"/>
      <c r="AS160" s="266"/>
      <c r="AT160" s="280"/>
      <c r="AU160" s="280"/>
      <c r="AV160" s="266"/>
      <c r="AW160" s="266"/>
      <c r="AX160" s="280"/>
      <c r="AY160" s="280"/>
      <c r="AZ160" s="280"/>
      <c r="BA160" s="280"/>
      <c r="BB160" s="280"/>
      <c r="BC160" s="280"/>
      <c r="BD160" s="280"/>
      <c r="BE160" s="280"/>
      <c r="BF160" s="280"/>
      <c r="BK160" s="280"/>
      <c r="BL160" s="280"/>
      <c r="BM160" s="280"/>
      <c r="BN160" s="280"/>
      <c r="BO160" s="280"/>
      <c r="BP160" s="280"/>
      <c r="BQ160" s="280"/>
      <c r="BR160" s="280"/>
      <c r="BS160" s="280"/>
      <c r="BT160" s="280"/>
      <c r="BU160" s="266"/>
      <c r="BV160" s="280"/>
      <c r="BW160" s="280"/>
      <c r="BX160" s="280"/>
      <c r="BY160" s="280"/>
      <c r="BZ160" s="280"/>
      <c r="CA160" s="280"/>
      <c r="CB160" s="266"/>
      <c r="CC160" s="266"/>
      <c r="CD160" s="280"/>
      <c r="CE160" s="280"/>
      <c r="CF160" s="280"/>
      <c r="CG160" s="280"/>
      <c r="CH160" s="266"/>
      <c r="CI160" s="266"/>
      <c r="CJ160" s="266"/>
      <c r="CK160" s="266"/>
      <c r="CL160" s="266"/>
      <c r="CM160" s="280"/>
      <c r="CN160" s="280"/>
      <c r="CO160" s="280"/>
      <c r="CP160" s="280"/>
      <c r="CQ160" s="280"/>
      <c r="CR160" s="268"/>
      <c r="CS160" s="268"/>
      <c r="DA160" s="270"/>
      <c r="DB160" s="270"/>
      <c r="DD160" s="284"/>
      <c r="DE160" s="270"/>
      <c r="DF160" s="285"/>
      <c r="DG160" s="270"/>
      <c r="DH160" s="270"/>
      <c r="DI160" s="273"/>
      <c r="DJ160" s="270"/>
      <c r="DK160" s="270"/>
      <c r="DL160" s="273"/>
      <c r="DM160" s="285"/>
      <c r="DN160" s="270"/>
      <c r="DO160" s="284"/>
      <c r="DP160" s="270"/>
      <c r="DQ160" s="270"/>
      <c r="DR160" s="270"/>
      <c r="DS160" s="270"/>
      <c r="DT160" s="270"/>
      <c r="DU160" s="244"/>
      <c r="DV160" s="284"/>
      <c r="DW160" s="284"/>
      <c r="DX160" s="286"/>
      <c r="DY160" s="286"/>
      <c r="DZ160" s="284"/>
      <c r="EA160" s="284"/>
      <c r="EB160" s="284"/>
      <c r="ED160" s="284"/>
      <c r="EE160" s="270"/>
      <c r="EF160" s="280"/>
      <c r="EG160" s="280"/>
      <c r="EH160" s="280"/>
      <c r="EI160" s="224"/>
      <c r="EJ160" s="275"/>
      <c r="EK160" s="276"/>
      <c r="EL160" s="275"/>
      <c r="EM160" s="275"/>
      <c r="EO160" s="275"/>
      <c r="EP160" s="275"/>
      <c r="ER160" s="224"/>
      <c r="ES160" s="275"/>
      <c r="ET160" s="276"/>
      <c r="EU160" s="275"/>
      <c r="EV160" s="275"/>
      <c r="EX160" s="275"/>
      <c r="EY160" s="275"/>
      <c r="FA160" s="34"/>
      <c r="FB160" s="34"/>
      <c r="FC160" s="33"/>
    </row>
    <row r="161" spans="1:159" ht="32.25" customHeight="1">
      <c r="A161" s="224"/>
      <c r="G161" s="280"/>
      <c r="L161" s="280"/>
      <c r="M161" s="266"/>
      <c r="N161" s="266"/>
      <c r="O161" s="266"/>
      <c r="P161" s="266"/>
      <c r="Q161" s="266"/>
      <c r="R161" s="266"/>
      <c r="S161" s="280"/>
      <c r="T161" s="280"/>
      <c r="U161" s="280"/>
      <c r="V161" s="280"/>
      <c r="W161" s="280"/>
      <c r="X161" s="266"/>
      <c r="Y161" s="280"/>
      <c r="Z161" s="280"/>
      <c r="AA161" s="280"/>
      <c r="AB161" s="266"/>
      <c r="AC161" s="280"/>
      <c r="AD161" s="280"/>
      <c r="AE161" s="281"/>
      <c r="AF161" s="280"/>
      <c r="AG161" s="280"/>
      <c r="AH161" s="281"/>
      <c r="AI161" s="280"/>
      <c r="AJ161" s="280"/>
      <c r="AK161" s="280"/>
      <c r="AL161" s="280"/>
      <c r="AM161" s="280"/>
      <c r="AN161" s="266"/>
      <c r="AO161" s="280"/>
      <c r="AP161" s="280"/>
      <c r="AQ161" s="280"/>
      <c r="AR161" s="280"/>
      <c r="AS161" s="266"/>
      <c r="AT161" s="280"/>
      <c r="AU161" s="280"/>
      <c r="AV161" s="266"/>
      <c r="AW161" s="266"/>
      <c r="AX161" s="280"/>
      <c r="AY161" s="280"/>
      <c r="AZ161" s="280"/>
      <c r="BA161" s="280"/>
      <c r="BB161" s="280"/>
      <c r="BC161" s="280"/>
      <c r="BD161" s="280"/>
      <c r="BE161" s="280"/>
      <c r="BF161" s="280"/>
      <c r="BK161" s="280"/>
      <c r="BL161" s="280"/>
      <c r="BM161" s="280"/>
      <c r="BN161" s="280"/>
      <c r="BO161" s="280"/>
      <c r="BP161" s="280"/>
      <c r="BQ161" s="280"/>
      <c r="BR161" s="280"/>
      <c r="BS161" s="280"/>
      <c r="BT161" s="280"/>
      <c r="BU161" s="266"/>
      <c r="BV161" s="280"/>
      <c r="BW161" s="280"/>
      <c r="BX161" s="280"/>
      <c r="BY161" s="280"/>
      <c r="BZ161" s="280"/>
      <c r="CA161" s="280"/>
      <c r="CB161" s="266"/>
      <c r="CC161" s="266"/>
      <c r="CD161" s="280"/>
      <c r="CE161" s="280"/>
      <c r="CF161" s="280"/>
      <c r="CG161" s="280"/>
      <c r="CH161" s="266"/>
      <c r="CI161" s="266"/>
      <c r="CJ161" s="266"/>
      <c r="CK161" s="266"/>
      <c r="CL161" s="266"/>
      <c r="CM161" s="280"/>
      <c r="CN161" s="280"/>
      <c r="CO161" s="280"/>
      <c r="CP161" s="280"/>
      <c r="CQ161" s="280"/>
      <c r="CR161" s="268"/>
      <c r="CS161" s="268"/>
      <c r="DA161" s="270"/>
      <c r="DB161" s="270"/>
      <c r="DD161" s="284"/>
      <c r="DE161" s="270"/>
      <c r="DF161" s="285"/>
      <c r="DG161" s="270"/>
      <c r="DH161" s="270"/>
      <c r="DI161" s="273"/>
      <c r="DJ161" s="270"/>
      <c r="DK161" s="270"/>
      <c r="DL161" s="273"/>
      <c r="DM161" s="285"/>
      <c r="DN161" s="270"/>
      <c r="DO161" s="284"/>
      <c r="DP161" s="270"/>
      <c r="DQ161" s="270"/>
      <c r="DR161" s="270"/>
      <c r="DS161" s="270"/>
      <c r="DT161" s="270"/>
      <c r="DU161" s="244"/>
      <c r="DV161" s="284"/>
      <c r="DW161" s="284"/>
      <c r="DX161" s="286"/>
      <c r="DY161" s="286"/>
      <c r="DZ161" s="284"/>
      <c r="EA161" s="284"/>
      <c r="EB161" s="284"/>
      <c r="ED161" s="284"/>
      <c r="EE161" s="270"/>
      <c r="EF161" s="280"/>
      <c r="EG161" s="280"/>
      <c r="EH161" s="280"/>
      <c r="EI161" s="224"/>
      <c r="EJ161" s="275"/>
      <c r="EK161" s="276"/>
      <c r="EL161" s="275"/>
      <c r="EM161" s="275"/>
      <c r="EO161" s="275"/>
      <c r="EP161" s="275"/>
      <c r="ER161" s="224"/>
      <c r="ES161" s="275"/>
      <c r="ET161" s="276"/>
      <c r="EU161" s="275"/>
      <c r="EV161" s="275"/>
      <c r="EX161" s="275"/>
      <c r="EY161" s="275"/>
      <c r="FA161" s="34"/>
      <c r="FB161" s="34"/>
      <c r="FC161" s="33"/>
    </row>
    <row r="162" spans="1:159" ht="32.25" customHeight="1">
      <c r="A162" s="224"/>
      <c r="G162" s="280"/>
      <c r="L162" s="280"/>
      <c r="M162" s="266"/>
      <c r="N162" s="266"/>
      <c r="O162" s="266"/>
      <c r="P162" s="266"/>
      <c r="Q162" s="266"/>
      <c r="R162" s="266"/>
      <c r="S162" s="280"/>
      <c r="T162" s="280"/>
      <c r="U162" s="280"/>
      <c r="V162" s="280"/>
      <c r="W162" s="280"/>
      <c r="X162" s="266"/>
      <c r="Y162" s="280"/>
      <c r="Z162" s="280"/>
      <c r="AA162" s="280"/>
      <c r="AB162" s="266"/>
      <c r="AC162" s="280"/>
      <c r="AD162" s="280"/>
      <c r="AE162" s="281"/>
      <c r="AF162" s="280"/>
      <c r="AG162" s="280"/>
      <c r="AH162" s="281"/>
      <c r="AI162" s="280"/>
      <c r="AJ162" s="280"/>
      <c r="AK162" s="280"/>
      <c r="AL162" s="280"/>
      <c r="AM162" s="280"/>
      <c r="AN162" s="266"/>
      <c r="AO162" s="280"/>
      <c r="AP162" s="280"/>
      <c r="AQ162" s="280"/>
      <c r="AR162" s="280"/>
      <c r="AS162" s="266"/>
      <c r="AT162" s="280"/>
      <c r="AU162" s="280"/>
      <c r="AV162" s="266"/>
      <c r="AW162" s="266"/>
      <c r="AX162" s="280"/>
      <c r="AY162" s="280"/>
      <c r="AZ162" s="280"/>
      <c r="BA162" s="280"/>
      <c r="BB162" s="280"/>
      <c r="BC162" s="280"/>
      <c r="BD162" s="280"/>
      <c r="BE162" s="280"/>
      <c r="BF162" s="280"/>
      <c r="BK162" s="280"/>
      <c r="BL162" s="280"/>
      <c r="BM162" s="280"/>
      <c r="BN162" s="280"/>
      <c r="BO162" s="280"/>
      <c r="BP162" s="280"/>
      <c r="BQ162" s="280"/>
      <c r="BR162" s="280"/>
      <c r="BS162" s="280"/>
      <c r="BT162" s="280"/>
      <c r="BU162" s="266"/>
      <c r="BV162" s="280"/>
      <c r="BW162" s="280"/>
      <c r="BX162" s="280"/>
      <c r="BY162" s="280"/>
      <c r="BZ162" s="280"/>
      <c r="CA162" s="280"/>
      <c r="CB162" s="266"/>
      <c r="CC162" s="266"/>
      <c r="CD162" s="280"/>
      <c r="CE162" s="280"/>
      <c r="CF162" s="280"/>
      <c r="CG162" s="280"/>
      <c r="CH162" s="266"/>
      <c r="CI162" s="266"/>
      <c r="CJ162" s="266"/>
      <c r="CK162" s="266"/>
      <c r="CL162" s="266"/>
      <c r="CM162" s="280"/>
      <c r="CN162" s="280"/>
      <c r="CO162" s="280"/>
      <c r="CP162" s="280"/>
      <c r="CQ162" s="280"/>
      <c r="CR162" s="268"/>
      <c r="CS162" s="268"/>
      <c r="DA162" s="270"/>
      <c r="DB162" s="270"/>
      <c r="DD162" s="284"/>
      <c r="DE162" s="270"/>
      <c r="DF162" s="285"/>
      <c r="DG162" s="270"/>
      <c r="DH162" s="270"/>
      <c r="DI162" s="273"/>
      <c r="DJ162" s="270"/>
      <c r="DK162" s="270"/>
      <c r="DL162" s="273"/>
      <c r="DM162" s="285"/>
      <c r="DN162" s="270"/>
      <c r="DO162" s="284"/>
      <c r="DP162" s="270"/>
      <c r="DQ162" s="270"/>
      <c r="DR162" s="270"/>
      <c r="DS162" s="270"/>
      <c r="DT162" s="270"/>
      <c r="DU162" s="244"/>
      <c r="DV162" s="284"/>
      <c r="DW162" s="284"/>
      <c r="DX162" s="286"/>
      <c r="DY162" s="286"/>
      <c r="DZ162" s="284"/>
      <c r="EA162" s="284"/>
      <c r="EB162" s="284"/>
      <c r="ED162" s="284"/>
      <c r="EE162" s="270"/>
      <c r="EF162" s="280"/>
      <c r="EG162" s="280"/>
      <c r="EH162" s="280"/>
      <c r="EI162" s="224"/>
      <c r="EJ162" s="275"/>
      <c r="EK162" s="276"/>
      <c r="EL162" s="275"/>
      <c r="EM162" s="275"/>
      <c r="EO162" s="275"/>
      <c r="EP162" s="275"/>
      <c r="ER162" s="224"/>
      <c r="ES162" s="275"/>
      <c r="ET162" s="276"/>
      <c r="EU162" s="275"/>
      <c r="EV162" s="275"/>
      <c r="EX162" s="275"/>
      <c r="EY162" s="275"/>
      <c r="FA162" s="34"/>
      <c r="FB162" s="34"/>
      <c r="FC162" s="33"/>
    </row>
    <row r="163" spans="1:159" ht="32.25" customHeight="1">
      <c r="A163" s="224"/>
      <c r="G163" s="280"/>
      <c r="L163" s="280"/>
      <c r="M163" s="266"/>
      <c r="N163" s="266"/>
      <c r="O163" s="266"/>
      <c r="P163" s="266"/>
      <c r="Q163" s="266"/>
      <c r="R163" s="266"/>
      <c r="S163" s="280"/>
      <c r="T163" s="280"/>
      <c r="U163" s="280"/>
      <c r="V163" s="280"/>
      <c r="W163" s="280"/>
      <c r="X163" s="266"/>
      <c r="Y163" s="280"/>
      <c r="Z163" s="280"/>
      <c r="AA163" s="280"/>
      <c r="AB163" s="266"/>
      <c r="AC163" s="280"/>
      <c r="AD163" s="280"/>
      <c r="AE163" s="281"/>
      <c r="AF163" s="280"/>
      <c r="AG163" s="280"/>
      <c r="AH163" s="281"/>
      <c r="AI163" s="280"/>
      <c r="AJ163" s="280"/>
      <c r="AK163" s="280"/>
      <c r="AL163" s="280"/>
      <c r="AM163" s="280"/>
      <c r="AN163" s="266"/>
      <c r="AO163" s="280"/>
      <c r="AP163" s="280"/>
      <c r="AQ163" s="280"/>
      <c r="AR163" s="280"/>
      <c r="AS163" s="266"/>
      <c r="AT163" s="280"/>
      <c r="AU163" s="280"/>
      <c r="AV163" s="266"/>
      <c r="AW163" s="266"/>
      <c r="AX163" s="280"/>
      <c r="AY163" s="280"/>
      <c r="AZ163" s="280"/>
      <c r="BA163" s="280"/>
      <c r="BB163" s="280"/>
      <c r="BC163" s="280"/>
      <c r="BD163" s="280"/>
      <c r="BE163" s="280"/>
      <c r="BF163" s="280"/>
      <c r="BK163" s="280"/>
      <c r="BL163" s="280"/>
      <c r="BM163" s="280"/>
      <c r="BN163" s="280"/>
      <c r="BO163" s="280"/>
      <c r="BP163" s="280"/>
      <c r="BQ163" s="280"/>
      <c r="BR163" s="280"/>
      <c r="BS163" s="280"/>
      <c r="BT163" s="280"/>
      <c r="BU163" s="266"/>
      <c r="BV163" s="280"/>
      <c r="BW163" s="280"/>
      <c r="BX163" s="280"/>
      <c r="BY163" s="280"/>
      <c r="BZ163" s="280"/>
      <c r="CA163" s="280"/>
      <c r="CB163" s="266"/>
      <c r="CC163" s="266"/>
      <c r="CD163" s="280"/>
      <c r="CE163" s="280"/>
      <c r="CF163" s="280"/>
      <c r="CG163" s="280"/>
      <c r="CH163" s="266"/>
      <c r="CI163" s="266"/>
      <c r="CJ163" s="266"/>
      <c r="CK163" s="266"/>
      <c r="CL163" s="266"/>
      <c r="CM163" s="280"/>
      <c r="CN163" s="280"/>
      <c r="CO163" s="280"/>
      <c r="CP163" s="280"/>
      <c r="CQ163" s="280"/>
      <c r="CR163" s="268"/>
      <c r="CS163" s="268"/>
      <c r="DA163" s="270"/>
      <c r="DB163" s="270"/>
      <c r="DD163" s="284"/>
      <c r="DE163" s="270"/>
      <c r="DF163" s="285"/>
      <c r="DG163" s="270"/>
      <c r="DH163" s="270"/>
      <c r="DI163" s="273"/>
      <c r="DJ163" s="270"/>
      <c r="DK163" s="270"/>
      <c r="DL163" s="273"/>
      <c r="DM163" s="285"/>
      <c r="DN163" s="270"/>
      <c r="DO163" s="284"/>
      <c r="DP163" s="270"/>
      <c r="DQ163" s="270"/>
      <c r="DR163" s="270"/>
      <c r="DS163" s="270"/>
      <c r="DT163" s="270"/>
      <c r="DU163" s="244"/>
      <c r="DV163" s="284"/>
      <c r="DW163" s="284"/>
      <c r="DX163" s="286"/>
      <c r="DY163" s="286"/>
      <c r="DZ163" s="284"/>
      <c r="EA163" s="284"/>
      <c r="EB163" s="284"/>
      <c r="ED163" s="284"/>
      <c r="EE163" s="270"/>
      <c r="EF163" s="280"/>
      <c r="EG163" s="280"/>
      <c r="EH163" s="280"/>
      <c r="EI163" s="224"/>
      <c r="EJ163" s="275"/>
      <c r="EK163" s="276"/>
      <c r="EL163" s="275"/>
      <c r="EM163" s="275"/>
      <c r="EO163" s="275"/>
      <c r="EP163" s="275"/>
      <c r="ER163" s="224"/>
      <c r="ES163" s="275"/>
      <c r="ET163" s="276"/>
      <c r="EU163" s="275"/>
      <c r="EV163" s="275"/>
      <c r="EX163" s="275"/>
      <c r="EY163" s="275"/>
      <c r="FA163" s="34"/>
      <c r="FB163" s="34"/>
      <c r="FC163" s="33"/>
    </row>
    <row r="164" spans="1:159" ht="32.25" customHeight="1">
      <c r="A164" s="224"/>
      <c r="G164" s="280"/>
      <c r="L164" s="280"/>
      <c r="M164" s="266"/>
      <c r="N164" s="266"/>
      <c r="O164" s="266"/>
      <c r="P164" s="266"/>
      <c r="Q164" s="266"/>
      <c r="R164" s="266"/>
      <c r="S164" s="280"/>
      <c r="T164" s="280"/>
      <c r="U164" s="280"/>
      <c r="V164" s="280"/>
      <c r="W164" s="280"/>
      <c r="X164" s="266"/>
      <c r="Y164" s="280"/>
      <c r="Z164" s="280"/>
      <c r="AA164" s="280"/>
      <c r="AB164" s="266"/>
      <c r="AC164" s="280"/>
      <c r="AD164" s="280"/>
      <c r="AE164" s="281"/>
      <c r="AF164" s="280"/>
      <c r="AG164" s="280"/>
      <c r="AH164" s="281"/>
      <c r="AI164" s="280"/>
      <c r="AJ164" s="280"/>
      <c r="AK164" s="280"/>
      <c r="AL164" s="280"/>
      <c r="AM164" s="280"/>
      <c r="AN164" s="266"/>
      <c r="AO164" s="280"/>
      <c r="AP164" s="280"/>
      <c r="AQ164" s="280"/>
      <c r="AR164" s="280"/>
      <c r="AS164" s="266"/>
      <c r="AT164" s="280"/>
      <c r="AU164" s="280"/>
      <c r="AV164" s="266"/>
      <c r="AW164" s="266"/>
      <c r="AX164" s="280"/>
      <c r="AY164" s="280"/>
      <c r="AZ164" s="280"/>
      <c r="BA164" s="280"/>
      <c r="BB164" s="280"/>
      <c r="BC164" s="280"/>
      <c r="BD164" s="280"/>
      <c r="BE164" s="280"/>
      <c r="BF164" s="280"/>
      <c r="BK164" s="280"/>
      <c r="BL164" s="280"/>
      <c r="BM164" s="280"/>
      <c r="BN164" s="280"/>
      <c r="BO164" s="280"/>
      <c r="BP164" s="280"/>
      <c r="BQ164" s="280"/>
      <c r="BR164" s="280"/>
      <c r="BS164" s="280"/>
      <c r="BT164" s="280"/>
      <c r="BU164" s="266"/>
      <c r="BV164" s="280"/>
      <c r="BW164" s="280"/>
      <c r="BX164" s="280"/>
      <c r="BY164" s="280"/>
      <c r="BZ164" s="280"/>
      <c r="CA164" s="280"/>
      <c r="CB164" s="266"/>
      <c r="CC164" s="266"/>
      <c r="CD164" s="280"/>
      <c r="CE164" s="280"/>
      <c r="CF164" s="280"/>
      <c r="CG164" s="280"/>
      <c r="CH164" s="266"/>
      <c r="CI164" s="266"/>
      <c r="CJ164" s="266"/>
      <c r="CK164" s="266"/>
      <c r="CL164" s="266"/>
      <c r="CM164" s="280"/>
      <c r="CN164" s="280"/>
      <c r="CO164" s="280"/>
      <c r="CP164" s="280"/>
      <c r="CQ164" s="280"/>
      <c r="CR164" s="268"/>
      <c r="CS164" s="268"/>
      <c r="DA164" s="270"/>
      <c r="DB164" s="270"/>
      <c r="DD164" s="284"/>
      <c r="DE164" s="270"/>
      <c r="DF164" s="285"/>
      <c r="DG164" s="270"/>
      <c r="DH164" s="270"/>
      <c r="DI164" s="273"/>
      <c r="DJ164" s="270"/>
      <c r="DK164" s="270"/>
      <c r="DL164" s="273"/>
      <c r="DM164" s="285"/>
      <c r="DN164" s="270"/>
      <c r="DO164" s="284"/>
      <c r="DP164" s="270"/>
      <c r="DQ164" s="270"/>
      <c r="DR164" s="270"/>
      <c r="DS164" s="270"/>
      <c r="DT164" s="270"/>
      <c r="DU164" s="244"/>
      <c r="DV164" s="284"/>
      <c r="DW164" s="284"/>
      <c r="DX164" s="286"/>
      <c r="DY164" s="286"/>
      <c r="DZ164" s="284"/>
      <c r="EA164" s="284"/>
      <c r="EB164" s="284"/>
      <c r="ED164" s="284"/>
      <c r="EE164" s="270"/>
      <c r="EF164" s="280"/>
      <c r="EG164" s="280"/>
      <c r="EH164" s="280"/>
      <c r="EI164" s="224"/>
      <c r="EJ164" s="275"/>
      <c r="EK164" s="276"/>
      <c r="EL164" s="275"/>
      <c r="EM164" s="275"/>
      <c r="EO164" s="275"/>
      <c r="EP164" s="275"/>
      <c r="ER164" s="224"/>
      <c r="ES164" s="275"/>
      <c r="ET164" s="276"/>
      <c r="EU164" s="275"/>
      <c r="EV164" s="275"/>
      <c r="EX164" s="275"/>
      <c r="EY164" s="275"/>
      <c r="FA164" s="34"/>
      <c r="FB164" s="34"/>
      <c r="FC164" s="33"/>
    </row>
    <row r="165" spans="1:159" ht="32.25" customHeight="1">
      <c r="A165" s="224"/>
      <c r="G165" s="280"/>
      <c r="L165" s="280"/>
      <c r="M165" s="266"/>
      <c r="N165" s="266"/>
      <c r="O165" s="266"/>
      <c r="P165" s="266"/>
      <c r="Q165" s="266"/>
      <c r="R165" s="266"/>
      <c r="S165" s="280"/>
      <c r="T165" s="280"/>
      <c r="U165" s="280"/>
      <c r="V165" s="280"/>
      <c r="W165" s="280"/>
      <c r="X165" s="266"/>
      <c r="Y165" s="280"/>
      <c r="Z165" s="280"/>
      <c r="AA165" s="280"/>
      <c r="AB165" s="266"/>
      <c r="AC165" s="280"/>
      <c r="AD165" s="280"/>
      <c r="AE165" s="281"/>
      <c r="AF165" s="280"/>
      <c r="AG165" s="280"/>
      <c r="AH165" s="281"/>
      <c r="AI165" s="280"/>
      <c r="AJ165" s="280"/>
      <c r="AK165" s="280"/>
      <c r="AL165" s="280"/>
      <c r="AM165" s="280"/>
      <c r="AN165" s="266"/>
      <c r="AO165" s="280"/>
      <c r="AP165" s="280"/>
      <c r="AQ165" s="280"/>
      <c r="AR165" s="280"/>
      <c r="AS165" s="266"/>
      <c r="AT165" s="280"/>
      <c r="AU165" s="280"/>
      <c r="AV165" s="266"/>
      <c r="AW165" s="266"/>
      <c r="AX165" s="280"/>
      <c r="AY165" s="280"/>
      <c r="AZ165" s="280"/>
      <c r="BA165" s="280"/>
      <c r="BB165" s="280"/>
      <c r="BC165" s="280"/>
      <c r="BD165" s="280"/>
      <c r="BE165" s="280"/>
      <c r="BF165" s="280"/>
      <c r="BK165" s="280"/>
      <c r="BL165" s="280"/>
      <c r="BM165" s="280"/>
      <c r="BN165" s="280"/>
      <c r="BO165" s="280"/>
      <c r="BP165" s="280"/>
      <c r="BQ165" s="280"/>
      <c r="BR165" s="280"/>
      <c r="BS165" s="280"/>
      <c r="BT165" s="280"/>
      <c r="BU165" s="266"/>
      <c r="BV165" s="280"/>
      <c r="BW165" s="280"/>
      <c r="BX165" s="280"/>
      <c r="BY165" s="280"/>
      <c r="BZ165" s="280"/>
      <c r="CA165" s="280"/>
      <c r="CB165" s="266"/>
      <c r="CC165" s="266"/>
      <c r="CD165" s="280"/>
      <c r="CE165" s="280"/>
      <c r="CF165" s="280"/>
      <c r="CG165" s="280"/>
      <c r="CH165" s="266"/>
      <c r="CI165" s="266"/>
      <c r="CJ165" s="266"/>
      <c r="CK165" s="266"/>
      <c r="CL165" s="266"/>
      <c r="CM165" s="280"/>
      <c r="CN165" s="280"/>
      <c r="CO165" s="280"/>
      <c r="CP165" s="280"/>
      <c r="CQ165" s="280"/>
      <c r="CR165" s="268"/>
      <c r="CS165" s="268"/>
      <c r="DA165" s="270"/>
      <c r="DB165" s="270"/>
      <c r="DD165" s="284"/>
      <c r="DE165" s="270"/>
      <c r="DF165" s="285"/>
      <c r="DG165" s="270"/>
      <c r="DH165" s="270"/>
      <c r="DI165" s="273"/>
      <c r="DJ165" s="270"/>
      <c r="DK165" s="270"/>
      <c r="DL165" s="273"/>
      <c r="DM165" s="285"/>
      <c r="DN165" s="270"/>
      <c r="DO165" s="284"/>
      <c r="DP165" s="270"/>
      <c r="DQ165" s="270"/>
      <c r="DR165" s="270"/>
      <c r="DS165" s="270"/>
      <c r="DT165" s="270"/>
      <c r="DU165" s="244"/>
      <c r="DV165" s="284"/>
      <c r="DW165" s="284"/>
      <c r="DX165" s="286"/>
      <c r="DY165" s="286"/>
      <c r="DZ165" s="284"/>
      <c r="EA165" s="284"/>
      <c r="EB165" s="284"/>
      <c r="ED165" s="284"/>
      <c r="EE165" s="270"/>
      <c r="EF165" s="280"/>
      <c r="EG165" s="280"/>
      <c r="EH165" s="280"/>
      <c r="EI165" s="224"/>
      <c r="EJ165" s="275"/>
      <c r="EK165" s="276"/>
      <c r="EL165" s="275"/>
      <c r="EM165" s="275"/>
      <c r="EO165" s="275"/>
      <c r="EP165" s="275"/>
      <c r="ER165" s="224"/>
      <c r="ES165" s="275"/>
      <c r="ET165" s="276"/>
      <c r="EU165" s="275"/>
      <c r="EV165" s="275"/>
      <c r="EX165" s="275"/>
      <c r="EY165" s="275"/>
      <c r="FA165" s="34"/>
      <c r="FB165" s="34"/>
      <c r="FC165" s="33"/>
    </row>
    <row r="166" spans="1:159" ht="32.25" customHeight="1">
      <c r="A166" s="224"/>
      <c r="G166" s="280"/>
      <c r="L166" s="280"/>
      <c r="M166" s="266"/>
      <c r="N166" s="266"/>
      <c r="O166" s="266"/>
      <c r="P166" s="266"/>
      <c r="Q166" s="266"/>
      <c r="R166" s="266"/>
      <c r="S166" s="280"/>
      <c r="T166" s="280"/>
      <c r="U166" s="280"/>
      <c r="V166" s="280"/>
      <c r="W166" s="280"/>
      <c r="X166" s="266"/>
      <c r="Y166" s="280"/>
      <c r="Z166" s="280"/>
      <c r="AA166" s="280"/>
      <c r="AB166" s="266"/>
      <c r="AC166" s="280"/>
      <c r="AD166" s="280"/>
      <c r="AE166" s="281"/>
      <c r="AF166" s="280"/>
      <c r="AG166" s="280"/>
      <c r="AH166" s="281"/>
      <c r="AI166" s="280"/>
      <c r="AJ166" s="280"/>
      <c r="AK166" s="280"/>
      <c r="AL166" s="280"/>
      <c r="AM166" s="280"/>
      <c r="AN166" s="266"/>
      <c r="AO166" s="280"/>
      <c r="AP166" s="280"/>
      <c r="AQ166" s="280"/>
      <c r="AR166" s="280"/>
      <c r="AS166" s="266"/>
      <c r="AT166" s="280"/>
      <c r="AU166" s="280"/>
      <c r="AV166" s="266"/>
      <c r="AW166" s="266"/>
      <c r="AX166" s="280"/>
      <c r="AY166" s="280"/>
      <c r="AZ166" s="280"/>
      <c r="BA166" s="280"/>
      <c r="BB166" s="280"/>
      <c r="BC166" s="280"/>
      <c r="BD166" s="280"/>
      <c r="BE166" s="280"/>
      <c r="BF166" s="280"/>
      <c r="BK166" s="280"/>
      <c r="BL166" s="280"/>
      <c r="BM166" s="280"/>
      <c r="BN166" s="280"/>
      <c r="BO166" s="280"/>
      <c r="BP166" s="280"/>
      <c r="BQ166" s="280"/>
      <c r="BR166" s="280"/>
      <c r="BS166" s="280"/>
      <c r="BT166" s="280"/>
      <c r="BU166" s="266"/>
      <c r="BV166" s="280"/>
      <c r="BW166" s="280"/>
      <c r="BX166" s="280"/>
      <c r="BY166" s="280"/>
      <c r="BZ166" s="280"/>
      <c r="CA166" s="280"/>
      <c r="CB166" s="266"/>
      <c r="CC166" s="266"/>
      <c r="CD166" s="280"/>
      <c r="CE166" s="280"/>
      <c r="CF166" s="280"/>
      <c r="CG166" s="280"/>
      <c r="CH166" s="266"/>
      <c r="CI166" s="266"/>
      <c r="CJ166" s="266"/>
      <c r="CK166" s="266"/>
      <c r="CL166" s="266"/>
      <c r="CM166" s="280"/>
      <c r="CN166" s="280"/>
      <c r="CO166" s="280"/>
      <c r="CP166" s="280"/>
      <c r="CQ166" s="280"/>
      <c r="CR166" s="268"/>
      <c r="CS166" s="268"/>
      <c r="DA166" s="270"/>
      <c r="DB166" s="270"/>
      <c r="DD166" s="284"/>
      <c r="DE166" s="270"/>
      <c r="DF166" s="285"/>
      <c r="DG166" s="270"/>
      <c r="DH166" s="270"/>
      <c r="DI166" s="273"/>
      <c r="DJ166" s="270"/>
      <c r="DK166" s="270"/>
      <c r="DL166" s="273"/>
      <c r="DM166" s="285"/>
      <c r="DN166" s="270"/>
      <c r="DO166" s="284"/>
      <c r="DP166" s="270"/>
      <c r="DQ166" s="270"/>
      <c r="DR166" s="270"/>
      <c r="DS166" s="270"/>
      <c r="DT166" s="270"/>
      <c r="DU166" s="244"/>
      <c r="DV166" s="284"/>
      <c r="DW166" s="284"/>
      <c r="DX166" s="286"/>
      <c r="DY166" s="286"/>
      <c r="DZ166" s="284"/>
      <c r="EA166" s="284"/>
      <c r="EB166" s="284"/>
      <c r="ED166" s="284"/>
      <c r="EE166" s="270"/>
      <c r="EF166" s="280"/>
      <c r="EG166" s="280"/>
      <c r="EH166" s="280"/>
      <c r="EI166" s="224"/>
      <c r="EJ166" s="275"/>
      <c r="EK166" s="276"/>
      <c r="EL166" s="275"/>
      <c r="EM166" s="275"/>
      <c r="EO166" s="275"/>
      <c r="EP166" s="275"/>
      <c r="ER166" s="224"/>
      <c r="ES166" s="275"/>
      <c r="ET166" s="276"/>
      <c r="EU166" s="275"/>
      <c r="EV166" s="275"/>
      <c r="EX166" s="275"/>
      <c r="EY166" s="275"/>
      <c r="FA166" s="34"/>
      <c r="FB166" s="34"/>
      <c r="FC166" s="33"/>
    </row>
    <row r="167" spans="1:159" ht="32.25" customHeight="1">
      <c r="A167" s="224"/>
      <c r="G167" s="280"/>
      <c r="L167" s="280"/>
      <c r="M167" s="266"/>
      <c r="N167" s="266"/>
      <c r="O167" s="266"/>
      <c r="P167" s="266"/>
      <c r="Q167" s="266"/>
      <c r="R167" s="266"/>
      <c r="S167" s="280"/>
      <c r="T167" s="280"/>
      <c r="U167" s="280"/>
      <c r="V167" s="280"/>
      <c r="W167" s="280"/>
      <c r="X167" s="266"/>
      <c r="Y167" s="280"/>
      <c r="Z167" s="280"/>
      <c r="AA167" s="280"/>
      <c r="AB167" s="266"/>
      <c r="AC167" s="280"/>
      <c r="AD167" s="280"/>
      <c r="AE167" s="281"/>
      <c r="AF167" s="280"/>
      <c r="AG167" s="280"/>
      <c r="AH167" s="281"/>
      <c r="AI167" s="280"/>
      <c r="AJ167" s="280"/>
      <c r="AK167" s="280"/>
      <c r="AL167" s="280"/>
      <c r="AM167" s="280"/>
      <c r="AN167" s="266"/>
      <c r="AO167" s="280"/>
      <c r="AP167" s="280"/>
      <c r="AQ167" s="280"/>
      <c r="AR167" s="280"/>
      <c r="AS167" s="266"/>
      <c r="AT167" s="280"/>
      <c r="AU167" s="280"/>
      <c r="AV167" s="266"/>
      <c r="AW167" s="266"/>
      <c r="AX167" s="280"/>
      <c r="AY167" s="280"/>
      <c r="AZ167" s="280"/>
      <c r="BA167" s="280"/>
      <c r="BB167" s="280"/>
      <c r="BC167" s="280"/>
      <c r="BD167" s="280"/>
      <c r="BE167" s="280"/>
      <c r="BF167" s="280"/>
      <c r="BK167" s="280"/>
      <c r="BL167" s="280"/>
      <c r="BM167" s="280"/>
      <c r="BN167" s="280"/>
      <c r="BO167" s="280"/>
      <c r="BP167" s="280"/>
      <c r="BQ167" s="280"/>
      <c r="BR167" s="280"/>
      <c r="BS167" s="280"/>
      <c r="BT167" s="280"/>
      <c r="BU167" s="266"/>
      <c r="BV167" s="280"/>
      <c r="BW167" s="280"/>
      <c r="BX167" s="280"/>
      <c r="BY167" s="280"/>
      <c r="BZ167" s="280"/>
      <c r="CA167" s="280"/>
      <c r="CB167" s="266"/>
      <c r="CC167" s="266"/>
      <c r="CD167" s="280"/>
      <c r="CE167" s="280"/>
      <c r="CF167" s="280"/>
      <c r="CG167" s="280"/>
      <c r="CH167" s="266"/>
      <c r="CI167" s="266"/>
      <c r="CJ167" s="266"/>
      <c r="CK167" s="266"/>
      <c r="CL167" s="266"/>
      <c r="CM167" s="280"/>
      <c r="CN167" s="280"/>
      <c r="CO167" s="280"/>
      <c r="CP167" s="280"/>
      <c r="CQ167" s="280"/>
      <c r="CR167" s="268"/>
      <c r="CS167" s="268"/>
      <c r="DA167" s="270"/>
      <c r="DB167" s="270"/>
      <c r="DD167" s="284"/>
      <c r="DE167" s="270"/>
      <c r="DF167" s="285"/>
      <c r="DG167" s="270"/>
      <c r="DH167" s="270"/>
      <c r="DI167" s="273"/>
      <c r="DJ167" s="270"/>
      <c r="DK167" s="270"/>
      <c r="DL167" s="273"/>
      <c r="DM167" s="285"/>
      <c r="DN167" s="270"/>
      <c r="DO167" s="284"/>
      <c r="DP167" s="270"/>
      <c r="DQ167" s="270"/>
      <c r="DR167" s="270"/>
      <c r="DS167" s="270"/>
      <c r="DT167" s="270"/>
      <c r="DU167" s="244"/>
      <c r="DV167" s="284"/>
      <c r="DW167" s="284"/>
      <c r="DX167" s="286"/>
      <c r="DY167" s="286"/>
      <c r="DZ167" s="284"/>
      <c r="EA167" s="284"/>
      <c r="EB167" s="284"/>
      <c r="ED167" s="284"/>
      <c r="EE167" s="270"/>
      <c r="EF167" s="280"/>
      <c r="EG167" s="280"/>
      <c r="EH167" s="280"/>
      <c r="EI167" s="224"/>
      <c r="EJ167" s="275"/>
      <c r="EK167" s="276"/>
      <c r="EL167" s="275"/>
      <c r="EM167" s="275"/>
      <c r="EO167" s="275"/>
      <c r="EP167" s="275"/>
      <c r="ER167" s="224"/>
      <c r="ES167" s="275"/>
      <c r="ET167" s="276"/>
      <c r="EU167" s="275"/>
      <c r="EV167" s="275"/>
      <c r="EX167" s="275"/>
      <c r="EY167" s="275"/>
      <c r="FA167" s="34"/>
      <c r="FB167" s="34"/>
      <c r="FC167" s="33"/>
    </row>
    <row r="168" spans="1:159" ht="32.25" customHeight="1">
      <c r="A168" s="224"/>
      <c r="G168" s="280"/>
      <c r="L168" s="280"/>
      <c r="M168" s="266"/>
      <c r="N168" s="266"/>
      <c r="O168" s="266"/>
      <c r="P168" s="266"/>
      <c r="Q168" s="266"/>
      <c r="R168" s="266"/>
      <c r="S168" s="280"/>
      <c r="T168" s="280"/>
      <c r="U168" s="280"/>
      <c r="V168" s="280"/>
      <c r="W168" s="280"/>
      <c r="X168" s="266"/>
      <c r="Y168" s="280"/>
      <c r="Z168" s="280"/>
      <c r="AA168" s="280"/>
      <c r="AB168" s="266"/>
      <c r="AC168" s="280"/>
      <c r="AD168" s="280"/>
      <c r="AE168" s="281"/>
      <c r="AF168" s="280"/>
      <c r="AG168" s="280"/>
      <c r="AH168" s="281"/>
      <c r="AI168" s="280"/>
      <c r="AJ168" s="280"/>
      <c r="AK168" s="280"/>
      <c r="AL168" s="280"/>
      <c r="AM168" s="280"/>
      <c r="AN168" s="266"/>
      <c r="AO168" s="280"/>
      <c r="AP168" s="280"/>
      <c r="AQ168" s="280"/>
      <c r="AR168" s="280"/>
      <c r="AS168" s="266"/>
      <c r="AT168" s="280"/>
      <c r="AU168" s="280"/>
      <c r="AV168" s="266"/>
      <c r="AW168" s="266"/>
      <c r="AX168" s="280"/>
      <c r="AY168" s="280"/>
      <c r="AZ168" s="280"/>
      <c r="BA168" s="280"/>
      <c r="BB168" s="280"/>
      <c r="BC168" s="280"/>
      <c r="BD168" s="280"/>
      <c r="BE168" s="280"/>
      <c r="BF168" s="280"/>
      <c r="BK168" s="280"/>
      <c r="BL168" s="280"/>
      <c r="BM168" s="280"/>
      <c r="BN168" s="280"/>
      <c r="BO168" s="280"/>
      <c r="BP168" s="280"/>
      <c r="BQ168" s="280"/>
      <c r="BR168" s="280"/>
      <c r="BS168" s="280"/>
      <c r="BT168" s="280"/>
      <c r="BU168" s="266"/>
      <c r="BV168" s="280"/>
      <c r="BW168" s="280"/>
      <c r="BX168" s="280"/>
      <c r="BY168" s="280"/>
      <c r="BZ168" s="280"/>
      <c r="CA168" s="280"/>
      <c r="CB168" s="266"/>
      <c r="CC168" s="266"/>
      <c r="CD168" s="280"/>
      <c r="CE168" s="280"/>
      <c r="CF168" s="280"/>
      <c r="CG168" s="280"/>
      <c r="CH168" s="266"/>
      <c r="CI168" s="266"/>
      <c r="CJ168" s="266"/>
      <c r="CK168" s="266"/>
      <c r="CL168" s="266"/>
      <c r="CM168" s="280"/>
      <c r="CN168" s="280"/>
      <c r="CO168" s="280"/>
      <c r="CP168" s="280"/>
      <c r="CQ168" s="280"/>
      <c r="CR168" s="268"/>
      <c r="CS168" s="268"/>
      <c r="DA168" s="270"/>
      <c r="DB168" s="270"/>
      <c r="DD168" s="284"/>
      <c r="DE168" s="270"/>
      <c r="DF168" s="285"/>
      <c r="DG168" s="270"/>
      <c r="DH168" s="270"/>
      <c r="DI168" s="273"/>
      <c r="DJ168" s="270"/>
      <c r="DK168" s="270"/>
      <c r="DL168" s="273"/>
      <c r="DM168" s="285"/>
      <c r="DN168" s="270"/>
      <c r="DO168" s="284"/>
      <c r="DP168" s="270"/>
      <c r="DQ168" s="270"/>
      <c r="DR168" s="270"/>
      <c r="DS168" s="270"/>
      <c r="DT168" s="270"/>
      <c r="DU168" s="244"/>
      <c r="DV168" s="284"/>
      <c r="DW168" s="284"/>
      <c r="DX168" s="286"/>
      <c r="DY168" s="286"/>
      <c r="DZ168" s="284"/>
      <c r="EA168" s="284"/>
      <c r="EB168" s="284"/>
      <c r="ED168" s="284"/>
      <c r="EE168" s="270"/>
      <c r="EF168" s="280"/>
      <c r="EG168" s="280"/>
      <c r="EH168" s="280"/>
      <c r="EI168" s="224"/>
      <c r="EJ168" s="275"/>
      <c r="EK168" s="276"/>
      <c r="EL168" s="275"/>
      <c r="EM168" s="275"/>
      <c r="EO168" s="275"/>
      <c r="EP168" s="275"/>
      <c r="ER168" s="224"/>
      <c r="ES168" s="275"/>
      <c r="ET168" s="276"/>
      <c r="EU168" s="275"/>
      <c r="EV168" s="275"/>
      <c r="EX168" s="275"/>
      <c r="EY168" s="275"/>
      <c r="FA168" s="34"/>
      <c r="FB168" s="34"/>
      <c r="FC168" s="33"/>
    </row>
    <row r="169" spans="1:159" ht="32.25" customHeight="1">
      <c r="A169" s="224"/>
      <c r="G169" s="280"/>
      <c r="L169" s="280"/>
      <c r="M169" s="266"/>
      <c r="N169" s="266"/>
      <c r="O169" s="266"/>
      <c r="P169" s="266"/>
      <c r="Q169" s="266"/>
      <c r="R169" s="266"/>
      <c r="S169" s="280"/>
      <c r="T169" s="280"/>
      <c r="U169" s="280"/>
      <c r="V169" s="280"/>
      <c r="W169" s="280"/>
      <c r="X169" s="266"/>
      <c r="Y169" s="280"/>
      <c r="Z169" s="280"/>
      <c r="AA169" s="280"/>
      <c r="AB169" s="266"/>
      <c r="AC169" s="280"/>
      <c r="AD169" s="280"/>
      <c r="AE169" s="281"/>
      <c r="AF169" s="280"/>
      <c r="AG169" s="280"/>
      <c r="AH169" s="281"/>
      <c r="AI169" s="280"/>
      <c r="AJ169" s="280"/>
      <c r="AK169" s="280"/>
      <c r="AL169" s="280"/>
      <c r="AM169" s="280"/>
      <c r="AN169" s="266"/>
      <c r="AO169" s="280"/>
      <c r="AP169" s="280"/>
      <c r="AQ169" s="280"/>
      <c r="AR169" s="280"/>
      <c r="AS169" s="266"/>
      <c r="AT169" s="280"/>
      <c r="AU169" s="280"/>
      <c r="AV169" s="266"/>
      <c r="AW169" s="266"/>
      <c r="AX169" s="280"/>
      <c r="AY169" s="280"/>
      <c r="AZ169" s="280"/>
      <c r="BA169" s="280"/>
      <c r="BB169" s="280"/>
      <c r="BC169" s="280"/>
      <c r="BD169" s="280"/>
      <c r="BE169" s="280"/>
      <c r="BF169" s="280"/>
      <c r="BK169" s="280"/>
      <c r="BL169" s="280"/>
      <c r="BM169" s="280"/>
      <c r="BN169" s="280"/>
      <c r="BO169" s="280"/>
      <c r="BP169" s="280"/>
      <c r="BQ169" s="280"/>
      <c r="BR169" s="280"/>
      <c r="BS169" s="280"/>
      <c r="BT169" s="280"/>
      <c r="BU169" s="266"/>
      <c r="BV169" s="280"/>
      <c r="BW169" s="280"/>
      <c r="BX169" s="280"/>
      <c r="BY169" s="280"/>
      <c r="BZ169" s="280"/>
      <c r="CA169" s="280"/>
      <c r="CB169" s="266"/>
      <c r="CC169" s="266"/>
      <c r="CD169" s="280"/>
      <c r="CE169" s="280"/>
      <c r="CF169" s="280"/>
      <c r="CG169" s="280"/>
      <c r="CH169" s="266"/>
      <c r="CI169" s="266"/>
      <c r="CJ169" s="266"/>
      <c r="CK169" s="266"/>
      <c r="CL169" s="266"/>
      <c r="CM169" s="280"/>
      <c r="CN169" s="280"/>
      <c r="CO169" s="280"/>
      <c r="CP169" s="280"/>
      <c r="CQ169" s="280"/>
      <c r="CR169" s="268"/>
      <c r="CS169" s="268"/>
      <c r="DA169" s="270"/>
      <c r="DB169" s="270"/>
      <c r="DD169" s="284"/>
      <c r="DE169" s="270"/>
      <c r="DF169" s="285"/>
      <c r="DG169" s="270"/>
      <c r="DH169" s="270"/>
      <c r="DI169" s="273"/>
      <c r="DJ169" s="270"/>
      <c r="DK169" s="270"/>
      <c r="DL169" s="273"/>
      <c r="DM169" s="285"/>
      <c r="DN169" s="270"/>
      <c r="DO169" s="284"/>
      <c r="DP169" s="270"/>
      <c r="DQ169" s="270"/>
      <c r="DR169" s="270"/>
      <c r="DS169" s="270"/>
      <c r="DT169" s="270"/>
      <c r="DU169" s="244"/>
      <c r="DV169" s="284"/>
      <c r="DW169" s="284"/>
      <c r="DX169" s="286"/>
      <c r="DY169" s="286"/>
      <c r="DZ169" s="284"/>
      <c r="EA169" s="284"/>
      <c r="EB169" s="284"/>
      <c r="ED169" s="284"/>
      <c r="EE169" s="270"/>
      <c r="EF169" s="280"/>
      <c r="EG169" s="280"/>
      <c r="EH169" s="280"/>
      <c r="EI169" s="224"/>
      <c r="EJ169" s="275"/>
      <c r="EK169" s="276"/>
      <c r="EL169" s="275"/>
      <c r="EM169" s="275"/>
      <c r="EO169" s="275"/>
      <c r="EP169" s="275"/>
      <c r="ER169" s="224"/>
      <c r="ES169" s="275"/>
      <c r="ET169" s="276"/>
      <c r="EU169" s="275"/>
      <c r="EV169" s="275"/>
      <c r="EX169" s="275"/>
      <c r="EY169" s="275"/>
      <c r="FA169" s="34"/>
      <c r="FB169" s="34"/>
      <c r="FC169" s="33"/>
    </row>
    <row r="170" spans="1:159" ht="32.25" customHeight="1">
      <c r="A170" s="224"/>
      <c r="G170" s="280"/>
      <c r="L170" s="280"/>
      <c r="M170" s="266"/>
      <c r="N170" s="266"/>
      <c r="O170" s="266"/>
      <c r="P170" s="266"/>
      <c r="Q170" s="266"/>
      <c r="R170" s="266"/>
      <c r="S170" s="280"/>
      <c r="T170" s="280"/>
      <c r="U170" s="280"/>
      <c r="V170" s="280"/>
      <c r="W170" s="280"/>
      <c r="X170" s="266"/>
      <c r="Y170" s="280"/>
      <c r="Z170" s="280"/>
      <c r="AA170" s="280"/>
      <c r="AB170" s="266"/>
      <c r="AC170" s="280"/>
      <c r="AD170" s="280"/>
      <c r="AE170" s="281"/>
      <c r="AF170" s="280"/>
      <c r="AG170" s="280"/>
      <c r="AH170" s="281"/>
      <c r="AI170" s="280"/>
      <c r="AJ170" s="280"/>
      <c r="AK170" s="280"/>
      <c r="AL170" s="280"/>
      <c r="AM170" s="280"/>
      <c r="AN170" s="266"/>
      <c r="AO170" s="280"/>
      <c r="AP170" s="280"/>
      <c r="AQ170" s="280"/>
      <c r="AR170" s="280"/>
      <c r="AS170" s="266"/>
      <c r="AT170" s="280"/>
      <c r="AU170" s="280"/>
      <c r="AV170" s="266"/>
      <c r="AW170" s="266"/>
      <c r="AX170" s="280"/>
      <c r="AY170" s="280"/>
      <c r="AZ170" s="280"/>
      <c r="BA170" s="280"/>
      <c r="BB170" s="280"/>
      <c r="BC170" s="280"/>
      <c r="BD170" s="280"/>
      <c r="BE170" s="280"/>
      <c r="BF170" s="280"/>
      <c r="BK170" s="280"/>
      <c r="BL170" s="280"/>
      <c r="BM170" s="280"/>
      <c r="BN170" s="280"/>
      <c r="BO170" s="280"/>
      <c r="BP170" s="280"/>
      <c r="BQ170" s="280"/>
      <c r="BR170" s="280"/>
      <c r="BS170" s="280"/>
      <c r="BT170" s="280"/>
      <c r="BU170" s="266"/>
      <c r="BV170" s="280"/>
      <c r="BW170" s="280"/>
      <c r="BX170" s="280"/>
      <c r="BY170" s="280"/>
      <c r="BZ170" s="280"/>
      <c r="CA170" s="280"/>
      <c r="CB170" s="266"/>
      <c r="CC170" s="266"/>
      <c r="CD170" s="280"/>
      <c r="CE170" s="280"/>
      <c r="CF170" s="280"/>
      <c r="CG170" s="280"/>
      <c r="CH170" s="266"/>
      <c r="CI170" s="266"/>
      <c r="CJ170" s="266"/>
      <c r="CK170" s="266"/>
      <c r="CL170" s="266"/>
      <c r="CM170" s="280"/>
      <c r="CN170" s="280"/>
      <c r="CO170" s="280"/>
      <c r="CP170" s="280"/>
      <c r="CQ170" s="280"/>
      <c r="CR170" s="268"/>
      <c r="CS170" s="268"/>
      <c r="DA170" s="270"/>
      <c r="DB170" s="270"/>
      <c r="DD170" s="284"/>
      <c r="DE170" s="270"/>
      <c r="DF170" s="285"/>
      <c r="DG170" s="270"/>
      <c r="DH170" s="270"/>
      <c r="DI170" s="273"/>
      <c r="DJ170" s="270"/>
      <c r="DK170" s="270"/>
      <c r="DL170" s="273"/>
      <c r="DM170" s="285"/>
      <c r="DN170" s="270"/>
      <c r="DO170" s="284"/>
      <c r="DP170" s="270"/>
      <c r="DQ170" s="270"/>
      <c r="DR170" s="270"/>
      <c r="DS170" s="270"/>
      <c r="DT170" s="270"/>
      <c r="DU170" s="244"/>
      <c r="DV170" s="284"/>
      <c r="DW170" s="284"/>
      <c r="DX170" s="286"/>
      <c r="DY170" s="286"/>
      <c r="DZ170" s="284"/>
      <c r="EA170" s="284"/>
      <c r="EB170" s="284"/>
      <c r="ED170" s="284"/>
      <c r="EE170" s="270"/>
      <c r="EF170" s="280"/>
      <c r="EG170" s="280"/>
      <c r="EH170" s="280"/>
      <c r="EI170" s="224"/>
      <c r="EJ170" s="275"/>
      <c r="EK170" s="276"/>
      <c r="EL170" s="275"/>
      <c r="EM170" s="275"/>
      <c r="EO170" s="275"/>
      <c r="EP170" s="275"/>
      <c r="ER170" s="224"/>
      <c r="ES170" s="275"/>
      <c r="ET170" s="276"/>
      <c r="EU170" s="275"/>
      <c r="EV170" s="275"/>
      <c r="EX170" s="275"/>
      <c r="EY170" s="275"/>
      <c r="FA170" s="34"/>
      <c r="FB170" s="34"/>
      <c r="FC170" s="33"/>
    </row>
    <row r="171" spans="1:159" ht="32.25" customHeight="1">
      <c r="A171" s="224"/>
      <c r="G171" s="280"/>
      <c r="L171" s="280"/>
      <c r="M171" s="266"/>
      <c r="N171" s="266"/>
      <c r="O171" s="266"/>
      <c r="P171" s="266"/>
      <c r="Q171" s="266"/>
      <c r="R171" s="266"/>
      <c r="S171" s="280"/>
      <c r="T171" s="280"/>
      <c r="U171" s="280"/>
      <c r="V171" s="280"/>
      <c r="W171" s="280"/>
      <c r="X171" s="266"/>
      <c r="Y171" s="280"/>
      <c r="Z171" s="280"/>
      <c r="AA171" s="280"/>
      <c r="AB171" s="266"/>
      <c r="AC171" s="280"/>
      <c r="AD171" s="280"/>
      <c r="AE171" s="281"/>
      <c r="AF171" s="280"/>
      <c r="AG171" s="280"/>
      <c r="AH171" s="281"/>
      <c r="AI171" s="280"/>
      <c r="AJ171" s="280"/>
      <c r="AK171" s="280"/>
      <c r="AL171" s="280"/>
      <c r="AM171" s="280"/>
      <c r="AN171" s="266"/>
      <c r="AO171" s="280"/>
      <c r="AP171" s="280"/>
      <c r="AQ171" s="280"/>
      <c r="AR171" s="280"/>
      <c r="AS171" s="266"/>
      <c r="AT171" s="280"/>
      <c r="AU171" s="280"/>
      <c r="AV171" s="266"/>
      <c r="AW171" s="266"/>
      <c r="AX171" s="280"/>
      <c r="AY171" s="280"/>
      <c r="AZ171" s="280"/>
      <c r="BA171" s="280"/>
      <c r="BB171" s="280"/>
      <c r="BC171" s="280"/>
      <c r="BD171" s="280"/>
      <c r="BE171" s="280"/>
      <c r="BF171" s="280"/>
      <c r="BK171" s="280"/>
      <c r="BL171" s="280"/>
      <c r="BM171" s="280"/>
      <c r="BN171" s="280"/>
      <c r="BO171" s="280"/>
      <c r="BP171" s="280"/>
      <c r="BQ171" s="280"/>
      <c r="BR171" s="280"/>
      <c r="BS171" s="280"/>
      <c r="BT171" s="280"/>
      <c r="BU171" s="266"/>
      <c r="BV171" s="280"/>
      <c r="BW171" s="280"/>
      <c r="BX171" s="280"/>
      <c r="BY171" s="280"/>
      <c r="BZ171" s="280"/>
      <c r="CA171" s="280"/>
      <c r="CB171" s="266"/>
      <c r="CC171" s="266"/>
      <c r="CD171" s="280"/>
      <c r="CE171" s="280"/>
      <c r="CF171" s="280"/>
      <c r="CG171" s="280"/>
      <c r="CH171" s="266"/>
      <c r="CI171" s="266"/>
      <c r="CJ171" s="266"/>
      <c r="CK171" s="266"/>
      <c r="CL171" s="266"/>
      <c r="CM171" s="280"/>
      <c r="CN171" s="280"/>
      <c r="CO171" s="280"/>
      <c r="CP171" s="280"/>
      <c r="CQ171" s="280"/>
      <c r="CR171" s="268"/>
      <c r="CS171" s="268"/>
      <c r="DA171" s="270"/>
      <c r="DB171" s="270"/>
      <c r="DD171" s="284"/>
      <c r="DE171" s="270"/>
      <c r="DF171" s="285"/>
      <c r="DG171" s="270"/>
      <c r="DH171" s="270"/>
      <c r="DI171" s="273"/>
      <c r="DJ171" s="270"/>
      <c r="DK171" s="270"/>
      <c r="DL171" s="273"/>
      <c r="DM171" s="285"/>
      <c r="DN171" s="270"/>
      <c r="DO171" s="284"/>
      <c r="DP171" s="270"/>
      <c r="DQ171" s="270"/>
      <c r="DR171" s="270"/>
      <c r="DS171" s="270"/>
      <c r="DT171" s="270"/>
      <c r="DU171" s="244"/>
      <c r="DV171" s="284"/>
      <c r="DW171" s="284"/>
      <c r="DX171" s="286"/>
      <c r="DY171" s="286"/>
      <c r="DZ171" s="284"/>
      <c r="EA171" s="284"/>
      <c r="EB171" s="284"/>
      <c r="ED171" s="284"/>
      <c r="EE171" s="270"/>
      <c r="EF171" s="280"/>
      <c r="EG171" s="280"/>
      <c r="EH171" s="280"/>
      <c r="EI171" s="224"/>
      <c r="EJ171" s="275"/>
      <c r="EK171" s="276"/>
      <c r="EL171" s="275"/>
      <c r="EM171" s="275"/>
      <c r="EO171" s="275"/>
      <c r="EP171" s="275"/>
      <c r="ER171" s="224"/>
      <c r="ES171" s="275"/>
      <c r="ET171" s="276"/>
      <c r="EU171" s="275"/>
      <c r="EV171" s="275"/>
      <c r="EX171" s="275"/>
      <c r="EY171" s="275"/>
      <c r="FA171" s="34"/>
      <c r="FB171" s="34"/>
      <c r="FC171" s="33"/>
    </row>
    <row r="172" spans="1:159" ht="32.25" customHeight="1">
      <c r="A172" s="224"/>
      <c r="G172" s="280"/>
      <c r="L172" s="280"/>
      <c r="M172" s="266"/>
      <c r="N172" s="266"/>
      <c r="O172" s="266"/>
      <c r="P172" s="266"/>
      <c r="Q172" s="266"/>
      <c r="R172" s="266"/>
      <c r="S172" s="280"/>
      <c r="T172" s="280"/>
      <c r="U172" s="280"/>
      <c r="V172" s="280"/>
      <c r="W172" s="280"/>
      <c r="X172" s="266"/>
      <c r="Y172" s="280"/>
      <c r="Z172" s="280"/>
      <c r="AA172" s="280"/>
      <c r="AB172" s="266"/>
      <c r="AC172" s="280"/>
      <c r="AD172" s="280"/>
      <c r="AE172" s="281"/>
      <c r="AF172" s="280"/>
      <c r="AG172" s="280"/>
      <c r="AH172" s="281"/>
      <c r="AI172" s="280"/>
      <c r="AJ172" s="280"/>
      <c r="AK172" s="280"/>
      <c r="AL172" s="280"/>
      <c r="AM172" s="280"/>
      <c r="AN172" s="266"/>
      <c r="AO172" s="280"/>
      <c r="AP172" s="280"/>
      <c r="AQ172" s="280"/>
      <c r="AR172" s="280"/>
      <c r="AS172" s="266"/>
      <c r="AT172" s="280"/>
      <c r="AU172" s="280"/>
      <c r="AV172" s="266"/>
      <c r="AW172" s="266"/>
      <c r="AX172" s="280"/>
      <c r="AY172" s="280"/>
      <c r="AZ172" s="280"/>
      <c r="BA172" s="280"/>
      <c r="BB172" s="280"/>
      <c r="BC172" s="280"/>
      <c r="BD172" s="280"/>
      <c r="BE172" s="280"/>
      <c r="BF172" s="280"/>
      <c r="BK172" s="280"/>
      <c r="BL172" s="280"/>
      <c r="BM172" s="280"/>
      <c r="BN172" s="280"/>
      <c r="BO172" s="280"/>
      <c r="BP172" s="280"/>
      <c r="BQ172" s="280"/>
      <c r="BR172" s="280"/>
      <c r="BS172" s="280"/>
      <c r="BT172" s="280"/>
      <c r="BU172" s="266"/>
      <c r="BV172" s="280"/>
      <c r="BW172" s="280"/>
      <c r="BX172" s="280"/>
      <c r="BY172" s="280"/>
      <c r="BZ172" s="280"/>
      <c r="CA172" s="280"/>
      <c r="CB172" s="266"/>
      <c r="CC172" s="266"/>
      <c r="CD172" s="280"/>
      <c r="CE172" s="280"/>
      <c r="CF172" s="280"/>
      <c r="CG172" s="280"/>
      <c r="CH172" s="266"/>
      <c r="CI172" s="266"/>
      <c r="CJ172" s="266"/>
      <c r="CK172" s="266"/>
      <c r="CL172" s="266"/>
      <c r="CM172" s="280"/>
      <c r="CN172" s="280"/>
      <c r="CO172" s="280"/>
      <c r="CP172" s="280"/>
      <c r="CQ172" s="280"/>
      <c r="CR172" s="268"/>
      <c r="CS172" s="268"/>
      <c r="DA172" s="270"/>
      <c r="DB172" s="270"/>
      <c r="DD172" s="284"/>
      <c r="DE172" s="270"/>
      <c r="DF172" s="285"/>
      <c r="DG172" s="270"/>
      <c r="DH172" s="270"/>
      <c r="DI172" s="273"/>
      <c r="DJ172" s="270"/>
      <c r="DK172" s="270"/>
      <c r="DL172" s="273"/>
      <c r="DM172" s="285"/>
      <c r="DN172" s="270"/>
      <c r="DO172" s="284"/>
      <c r="DP172" s="270"/>
      <c r="DQ172" s="270"/>
      <c r="DR172" s="270"/>
      <c r="DS172" s="270"/>
      <c r="DT172" s="270"/>
      <c r="DU172" s="244"/>
      <c r="DV172" s="284"/>
      <c r="DW172" s="284"/>
      <c r="DX172" s="286"/>
      <c r="DY172" s="286"/>
      <c r="DZ172" s="284"/>
      <c r="EA172" s="284"/>
      <c r="EB172" s="284"/>
      <c r="ED172" s="284"/>
      <c r="EE172" s="270"/>
      <c r="EF172" s="280"/>
      <c r="EG172" s="280"/>
      <c r="EH172" s="280"/>
      <c r="EI172" s="224"/>
      <c r="EJ172" s="275"/>
      <c r="EK172" s="276"/>
      <c r="EL172" s="275"/>
      <c r="EM172" s="275"/>
      <c r="EO172" s="275"/>
      <c r="EP172" s="275"/>
      <c r="ER172" s="224"/>
      <c r="ES172" s="275"/>
      <c r="ET172" s="276"/>
      <c r="EU172" s="275"/>
      <c r="EV172" s="275"/>
      <c r="EX172" s="275"/>
      <c r="EY172" s="275"/>
      <c r="FA172" s="34"/>
      <c r="FB172" s="34"/>
      <c r="FC172" s="33"/>
    </row>
    <row r="173" spans="1:159" ht="32.25" customHeight="1">
      <c r="A173" s="224"/>
      <c r="G173" s="280"/>
      <c r="L173" s="280"/>
      <c r="M173" s="266"/>
      <c r="N173" s="266"/>
      <c r="O173" s="266"/>
      <c r="P173" s="266"/>
      <c r="Q173" s="266"/>
      <c r="R173" s="266"/>
      <c r="S173" s="280"/>
      <c r="T173" s="280"/>
      <c r="U173" s="280"/>
      <c r="V173" s="280"/>
      <c r="W173" s="280"/>
      <c r="X173" s="266"/>
      <c r="Y173" s="280"/>
      <c r="Z173" s="280"/>
      <c r="AA173" s="280"/>
      <c r="AB173" s="266"/>
      <c r="AC173" s="280"/>
      <c r="AD173" s="280"/>
      <c r="AE173" s="281"/>
      <c r="AF173" s="280"/>
      <c r="AG173" s="280"/>
      <c r="AH173" s="281"/>
      <c r="AI173" s="280"/>
      <c r="AJ173" s="280"/>
      <c r="AK173" s="280"/>
      <c r="AL173" s="280"/>
      <c r="AM173" s="280"/>
      <c r="AN173" s="266"/>
      <c r="AO173" s="280"/>
      <c r="AP173" s="280"/>
      <c r="AQ173" s="280"/>
      <c r="AR173" s="280"/>
      <c r="AS173" s="266"/>
      <c r="AT173" s="280"/>
      <c r="AU173" s="280"/>
      <c r="AV173" s="266"/>
      <c r="AW173" s="266"/>
      <c r="AX173" s="280"/>
      <c r="AY173" s="280"/>
      <c r="AZ173" s="280"/>
      <c r="BA173" s="280"/>
      <c r="BB173" s="280"/>
      <c r="BC173" s="280"/>
      <c r="BD173" s="280"/>
      <c r="BE173" s="280"/>
      <c r="BF173" s="280"/>
      <c r="BK173" s="280"/>
      <c r="BL173" s="280"/>
      <c r="BM173" s="280"/>
      <c r="BN173" s="280"/>
      <c r="BO173" s="280"/>
      <c r="BP173" s="280"/>
      <c r="BQ173" s="280"/>
      <c r="BR173" s="280"/>
      <c r="BS173" s="280"/>
      <c r="BT173" s="280"/>
      <c r="BU173" s="266"/>
      <c r="BV173" s="280"/>
      <c r="BW173" s="280"/>
      <c r="BX173" s="280"/>
      <c r="BY173" s="280"/>
      <c r="BZ173" s="280"/>
      <c r="CA173" s="280"/>
      <c r="CB173" s="266"/>
      <c r="CC173" s="266"/>
      <c r="CD173" s="280"/>
      <c r="CE173" s="280"/>
      <c r="CF173" s="280"/>
      <c r="CG173" s="280"/>
      <c r="CH173" s="266"/>
      <c r="CI173" s="266"/>
      <c r="CJ173" s="266"/>
      <c r="CK173" s="266"/>
      <c r="CL173" s="266"/>
      <c r="CM173" s="280"/>
      <c r="CN173" s="280"/>
      <c r="CO173" s="280"/>
      <c r="CP173" s="280"/>
      <c r="CQ173" s="280"/>
      <c r="CR173" s="268"/>
      <c r="CS173" s="268"/>
      <c r="DA173" s="270"/>
      <c r="DB173" s="270"/>
      <c r="DD173" s="284"/>
      <c r="DE173" s="270"/>
      <c r="DF173" s="285"/>
      <c r="DG173" s="270"/>
      <c r="DH173" s="270"/>
      <c r="DI173" s="273"/>
      <c r="DJ173" s="270"/>
      <c r="DK173" s="270"/>
      <c r="DL173" s="273"/>
      <c r="DM173" s="285"/>
      <c r="DN173" s="270"/>
      <c r="DO173" s="284"/>
      <c r="DP173" s="270"/>
      <c r="DQ173" s="270"/>
      <c r="DR173" s="270"/>
      <c r="DS173" s="270"/>
      <c r="DT173" s="270"/>
      <c r="DU173" s="244"/>
      <c r="DV173" s="284"/>
      <c r="DW173" s="284"/>
      <c r="DX173" s="286"/>
      <c r="DY173" s="286"/>
      <c r="DZ173" s="284"/>
      <c r="EA173" s="284"/>
      <c r="EB173" s="284"/>
      <c r="ED173" s="284"/>
      <c r="EE173" s="270"/>
      <c r="EF173" s="280"/>
      <c r="EG173" s="280"/>
      <c r="EH173" s="280"/>
      <c r="EI173" s="224"/>
      <c r="EJ173" s="275"/>
      <c r="EK173" s="276"/>
      <c r="EL173" s="275"/>
      <c r="EM173" s="275"/>
      <c r="EO173" s="275"/>
      <c r="EP173" s="275"/>
      <c r="ER173" s="224"/>
      <c r="ES173" s="275"/>
      <c r="ET173" s="276"/>
      <c r="EU173" s="275"/>
      <c r="EV173" s="275"/>
      <c r="EX173" s="275"/>
      <c r="EY173" s="275"/>
      <c r="FA173" s="34"/>
      <c r="FB173" s="34"/>
      <c r="FC173" s="33"/>
    </row>
    <row r="174" spans="1:159" ht="32.25" customHeight="1">
      <c r="A174" s="224"/>
      <c r="G174" s="280"/>
      <c r="L174" s="280"/>
      <c r="M174" s="266"/>
      <c r="N174" s="266"/>
      <c r="O174" s="266"/>
      <c r="P174" s="266"/>
      <c r="Q174" s="266"/>
      <c r="R174" s="266"/>
      <c r="S174" s="280"/>
      <c r="T174" s="280"/>
      <c r="U174" s="280"/>
      <c r="V174" s="280"/>
      <c r="W174" s="280"/>
      <c r="X174" s="266"/>
      <c r="Y174" s="280"/>
      <c r="Z174" s="280"/>
      <c r="AA174" s="280"/>
      <c r="AB174" s="266"/>
      <c r="AC174" s="280"/>
      <c r="AD174" s="280"/>
      <c r="AE174" s="281"/>
      <c r="AF174" s="280"/>
      <c r="AG174" s="280"/>
      <c r="AH174" s="281"/>
      <c r="AI174" s="280"/>
      <c r="AJ174" s="280"/>
      <c r="AK174" s="280"/>
      <c r="AL174" s="280"/>
      <c r="AM174" s="280"/>
      <c r="AN174" s="266"/>
      <c r="AO174" s="280"/>
      <c r="AP174" s="280"/>
      <c r="AQ174" s="280"/>
      <c r="AR174" s="280"/>
      <c r="AS174" s="266"/>
      <c r="AT174" s="280"/>
      <c r="AU174" s="280"/>
      <c r="AV174" s="266"/>
      <c r="AW174" s="266"/>
      <c r="AX174" s="280"/>
      <c r="AY174" s="280"/>
      <c r="AZ174" s="280"/>
      <c r="BA174" s="280"/>
      <c r="BB174" s="280"/>
      <c r="BC174" s="280"/>
      <c r="BD174" s="280"/>
      <c r="BE174" s="280"/>
      <c r="BF174" s="280"/>
      <c r="BK174" s="280"/>
      <c r="BL174" s="280"/>
      <c r="BM174" s="280"/>
      <c r="BN174" s="280"/>
      <c r="BO174" s="280"/>
      <c r="BP174" s="280"/>
      <c r="BQ174" s="280"/>
      <c r="BR174" s="280"/>
      <c r="BS174" s="280"/>
      <c r="BT174" s="280"/>
      <c r="BU174" s="266"/>
      <c r="BV174" s="280"/>
      <c r="BW174" s="280"/>
      <c r="BX174" s="280"/>
      <c r="BY174" s="280"/>
      <c r="BZ174" s="280"/>
      <c r="CA174" s="280"/>
      <c r="CB174" s="266"/>
      <c r="CC174" s="266"/>
      <c r="CD174" s="280"/>
      <c r="CE174" s="280"/>
      <c r="CF174" s="280"/>
      <c r="CG174" s="280"/>
      <c r="CH174" s="266"/>
      <c r="CI174" s="266"/>
      <c r="CJ174" s="266"/>
      <c r="CK174" s="266"/>
      <c r="CL174" s="266"/>
      <c r="CM174" s="280"/>
      <c r="CN174" s="280"/>
      <c r="CO174" s="280"/>
      <c r="CP174" s="280"/>
      <c r="CQ174" s="280"/>
      <c r="CR174" s="268"/>
      <c r="CS174" s="268"/>
      <c r="DA174" s="270"/>
      <c r="DB174" s="270"/>
      <c r="DD174" s="284"/>
      <c r="DE174" s="270"/>
      <c r="DF174" s="285"/>
      <c r="DG174" s="270"/>
      <c r="DH174" s="270"/>
      <c r="DI174" s="273"/>
      <c r="DJ174" s="270"/>
      <c r="DK174" s="270"/>
      <c r="DL174" s="273"/>
      <c r="DM174" s="285"/>
      <c r="DN174" s="270"/>
      <c r="DO174" s="284"/>
      <c r="DP174" s="270"/>
      <c r="DQ174" s="270"/>
      <c r="DR174" s="270"/>
      <c r="DS174" s="270"/>
      <c r="DT174" s="270"/>
      <c r="DU174" s="244"/>
      <c r="DV174" s="284"/>
      <c r="DW174" s="284"/>
      <c r="DX174" s="286"/>
      <c r="DY174" s="286"/>
      <c r="DZ174" s="284"/>
      <c r="EA174" s="284"/>
      <c r="EB174" s="284"/>
      <c r="ED174" s="284"/>
      <c r="EE174" s="270"/>
      <c r="EF174" s="280"/>
      <c r="EG174" s="280"/>
      <c r="EH174" s="280"/>
      <c r="EI174" s="224"/>
      <c r="EJ174" s="275"/>
      <c r="EK174" s="276"/>
      <c r="EL174" s="275"/>
      <c r="EM174" s="275"/>
      <c r="EO174" s="275"/>
      <c r="EP174" s="275"/>
      <c r="ER174" s="224"/>
      <c r="ES174" s="275"/>
      <c r="ET174" s="276"/>
      <c r="EU174" s="275"/>
      <c r="EV174" s="275"/>
      <c r="EX174" s="275"/>
      <c r="EY174" s="275"/>
      <c r="FA174" s="34"/>
      <c r="FB174" s="34"/>
      <c r="FC174" s="33"/>
    </row>
    <row r="175" spans="1:159" ht="32.25" customHeight="1">
      <c r="A175" s="224"/>
      <c r="G175" s="280"/>
      <c r="L175" s="280"/>
      <c r="M175" s="266"/>
      <c r="N175" s="266"/>
      <c r="O175" s="266"/>
      <c r="P175" s="266"/>
      <c r="Q175" s="266"/>
      <c r="R175" s="266"/>
      <c r="S175" s="280"/>
      <c r="T175" s="280"/>
      <c r="U175" s="280"/>
      <c r="V175" s="280"/>
      <c r="W175" s="280"/>
      <c r="X175" s="266"/>
      <c r="Y175" s="280"/>
      <c r="Z175" s="280"/>
      <c r="AA175" s="280"/>
      <c r="AB175" s="266"/>
      <c r="AC175" s="280"/>
      <c r="AD175" s="280"/>
      <c r="AE175" s="281"/>
      <c r="AF175" s="280"/>
      <c r="AG175" s="280"/>
      <c r="AH175" s="281"/>
      <c r="AI175" s="280"/>
      <c r="AJ175" s="280"/>
      <c r="AK175" s="280"/>
      <c r="AL175" s="280"/>
      <c r="AM175" s="280"/>
      <c r="AN175" s="266"/>
      <c r="AO175" s="280"/>
      <c r="AP175" s="280"/>
      <c r="AQ175" s="280"/>
      <c r="AR175" s="280"/>
      <c r="AS175" s="266"/>
      <c r="AT175" s="280"/>
      <c r="AU175" s="280"/>
      <c r="AV175" s="266"/>
      <c r="AW175" s="266"/>
      <c r="AX175" s="280"/>
      <c r="AY175" s="280"/>
      <c r="AZ175" s="280"/>
      <c r="BA175" s="280"/>
      <c r="BB175" s="280"/>
      <c r="BC175" s="280"/>
      <c r="BD175" s="280"/>
      <c r="BE175" s="280"/>
      <c r="BF175" s="280"/>
      <c r="BK175" s="280"/>
      <c r="BL175" s="280"/>
      <c r="BM175" s="280"/>
      <c r="BN175" s="280"/>
      <c r="BO175" s="280"/>
      <c r="BP175" s="280"/>
      <c r="BQ175" s="280"/>
      <c r="BR175" s="280"/>
      <c r="BS175" s="280"/>
      <c r="BT175" s="280"/>
      <c r="BU175" s="266"/>
      <c r="BV175" s="280"/>
      <c r="BW175" s="280"/>
      <c r="BX175" s="280"/>
      <c r="BY175" s="280"/>
      <c r="BZ175" s="280"/>
      <c r="CA175" s="280"/>
      <c r="CB175" s="266"/>
      <c r="CC175" s="266"/>
      <c r="CD175" s="280"/>
      <c r="CE175" s="280"/>
      <c r="CF175" s="280"/>
      <c r="CG175" s="280"/>
      <c r="CH175" s="266"/>
      <c r="CI175" s="266"/>
      <c r="CJ175" s="266"/>
      <c r="CK175" s="266"/>
      <c r="CL175" s="266"/>
      <c r="CM175" s="280"/>
      <c r="CN175" s="280"/>
      <c r="CO175" s="280"/>
      <c r="CP175" s="280"/>
      <c r="CQ175" s="280"/>
      <c r="CR175" s="268"/>
      <c r="CS175" s="268"/>
      <c r="DA175" s="270"/>
      <c r="DB175" s="270"/>
      <c r="DD175" s="284"/>
      <c r="DE175" s="270"/>
      <c r="DF175" s="285"/>
      <c r="DG175" s="270"/>
      <c r="DH175" s="270"/>
      <c r="DI175" s="273"/>
      <c r="DJ175" s="270"/>
      <c r="DK175" s="270"/>
      <c r="DL175" s="273"/>
      <c r="DM175" s="285"/>
      <c r="DN175" s="270"/>
      <c r="DO175" s="284"/>
      <c r="DP175" s="270"/>
      <c r="DQ175" s="270"/>
      <c r="DR175" s="270"/>
      <c r="DS175" s="270"/>
      <c r="DT175" s="270"/>
      <c r="DU175" s="244"/>
      <c r="DV175" s="284"/>
      <c r="DW175" s="284"/>
      <c r="DX175" s="286"/>
      <c r="DY175" s="286"/>
      <c r="DZ175" s="284"/>
      <c r="EA175" s="284"/>
      <c r="EB175" s="284"/>
      <c r="ED175" s="284"/>
      <c r="EE175" s="270"/>
      <c r="EF175" s="280"/>
      <c r="EG175" s="280"/>
      <c r="EH175" s="280"/>
      <c r="EI175" s="224"/>
      <c r="EJ175" s="275"/>
      <c r="EK175" s="276"/>
      <c r="EL175" s="275"/>
      <c r="EM175" s="275"/>
      <c r="EO175" s="275"/>
      <c r="EP175" s="275"/>
      <c r="ER175" s="224"/>
      <c r="ES175" s="275"/>
      <c r="ET175" s="276"/>
      <c r="EU175" s="275"/>
      <c r="EV175" s="275"/>
      <c r="EX175" s="275"/>
      <c r="EY175" s="275"/>
      <c r="FA175" s="34"/>
      <c r="FB175" s="34"/>
      <c r="FC175" s="33"/>
    </row>
    <row r="176" spans="1:159" ht="32.25" customHeight="1">
      <c r="A176" s="224"/>
      <c r="G176" s="280"/>
      <c r="L176" s="280"/>
      <c r="M176" s="266"/>
      <c r="N176" s="266"/>
      <c r="O176" s="266"/>
      <c r="P176" s="266"/>
      <c r="Q176" s="266"/>
      <c r="R176" s="266"/>
      <c r="S176" s="280"/>
      <c r="T176" s="280"/>
      <c r="U176" s="280"/>
      <c r="V176" s="280"/>
      <c r="W176" s="280"/>
      <c r="X176" s="266"/>
      <c r="Y176" s="280"/>
      <c r="Z176" s="280"/>
      <c r="AA176" s="280"/>
      <c r="AB176" s="266"/>
      <c r="AC176" s="280"/>
      <c r="AD176" s="280"/>
      <c r="AE176" s="281"/>
      <c r="AF176" s="280"/>
      <c r="AG176" s="280"/>
      <c r="AH176" s="281"/>
      <c r="AI176" s="280"/>
      <c r="AJ176" s="280"/>
      <c r="AK176" s="280"/>
      <c r="AL176" s="280"/>
      <c r="AM176" s="280"/>
      <c r="AN176" s="266"/>
      <c r="AO176" s="280"/>
      <c r="AP176" s="280"/>
      <c r="AQ176" s="280"/>
      <c r="AR176" s="280"/>
      <c r="AS176" s="266"/>
      <c r="AT176" s="280"/>
      <c r="AU176" s="280"/>
      <c r="AV176" s="266"/>
      <c r="AW176" s="266"/>
      <c r="AX176" s="280"/>
      <c r="AY176" s="280"/>
      <c r="AZ176" s="280"/>
      <c r="BA176" s="280"/>
      <c r="BB176" s="280"/>
      <c r="BC176" s="280"/>
      <c r="BD176" s="280"/>
      <c r="BE176" s="280"/>
      <c r="BF176" s="280"/>
      <c r="BK176" s="280"/>
      <c r="BL176" s="280"/>
      <c r="BM176" s="280"/>
      <c r="BN176" s="280"/>
      <c r="BO176" s="280"/>
      <c r="BP176" s="280"/>
      <c r="BQ176" s="280"/>
      <c r="BR176" s="280"/>
      <c r="BS176" s="280"/>
      <c r="BT176" s="280"/>
      <c r="BU176" s="266"/>
      <c r="BV176" s="280"/>
      <c r="BW176" s="280"/>
      <c r="BX176" s="280"/>
      <c r="BY176" s="280"/>
      <c r="BZ176" s="280"/>
      <c r="CA176" s="280"/>
      <c r="CB176" s="266"/>
      <c r="CC176" s="266"/>
      <c r="CD176" s="280"/>
      <c r="CE176" s="280"/>
      <c r="CF176" s="280"/>
      <c r="CG176" s="280"/>
      <c r="CH176" s="266"/>
      <c r="CI176" s="266"/>
      <c r="CJ176" s="266"/>
      <c r="CK176" s="266"/>
      <c r="CL176" s="266"/>
      <c r="CM176" s="280"/>
      <c r="CN176" s="280"/>
      <c r="CO176" s="280"/>
      <c r="CP176" s="280"/>
      <c r="CQ176" s="280"/>
      <c r="CR176" s="268"/>
      <c r="CS176" s="268"/>
      <c r="DA176" s="270"/>
      <c r="DB176" s="270"/>
      <c r="DD176" s="284"/>
      <c r="DE176" s="270"/>
      <c r="DF176" s="285"/>
      <c r="DG176" s="270"/>
      <c r="DH176" s="270"/>
      <c r="DI176" s="273"/>
      <c r="DJ176" s="270"/>
      <c r="DK176" s="270"/>
      <c r="DL176" s="273"/>
      <c r="DM176" s="285"/>
      <c r="DN176" s="270"/>
      <c r="DO176" s="284"/>
      <c r="DP176" s="270"/>
      <c r="DQ176" s="270"/>
      <c r="DR176" s="270"/>
      <c r="DS176" s="270"/>
      <c r="DT176" s="270"/>
      <c r="DU176" s="244"/>
      <c r="DV176" s="284"/>
      <c r="DW176" s="284"/>
      <c r="DX176" s="286"/>
      <c r="DY176" s="286"/>
      <c r="DZ176" s="284"/>
      <c r="EA176" s="284"/>
      <c r="EB176" s="284"/>
      <c r="ED176" s="284"/>
      <c r="EE176" s="270"/>
      <c r="EF176" s="280"/>
      <c r="EG176" s="280"/>
      <c r="EH176" s="280"/>
      <c r="EI176" s="224"/>
      <c r="EJ176" s="275"/>
      <c r="EK176" s="276"/>
      <c r="EL176" s="275"/>
      <c r="EM176" s="275"/>
      <c r="EO176" s="275"/>
      <c r="EP176" s="275"/>
      <c r="ER176" s="224"/>
      <c r="ES176" s="275"/>
      <c r="ET176" s="276"/>
      <c r="EU176" s="275"/>
      <c r="EV176" s="275"/>
      <c r="EX176" s="275"/>
      <c r="EY176" s="275"/>
      <c r="FA176" s="34"/>
      <c r="FB176" s="34"/>
      <c r="FC176" s="33"/>
    </row>
    <row r="177" spans="1:159" ht="32.25" customHeight="1">
      <c r="A177" s="224"/>
      <c r="G177" s="280"/>
      <c r="L177" s="280"/>
      <c r="M177" s="266"/>
      <c r="N177" s="266"/>
      <c r="O177" s="266"/>
      <c r="P177" s="266"/>
      <c r="Q177" s="266"/>
      <c r="R177" s="266"/>
      <c r="S177" s="280"/>
      <c r="T177" s="280"/>
      <c r="U177" s="280"/>
      <c r="V177" s="280"/>
      <c r="W177" s="280"/>
      <c r="X177" s="266"/>
      <c r="Y177" s="280"/>
      <c r="Z177" s="280"/>
      <c r="AA177" s="280"/>
      <c r="AB177" s="266"/>
      <c r="AC177" s="280"/>
      <c r="AD177" s="280"/>
      <c r="AE177" s="281"/>
      <c r="AF177" s="280"/>
      <c r="AG177" s="280"/>
      <c r="AH177" s="281"/>
      <c r="AI177" s="280"/>
      <c r="AJ177" s="280"/>
      <c r="AK177" s="280"/>
      <c r="AL177" s="280"/>
      <c r="AM177" s="280"/>
      <c r="AN177" s="266"/>
      <c r="AO177" s="280"/>
      <c r="AP177" s="280"/>
      <c r="AQ177" s="280"/>
      <c r="AR177" s="280"/>
      <c r="AS177" s="266"/>
      <c r="AT177" s="280"/>
      <c r="AU177" s="280"/>
      <c r="AV177" s="266"/>
      <c r="AW177" s="266"/>
      <c r="AX177" s="280"/>
      <c r="AY177" s="280"/>
      <c r="AZ177" s="280"/>
      <c r="BA177" s="280"/>
      <c r="BB177" s="280"/>
      <c r="BC177" s="280"/>
      <c r="BD177" s="280"/>
      <c r="BE177" s="280"/>
      <c r="BF177" s="280"/>
      <c r="BK177" s="280"/>
      <c r="BL177" s="280"/>
      <c r="BM177" s="280"/>
      <c r="BN177" s="280"/>
      <c r="BO177" s="280"/>
      <c r="BP177" s="280"/>
      <c r="BQ177" s="280"/>
      <c r="BR177" s="280"/>
      <c r="BS177" s="280"/>
      <c r="BT177" s="280"/>
      <c r="BU177" s="266"/>
      <c r="BV177" s="280"/>
      <c r="BW177" s="280"/>
      <c r="BX177" s="280"/>
      <c r="BY177" s="280"/>
      <c r="BZ177" s="280"/>
      <c r="CA177" s="280"/>
      <c r="CB177" s="266"/>
      <c r="CC177" s="266"/>
      <c r="CD177" s="280"/>
      <c r="CE177" s="280"/>
      <c r="CF177" s="280"/>
      <c r="CG177" s="280"/>
      <c r="CH177" s="266"/>
      <c r="CI177" s="266"/>
      <c r="CJ177" s="266"/>
      <c r="CK177" s="266"/>
      <c r="CL177" s="266"/>
      <c r="CM177" s="280"/>
      <c r="CN177" s="280"/>
      <c r="CO177" s="280"/>
      <c r="CP177" s="280"/>
      <c r="CQ177" s="280"/>
      <c r="CR177" s="268"/>
      <c r="CS177" s="268"/>
      <c r="DA177" s="270"/>
      <c r="DB177" s="270"/>
      <c r="DD177" s="284"/>
      <c r="DE177" s="270"/>
      <c r="DF177" s="285"/>
      <c r="DG177" s="270"/>
      <c r="DH177" s="270"/>
      <c r="DI177" s="273"/>
      <c r="DJ177" s="270"/>
      <c r="DK177" s="270"/>
      <c r="DL177" s="273"/>
      <c r="DM177" s="285"/>
      <c r="DN177" s="270"/>
      <c r="DO177" s="284"/>
      <c r="DP177" s="270"/>
      <c r="DQ177" s="270"/>
      <c r="DR177" s="270"/>
      <c r="DS177" s="270"/>
      <c r="DT177" s="270"/>
      <c r="DU177" s="244"/>
      <c r="DV177" s="284"/>
      <c r="DW177" s="284"/>
      <c r="DX177" s="286"/>
      <c r="DY177" s="286"/>
      <c r="DZ177" s="284"/>
      <c r="EA177" s="284"/>
      <c r="EB177" s="284"/>
      <c r="ED177" s="284"/>
      <c r="EE177" s="270"/>
      <c r="EF177" s="280"/>
      <c r="EG177" s="280"/>
      <c r="EH177" s="280"/>
      <c r="EI177" s="224"/>
      <c r="EJ177" s="275"/>
      <c r="EK177" s="276"/>
      <c r="EL177" s="275"/>
      <c r="EM177" s="275"/>
      <c r="EO177" s="275"/>
      <c r="EP177" s="275"/>
      <c r="ER177" s="224"/>
      <c r="ES177" s="275"/>
      <c r="ET177" s="276"/>
      <c r="EU177" s="275"/>
      <c r="EV177" s="275"/>
      <c r="EX177" s="275"/>
      <c r="EY177" s="275"/>
      <c r="FA177" s="34"/>
      <c r="FB177" s="34"/>
      <c r="FC177" s="33"/>
    </row>
    <row r="178" spans="1:159" ht="32.25" customHeight="1">
      <c r="A178" s="224"/>
      <c r="G178" s="280"/>
      <c r="L178" s="280"/>
      <c r="M178" s="266"/>
      <c r="N178" s="266"/>
      <c r="O178" s="266"/>
      <c r="P178" s="266"/>
      <c r="Q178" s="266"/>
      <c r="R178" s="266"/>
      <c r="S178" s="280"/>
      <c r="T178" s="280"/>
      <c r="U178" s="280"/>
      <c r="V178" s="280"/>
      <c r="W178" s="280"/>
      <c r="X178" s="266"/>
      <c r="Y178" s="280"/>
      <c r="Z178" s="280"/>
      <c r="AA178" s="280"/>
      <c r="AB178" s="266"/>
      <c r="AC178" s="280"/>
      <c r="AD178" s="280"/>
      <c r="AE178" s="281"/>
      <c r="AF178" s="280"/>
      <c r="AG178" s="280"/>
      <c r="AH178" s="281"/>
      <c r="AI178" s="280"/>
      <c r="AJ178" s="280"/>
      <c r="AK178" s="280"/>
      <c r="AL178" s="280"/>
      <c r="AM178" s="280"/>
      <c r="AN178" s="266"/>
      <c r="AO178" s="280"/>
      <c r="AP178" s="280"/>
      <c r="AQ178" s="280"/>
      <c r="AR178" s="280"/>
      <c r="AS178" s="266"/>
      <c r="AT178" s="280"/>
      <c r="AU178" s="280"/>
      <c r="AV178" s="266"/>
      <c r="AW178" s="266"/>
      <c r="AX178" s="280"/>
      <c r="AY178" s="280"/>
      <c r="AZ178" s="280"/>
      <c r="BA178" s="280"/>
      <c r="BB178" s="280"/>
      <c r="BC178" s="280"/>
      <c r="BD178" s="280"/>
      <c r="BE178" s="280"/>
      <c r="BF178" s="280"/>
      <c r="BK178" s="280"/>
      <c r="BL178" s="280"/>
      <c r="BM178" s="280"/>
      <c r="BN178" s="280"/>
      <c r="BO178" s="280"/>
      <c r="BP178" s="280"/>
      <c r="BQ178" s="280"/>
      <c r="BR178" s="280"/>
      <c r="BS178" s="280"/>
      <c r="BT178" s="280"/>
      <c r="BU178" s="266"/>
      <c r="BV178" s="280"/>
      <c r="BW178" s="280"/>
      <c r="BX178" s="280"/>
      <c r="BY178" s="280"/>
      <c r="BZ178" s="280"/>
      <c r="CA178" s="280"/>
      <c r="CB178" s="266"/>
      <c r="CC178" s="266"/>
      <c r="CD178" s="280"/>
      <c r="CE178" s="280"/>
      <c r="CF178" s="280"/>
      <c r="CG178" s="280"/>
      <c r="CH178" s="266"/>
      <c r="CI178" s="266"/>
      <c r="CJ178" s="266"/>
      <c r="CK178" s="266"/>
      <c r="CL178" s="266"/>
      <c r="CM178" s="280"/>
      <c r="CN178" s="280"/>
      <c r="CO178" s="280"/>
      <c r="CP178" s="280"/>
      <c r="CQ178" s="280"/>
      <c r="CR178" s="268"/>
      <c r="CS178" s="268"/>
      <c r="DA178" s="270"/>
      <c r="DB178" s="270"/>
      <c r="DD178" s="284"/>
      <c r="DE178" s="270"/>
      <c r="DF178" s="285"/>
      <c r="DG178" s="270"/>
      <c r="DH178" s="270"/>
      <c r="DI178" s="273"/>
      <c r="DJ178" s="270"/>
      <c r="DK178" s="270"/>
      <c r="DL178" s="273"/>
      <c r="DM178" s="285"/>
      <c r="DN178" s="270"/>
      <c r="DO178" s="284"/>
      <c r="DP178" s="270"/>
      <c r="DQ178" s="270"/>
      <c r="DR178" s="270"/>
      <c r="DS178" s="270"/>
      <c r="DT178" s="270"/>
      <c r="DU178" s="244"/>
      <c r="DV178" s="284"/>
      <c r="DW178" s="284"/>
      <c r="DX178" s="286"/>
      <c r="DY178" s="286"/>
      <c r="DZ178" s="284"/>
      <c r="EA178" s="284"/>
      <c r="EB178" s="284"/>
      <c r="ED178" s="284"/>
      <c r="EE178" s="270"/>
      <c r="EF178" s="280"/>
      <c r="EG178" s="280"/>
      <c r="EH178" s="280"/>
      <c r="EI178" s="224"/>
      <c r="EJ178" s="275"/>
      <c r="EK178" s="276"/>
      <c r="EL178" s="275"/>
      <c r="EM178" s="275"/>
      <c r="EO178" s="275"/>
      <c r="EP178" s="275"/>
      <c r="ER178" s="224"/>
      <c r="ES178" s="275"/>
      <c r="ET178" s="276"/>
      <c r="EU178" s="275"/>
      <c r="EV178" s="275"/>
      <c r="EX178" s="275"/>
      <c r="EY178" s="275"/>
      <c r="FA178" s="34"/>
      <c r="FB178" s="34"/>
      <c r="FC178" s="33"/>
    </row>
    <row r="179" spans="1:159" ht="32.25" customHeight="1">
      <c r="A179" s="224"/>
      <c r="G179" s="280"/>
      <c r="L179" s="280"/>
      <c r="M179" s="266"/>
      <c r="N179" s="266"/>
      <c r="O179" s="266"/>
      <c r="P179" s="266"/>
      <c r="Q179" s="266"/>
      <c r="R179" s="266"/>
      <c r="S179" s="280"/>
      <c r="T179" s="280"/>
      <c r="U179" s="280"/>
      <c r="V179" s="280"/>
      <c r="W179" s="280"/>
      <c r="X179" s="266"/>
      <c r="Y179" s="280"/>
      <c r="Z179" s="280"/>
      <c r="AA179" s="280"/>
      <c r="AB179" s="266"/>
      <c r="AC179" s="280"/>
      <c r="AD179" s="280"/>
      <c r="AE179" s="281"/>
      <c r="AF179" s="280"/>
      <c r="AG179" s="280"/>
      <c r="AH179" s="281"/>
      <c r="AI179" s="280"/>
      <c r="AJ179" s="280"/>
      <c r="AK179" s="280"/>
      <c r="AL179" s="280"/>
      <c r="AM179" s="280"/>
      <c r="AN179" s="266"/>
      <c r="AO179" s="280"/>
      <c r="AP179" s="280"/>
      <c r="AQ179" s="280"/>
      <c r="AR179" s="280"/>
      <c r="AS179" s="266"/>
      <c r="AT179" s="280"/>
      <c r="AU179" s="280"/>
      <c r="AV179" s="266"/>
      <c r="AW179" s="266"/>
      <c r="AX179" s="280"/>
      <c r="AY179" s="280"/>
      <c r="AZ179" s="280"/>
      <c r="BA179" s="280"/>
      <c r="BB179" s="280"/>
      <c r="BC179" s="280"/>
      <c r="BD179" s="280"/>
      <c r="BE179" s="280"/>
      <c r="BF179" s="280"/>
      <c r="BK179" s="280"/>
      <c r="BL179" s="280"/>
      <c r="BM179" s="280"/>
      <c r="BN179" s="280"/>
      <c r="BO179" s="280"/>
      <c r="BP179" s="280"/>
      <c r="BQ179" s="280"/>
      <c r="BR179" s="280"/>
      <c r="BS179" s="280"/>
      <c r="BT179" s="280"/>
      <c r="BU179" s="266"/>
      <c r="BV179" s="280"/>
      <c r="BW179" s="280"/>
      <c r="BX179" s="280"/>
      <c r="BY179" s="280"/>
      <c r="BZ179" s="280"/>
      <c r="CA179" s="280"/>
      <c r="CB179" s="266"/>
      <c r="CC179" s="266"/>
      <c r="CD179" s="280"/>
      <c r="CE179" s="280"/>
      <c r="CF179" s="280"/>
      <c r="CG179" s="280"/>
      <c r="CH179" s="266"/>
      <c r="CI179" s="266"/>
      <c r="CJ179" s="266"/>
      <c r="CK179" s="266"/>
      <c r="CL179" s="266"/>
      <c r="CM179" s="280"/>
      <c r="CN179" s="280"/>
      <c r="CO179" s="280"/>
      <c r="CP179" s="280"/>
      <c r="CQ179" s="280"/>
      <c r="CR179" s="268"/>
      <c r="CS179" s="268"/>
      <c r="DA179" s="270"/>
      <c r="DB179" s="270"/>
      <c r="DD179" s="284"/>
      <c r="DE179" s="270"/>
      <c r="DF179" s="285"/>
      <c r="DG179" s="270"/>
      <c r="DH179" s="270"/>
      <c r="DI179" s="273"/>
      <c r="DJ179" s="270"/>
      <c r="DK179" s="270"/>
      <c r="DL179" s="273"/>
      <c r="DM179" s="285"/>
      <c r="DN179" s="270"/>
      <c r="DO179" s="284"/>
      <c r="DP179" s="270"/>
      <c r="DQ179" s="270"/>
      <c r="DR179" s="270"/>
      <c r="DS179" s="270"/>
      <c r="DT179" s="270"/>
      <c r="DU179" s="244"/>
      <c r="DV179" s="284"/>
      <c r="DW179" s="284"/>
      <c r="DX179" s="286"/>
      <c r="DY179" s="286"/>
      <c r="DZ179" s="284"/>
      <c r="EA179" s="284"/>
      <c r="EB179" s="284"/>
      <c r="ED179" s="284"/>
      <c r="EE179" s="270"/>
      <c r="EF179" s="280"/>
      <c r="EG179" s="280"/>
      <c r="EH179" s="280"/>
      <c r="EI179" s="224"/>
      <c r="EJ179" s="275"/>
      <c r="EK179" s="276"/>
      <c r="EL179" s="275"/>
      <c r="EM179" s="275"/>
      <c r="EO179" s="275"/>
      <c r="EP179" s="275"/>
      <c r="ER179" s="224"/>
      <c r="ES179" s="275"/>
      <c r="ET179" s="276"/>
      <c r="EU179" s="275"/>
      <c r="EV179" s="275"/>
      <c r="EX179" s="275"/>
      <c r="EY179" s="275"/>
      <c r="FA179" s="34"/>
      <c r="FB179" s="34"/>
      <c r="FC179" s="33"/>
    </row>
    <row r="180" spans="1:159" ht="32.25" customHeight="1">
      <c r="A180" s="224"/>
      <c r="G180" s="280"/>
      <c r="L180" s="280"/>
      <c r="M180" s="266"/>
      <c r="N180" s="266"/>
      <c r="O180" s="266"/>
      <c r="P180" s="266"/>
      <c r="Q180" s="266"/>
      <c r="R180" s="266"/>
      <c r="S180" s="280"/>
      <c r="T180" s="280"/>
      <c r="U180" s="280"/>
      <c r="V180" s="280"/>
      <c r="W180" s="280"/>
      <c r="X180" s="266"/>
      <c r="Y180" s="280"/>
      <c r="Z180" s="280"/>
      <c r="AA180" s="280"/>
      <c r="AB180" s="266"/>
      <c r="AC180" s="280"/>
      <c r="AD180" s="280"/>
      <c r="AE180" s="281"/>
      <c r="AF180" s="280"/>
      <c r="AG180" s="280"/>
      <c r="AH180" s="281"/>
      <c r="AI180" s="280"/>
      <c r="AJ180" s="280"/>
      <c r="AK180" s="280"/>
      <c r="AL180" s="280"/>
      <c r="AM180" s="280"/>
      <c r="AN180" s="266"/>
      <c r="AO180" s="280"/>
      <c r="AP180" s="280"/>
      <c r="AQ180" s="280"/>
      <c r="AR180" s="280"/>
      <c r="AS180" s="266"/>
      <c r="AT180" s="280"/>
      <c r="AU180" s="280"/>
      <c r="AV180" s="266"/>
      <c r="AW180" s="266"/>
      <c r="AX180" s="280"/>
      <c r="AY180" s="280"/>
      <c r="AZ180" s="280"/>
      <c r="BA180" s="280"/>
      <c r="BB180" s="280"/>
      <c r="BC180" s="280"/>
      <c r="BD180" s="280"/>
      <c r="BE180" s="280"/>
      <c r="BF180" s="280"/>
      <c r="BK180" s="280"/>
      <c r="BL180" s="280"/>
      <c r="BM180" s="280"/>
      <c r="BN180" s="280"/>
      <c r="BO180" s="280"/>
      <c r="BP180" s="280"/>
      <c r="BQ180" s="280"/>
      <c r="BR180" s="280"/>
      <c r="BS180" s="280"/>
      <c r="BT180" s="280"/>
      <c r="BU180" s="266"/>
      <c r="BV180" s="280"/>
      <c r="BW180" s="280"/>
      <c r="BX180" s="280"/>
      <c r="BY180" s="280"/>
      <c r="BZ180" s="280"/>
      <c r="CA180" s="280"/>
      <c r="CB180" s="266"/>
      <c r="CC180" s="266"/>
      <c r="CD180" s="280"/>
      <c r="CE180" s="280"/>
      <c r="CF180" s="280"/>
      <c r="CG180" s="280"/>
      <c r="CH180" s="266"/>
      <c r="CI180" s="266"/>
      <c r="CJ180" s="266"/>
      <c r="CK180" s="266"/>
      <c r="CL180" s="266"/>
      <c r="CM180" s="280"/>
      <c r="CN180" s="280"/>
      <c r="CO180" s="280"/>
      <c r="CP180" s="280"/>
      <c r="CQ180" s="280"/>
      <c r="CR180" s="268"/>
      <c r="CS180" s="268"/>
      <c r="DA180" s="270"/>
      <c r="DB180" s="270"/>
      <c r="DD180" s="284"/>
      <c r="DE180" s="270"/>
      <c r="DF180" s="285"/>
      <c r="DG180" s="270"/>
      <c r="DH180" s="270"/>
      <c r="DI180" s="273"/>
      <c r="DJ180" s="270"/>
      <c r="DK180" s="270"/>
      <c r="DL180" s="273"/>
      <c r="DM180" s="285"/>
      <c r="DN180" s="270"/>
      <c r="DO180" s="284"/>
      <c r="DP180" s="270"/>
      <c r="DQ180" s="270"/>
      <c r="DR180" s="270"/>
      <c r="DS180" s="270"/>
      <c r="DT180" s="270"/>
      <c r="DU180" s="244"/>
      <c r="DV180" s="284"/>
      <c r="DW180" s="284"/>
      <c r="DX180" s="286"/>
      <c r="DY180" s="286"/>
      <c r="DZ180" s="284"/>
      <c r="EA180" s="284"/>
      <c r="EB180" s="284"/>
      <c r="ED180" s="284"/>
      <c r="EE180" s="270"/>
      <c r="EF180" s="280"/>
      <c r="EG180" s="280"/>
      <c r="EH180" s="280"/>
      <c r="EI180" s="224"/>
      <c r="EJ180" s="275"/>
      <c r="EK180" s="276"/>
      <c r="EL180" s="275"/>
      <c r="EM180" s="275"/>
      <c r="EO180" s="275"/>
      <c r="EP180" s="275"/>
      <c r="ER180" s="224"/>
      <c r="ES180" s="275"/>
      <c r="ET180" s="276"/>
      <c r="EU180" s="275"/>
      <c r="EV180" s="275"/>
      <c r="EX180" s="275"/>
      <c r="EY180" s="275"/>
      <c r="FA180" s="34"/>
      <c r="FB180" s="34"/>
      <c r="FC180" s="33"/>
    </row>
    <row r="181" spans="1:159" ht="32.25" customHeight="1">
      <c r="A181" s="224"/>
      <c r="G181" s="280"/>
      <c r="L181" s="280"/>
      <c r="M181" s="266"/>
      <c r="N181" s="266"/>
      <c r="O181" s="266"/>
      <c r="P181" s="266"/>
      <c r="Q181" s="266"/>
      <c r="R181" s="266"/>
      <c r="S181" s="280"/>
      <c r="T181" s="280"/>
      <c r="U181" s="280"/>
      <c r="V181" s="280"/>
      <c r="W181" s="280"/>
      <c r="X181" s="266"/>
      <c r="Y181" s="280"/>
      <c r="Z181" s="280"/>
      <c r="AA181" s="280"/>
      <c r="AB181" s="266"/>
      <c r="AC181" s="280"/>
      <c r="AD181" s="280"/>
      <c r="AE181" s="281"/>
      <c r="AF181" s="280"/>
      <c r="AG181" s="280"/>
      <c r="AH181" s="281"/>
      <c r="AI181" s="280"/>
      <c r="AJ181" s="280"/>
      <c r="AK181" s="280"/>
      <c r="AL181" s="280"/>
      <c r="AM181" s="280"/>
      <c r="AN181" s="266"/>
      <c r="AO181" s="280"/>
      <c r="AP181" s="280"/>
      <c r="AQ181" s="280"/>
      <c r="AR181" s="280"/>
      <c r="AS181" s="266"/>
      <c r="AT181" s="280"/>
      <c r="AU181" s="280"/>
      <c r="AV181" s="266"/>
      <c r="AW181" s="266"/>
      <c r="AX181" s="280"/>
      <c r="AY181" s="280"/>
      <c r="AZ181" s="280"/>
      <c r="BA181" s="280"/>
      <c r="BB181" s="280"/>
      <c r="BC181" s="280"/>
      <c r="BD181" s="280"/>
      <c r="BE181" s="280"/>
      <c r="BF181" s="280"/>
      <c r="BK181" s="280"/>
      <c r="BL181" s="280"/>
      <c r="BM181" s="280"/>
      <c r="BN181" s="280"/>
      <c r="BO181" s="280"/>
      <c r="BP181" s="280"/>
      <c r="BQ181" s="280"/>
      <c r="BR181" s="280"/>
      <c r="BS181" s="280"/>
      <c r="BT181" s="280"/>
      <c r="BU181" s="266"/>
      <c r="BV181" s="280"/>
      <c r="BW181" s="280"/>
      <c r="BX181" s="280"/>
      <c r="BY181" s="280"/>
      <c r="BZ181" s="280"/>
      <c r="CA181" s="280"/>
      <c r="CB181" s="266"/>
      <c r="CC181" s="266"/>
      <c r="CD181" s="280"/>
      <c r="CE181" s="280"/>
      <c r="CF181" s="280"/>
      <c r="CG181" s="280"/>
      <c r="CH181" s="266"/>
      <c r="CI181" s="266"/>
      <c r="CJ181" s="266"/>
      <c r="CK181" s="266"/>
      <c r="CL181" s="266"/>
      <c r="CM181" s="280"/>
      <c r="CN181" s="280"/>
      <c r="CO181" s="280"/>
      <c r="CP181" s="280"/>
      <c r="CQ181" s="280"/>
      <c r="CR181" s="268"/>
      <c r="CS181" s="268"/>
      <c r="DA181" s="270"/>
      <c r="DB181" s="270"/>
      <c r="DD181" s="284"/>
      <c r="DE181" s="270"/>
      <c r="DF181" s="285"/>
      <c r="DG181" s="270"/>
      <c r="DH181" s="270"/>
      <c r="DI181" s="273"/>
      <c r="DJ181" s="270"/>
      <c r="DK181" s="270"/>
      <c r="DL181" s="273"/>
      <c r="DM181" s="285"/>
      <c r="DN181" s="270"/>
      <c r="DO181" s="284"/>
      <c r="DP181" s="270"/>
      <c r="DQ181" s="270"/>
      <c r="DR181" s="270"/>
      <c r="DS181" s="270"/>
      <c r="DT181" s="270"/>
      <c r="DU181" s="244"/>
      <c r="DV181" s="284"/>
      <c r="DW181" s="284"/>
      <c r="DX181" s="286"/>
      <c r="DY181" s="286"/>
      <c r="DZ181" s="284"/>
      <c r="EA181" s="284"/>
      <c r="EB181" s="284"/>
      <c r="ED181" s="284"/>
      <c r="EE181" s="270"/>
      <c r="EF181" s="280"/>
      <c r="EG181" s="280"/>
      <c r="EH181" s="280"/>
      <c r="EI181" s="224"/>
      <c r="EJ181" s="275"/>
      <c r="EK181" s="276"/>
      <c r="EL181" s="275"/>
      <c r="EM181" s="275"/>
      <c r="EO181" s="275"/>
      <c r="EP181" s="275"/>
      <c r="ER181" s="224"/>
      <c r="ES181" s="275"/>
      <c r="ET181" s="276"/>
      <c r="EU181" s="275"/>
      <c r="EV181" s="275"/>
      <c r="EX181" s="275"/>
      <c r="EY181" s="275"/>
      <c r="FA181" s="34"/>
      <c r="FB181" s="34"/>
      <c r="FC181" s="33"/>
    </row>
    <row r="182" spans="1:159" ht="32.25" customHeight="1">
      <c r="A182" s="224"/>
      <c r="G182" s="280"/>
      <c r="L182" s="280"/>
      <c r="M182" s="266"/>
      <c r="N182" s="266"/>
      <c r="O182" s="266"/>
      <c r="P182" s="266"/>
      <c r="Q182" s="266"/>
      <c r="R182" s="266"/>
      <c r="S182" s="280"/>
      <c r="T182" s="280"/>
      <c r="U182" s="280"/>
      <c r="V182" s="280"/>
      <c r="W182" s="280"/>
      <c r="X182" s="266"/>
      <c r="Y182" s="280"/>
      <c r="Z182" s="280"/>
      <c r="AA182" s="280"/>
      <c r="AB182" s="266"/>
      <c r="AC182" s="280"/>
      <c r="AD182" s="280"/>
      <c r="AE182" s="281"/>
      <c r="AF182" s="280"/>
      <c r="AG182" s="280"/>
      <c r="AH182" s="281"/>
      <c r="AI182" s="280"/>
      <c r="AJ182" s="280"/>
      <c r="AK182" s="280"/>
      <c r="AL182" s="280"/>
      <c r="AM182" s="280"/>
      <c r="AN182" s="266"/>
      <c r="AO182" s="280"/>
      <c r="AP182" s="280"/>
      <c r="AQ182" s="280"/>
      <c r="AR182" s="280"/>
      <c r="AS182" s="266"/>
      <c r="AT182" s="280"/>
      <c r="AU182" s="280"/>
      <c r="AV182" s="266"/>
      <c r="AW182" s="266"/>
      <c r="AX182" s="280"/>
      <c r="AY182" s="280"/>
      <c r="AZ182" s="280"/>
      <c r="BA182" s="280"/>
      <c r="BB182" s="280"/>
      <c r="BC182" s="280"/>
      <c r="BD182" s="280"/>
      <c r="BE182" s="280"/>
      <c r="BF182" s="280"/>
      <c r="BK182" s="280"/>
      <c r="BL182" s="280"/>
      <c r="BM182" s="280"/>
      <c r="BN182" s="280"/>
      <c r="BO182" s="280"/>
      <c r="BP182" s="280"/>
      <c r="BQ182" s="280"/>
      <c r="BR182" s="280"/>
      <c r="BS182" s="280"/>
      <c r="BT182" s="280"/>
      <c r="BU182" s="266"/>
      <c r="BV182" s="280"/>
      <c r="BW182" s="280"/>
      <c r="BX182" s="280"/>
      <c r="BY182" s="280"/>
      <c r="BZ182" s="280"/>
      <c r="CA182" s="280"/>
      <c r="CB182" s="266"/>
      <c r="CC182" s="266"/>
      <c r="CD182" s="280"/>
      <c r="CE182" s="280"/>
      <c r="CF182" s="280"/>
      <c r="CG182" s="280"/>
      <c r="CH182" s="266"/>
      <c r="CI182" s="266"/>
      <c r="CJ182" s="266"/>
      <c r="CK182" s="266"/>
      <c r="CL182" s="266"/>
      <c r="CM182" s="280"/>
      <c r="CN182" s="280"/>
      <c r="CO182" s="280"/>
      <c r="CP182" s="280"/>
      <c r="CQ182" s="280"/>
      <c r="CR182" s="268"/>
      <c r="CS182" s="268"/>
      <c r="DA182" s="270"/>
      <c r="DB182" s="270"/>
      <c r="DD182" s="284"/>
      <c r="DE182" s="270"/>
      <c r="DF182" s="285"/>
      <c r="DG182" s="270"/>
      <c r="DH182" s="270"/>
      <c r="DI182" s="273"/>
      <c r="DJ182" s="270"/>
      <c r="DK182" s="270"/>
      <c r="DL182" s="273"/>
      <c r="DM182" s="285"/>
      <c r="DN182" s="270"/>
      <c r="DO182" s="284"/>
      <c r="DP182" s="270"/>
      <c r="DQ182" s="270"/>
      <c r="DR182" s="270"/>
      <c r="DS182" s="270"/>
      <c r="DT182" s="270"/>
      <c r="DU182" s="244"/>
      <c r="DV182" s="284"/>
      <c r="DW182" s="284"/>
      <c r="DX182" s="286"/>
      <c r="DY182" s="286"/>
      <c r="DZ182" s="284"/>
      <c r="EA182" s="284"/>
      <c r="EB182" s="284"/>
      <c r="ED182" s="284"/>
      <c r="EE182" s="270"/>
      <c r="EF182" s="280"/>
      <c r="EG182" s="280"/>
      <c r="EH182" s="280"/>
      <c r="EI182" s="224"/>
      <c r="EJ182" s="275"/>
      <c r="EK182" s="276"/>
      <c r="EL182" s="275"/>
      <c r="EM182" s="275"/>
      <c r="EO182" s="275"/>
      <c r="EP182" s="275"/>
      <c r="ER182" s="224"/>
      <c r="ES182" s="275"/>
      <c r="ET182" s="276"/>
      <c r="EU182" s="275"/>
      <c r="EV182" s="275"/>
      <c r="EX182" s="275"/>
      <c r="EY182" s="275"/>
      <c r="FA182" s="34"/>
      <c r="FB182" s="34"/>
      <c r="FC182" s="33"/>
    </row>
    <row r="183" spans="1:159" ht="32.25" customHeight="1">
      <c r="A183" s="224"/>
      <c r="G183" s="280"/>
      <c r="L183" s="280"/>
      <c r="M183" s="266"/>
      <c r="N183" s="266"/>
      <c r="O183" s="266"/>
      <c r="P183" s="266"/>
      <c r="Q183" s="266"/>
      <c r="R183" s="266"/>
      <c r="S183" s="280"/>
      <c r="T183" s="280"/>
      <c r="U183" s="280"/>
      <c r="V183" s="280"/>
      <c r="W183" s="280"/>
      <c r="X183" s="266"/>
      <c r="Y183" s="280"/>
      <c r="Z183" s="280"/>
      <c r="AA183" s="280"/>
      <c r="AB183" s="266"/>
      <c r="AC183" s="280"/>
      <c r="AD183" s="280"/>
      <c r="AE183" s="281"/>
      <c r="AF183" s="280"/>
      <c r="AG183" s="280"/>
      <c r="AH183" s="281"/>
      <c r="AI183" s="280"/>
      <c r="AJ183" s="280"/>
      <c r="AK183" s="280"/>
      <c r="AL183" s="280"/>
      <c r="AM183" s="280"/>
      <c r="AN183" s="266"/>
      <c r="AO183" s="280"/>
      <c r="AP183" s="280"/>
      <c r="AQ183" s="280"/>
      <c r="AR183" s="280"/>
      <c r="AS183" s="266"/>
      <c r="AT183" s="280"/>
      <c r="AU183" s="280"/>
      <c r="AV183" s="266"/>
      <c r="AW183" s="266"/>
      <c r="AX183" s="280"/>
      <c r="AY183" s="280"/>
      <c r="AZ183" s="280"/>
      <c r="BA183" s="280"/>
      <c r="BB183" s="280"/>
      <c r="BC183" s="280"/>
      <c r="BD183" s="280"/>
      <c r="BE183" s="280"/>
      <c r="BF183" s="280"/>
      <c r="BK183" s="280"/>
      <c r="BL183" s="280"/>
      <c r="BM183" s="280"/>
      <c r="BN183" s="280"/>
      <c r="BO183" s="280"/>
      <c r="BP183" s="280"/>
      <c r="BQ183" s="280"/>
      <c r="BR183" s="280"/>
      <c r="BS183" s="280"/>
      <c r="BT183" s="280"/>
      <c r="BU183" s="266"/>
      <c r="BV183" s="280"/>
      <c r="BW183" s="280"/>
      <c r="BX183" s="280"/>
      <c r="BY183" s="280"/>
      <c r="BZ183" s="280"/>
      <c r="CA183" s="280"/>
      <c r="CB183" s="266"/>
      <c r="CC183" s="266"/>
      <c r="CD183" s="280"/>
      <c r="CE183" s="280"/>
      <c r="CF183" s="280"/>
      <c r="CG183" s="280"/>
      <c r="CH183" s="266"/>
      <c r="CI183" s="266"/>
      <c r="CJ183" s="266"/>
      <c r="CK183" s="266"/>
      <c r="CL183" s="266"/>
      <c r="CM183" s="280"/>
      <c r="CN183" s="280"/>
      <c r="CO183" s="280"/>
      <c r="CP183" s="280"/>
      <c r="CQ183" s="280"/>
      <c r="CR183" s="268"/>
      <c r="CS183" s="268"/>
      <c r="DA183" s="270"/>
      <c r="DB183" s="270"/>
      <c r="DD183" s="284"/>
      <c r="DE183" s="270"/>
      <c r="DF183" s="285"/>
      <c r="DG183" s="270"/>
      <c r="DH183" s="270"/>
      <c r="DI183" s="273"/>
      <c r="DJ183" s="270"/>
      <c r="DK183" s="270"/>
      <c r="DL183" s="273"/>
      <c r="DM183" s="285"/>
      <c r="DN183" s="270"/>
      <c r="DO183" s="284"/>
      <c r="DP183" s="270"/>
      <c r="DQ183" s="270"/>
      <c r="DR183" s="270"/>
      <c r="DS183" s="270"/>
      <c r="DT183" s="270"/>
      <c r="DU183" s="244"/>
      <c r="DV183" s="284"/>
      <c r="DW183" s="284"/>
      <c r="DX183" s="286"/>
      <c r="DY183" s="286"/>
      <c r="DZ183" s="284"/>
      <c r="EA183" s="284"/>
      <c r="EB183" s="284"/>
      <c r="ED183" s="284"/>
      <c r="EE183" s="270"/>
      <c r="EF183" s="280"/>
      <c r="EG183" s="280"/>
      <c r="EH183" s="280"/>
      <c r="EI183" s="224"/>
      <c r="EJ183" s="275"/>
      <c r="EK183" s="276"/>
      <c r="EL183" s="275"/>
      <c r="EM183" s="275"/>
      <c r="EO183" s="275"/>
      <c r="EP183" s="275"/>
      <c r="ER183" s="224"/>
      <c r="ES183" s="275"/>
      <c r="ET183" s="276"/>
      <c r="EU183" s="275"/>
      <c r="EV183" s="275"/>
      <c r="EX183" s="275"/>
      <c r="EY183" s="275"/>
      <c r="FA183" s="34"/>
      <c r="FB183" s="34"/>
      <c r="FC183" s="33"/>
    </row>
    <row r="184" spans="1:159" ht="32.25" customHeight="1">
      <c r="A184" s="224"/>
      <c r="G184" s="280"/>
      <c r="L184" s="280"/>
      <c r="M184" s="266"/>
      <c r="N184" s="266"/>
      <c r="O184" s="266"/>
      <c r="P184" s="266"/>
      <c r="Q184" s="266"/>
      <c r="R184" s="266"/>
      <c r="S184" s="280"/>
      <c r="T184" s="280"/>
      <c r="U184" s="280"/>
      <c r="V184" s="280"/>
      <c r="W184" s="280"/>
      <c r="X184" s="266"/>
      <c r="Y184" s="280"/>
      <c r="Z184" s="280"/>
      <c r="AA184" s="280"/>
      <c r="AB184" s="266"/>
      <c r="AC184" s="280"/>
      <c r="AD184" s="280"/>
      <c r="AE184" s="281"/>
      <c r="AF184" s="280"/>
      <c r="AG184" s="280"/>
      <c r="AH184" s="281"/>
      <c r="AI184" s="280"/>
      <c r="AJ184" s="280"/>
      <c r="AK184" s="280"/>
      <c r="AL184" s="280"/>
      <c r="AM184" s="280"/>
      <c r="AN184" s="266"/>
      <c r="AO184" s="280"/>
      <c r="AP184" s="280"/>
      <c r="AQ184" s="280"/>
      <c r="AR184" s="280"/>
      <c r="AS184" s="266"/>
      <c r="AT184" s="280"/>
      <c r="AU184" s="280"/>
      <c r="AV184" s="266"/>
      <c r="AW184" s="266"/>
      <c r="AX184" s="280"/>
      <c r="AY184" s="280"/>
      <c r="AZ184" s="280"/>
      <c r="BA184" s="280"/>
      <c r="BB184" s="280"/>
      <c r="BC184" s="280"/>
      <c r="BD184" s="280"/>
      <c r="BE184" s="280"/>
      <c r="BF184" s="280"/>
      <c r="BK184" s="280"/>
      <c r="BL184" s="280"/>
      <c r="BM184" s="280"/>
      <c r="BN184" s="280"/>
      <c r="BO184" s="280"/>
      <c r="BP184" s="280"/>
      <c r="BQ184" s="280"/>
      <c r="BR184" s="280"/>
      <c r="BS184" s="280"/>
      <c r="BT184" s="280"/>
      <c r="BU184" s="266"/>
      <c r="BV184" s="280"/>
      <c r="BW184" s="280"/>
      <c r="BX184" s="280"/>
      <c r="BY184" s="280"/>
      <c r="BZ184" s="280"/>
      <c r="CA184" s="280"/>
      <c r="CB184" s="266"/>
      <c r="CC184" s="266"/>
      <c r="CD184" s="280"/>
      <c r="CE184" s="280"/>
      <c r="CF184" s="280"/>
      <c r="CG184" s="280"/>
      <c r="CH184" s="266"/>
      <c r="CI184" s="266"/>
      <c r="CJ184" s="266"/>
      <c r="CK184" s="266"/>
      <c r="CL184" s="266"/>
      <c r="CM184" s="280"/>
      <c r="CN184" s="280"/>
      <c r="CO184" s="280"/>
      <c r="CP184" s="280"/>
      <c r="CQ184" s="280"/>
      <c r="CR184" s="268"/>
      <c r="CS184" s="268"/>
      <c r="DA184" s="270"/>
      <c r="DB184" s="270"/>
      <c r="DD184" s="284"/>
      <c r="DE184" s="270"/>
      <c r="DF184" s="285"/>
      <c r="DG184" s="270"/>
      <c r="DH184" s="270"/>
      <c r="DI184" s="273"/>
      <c r="DJ184" s="270"/>
      <c r="DK184" s="270"/>
      <c r="DL184" s="273"/>
      <c r="DM184" s="285"/>
      <c r="DN184" s="270"/>
      <c r="DO184" s="284"/>
      <c r="DP184" s="270"/>
      <c r="DQ184" s="270"/>
      <c r="DR184" s="270"/>
      <c r="DS184" s="270"/>
      <c r="DT184" s="270"/>
      <c r="DU184" s="244"/>
      <c r="DV184" s="284"/>
      <c r="DW184" s="284"/>
      <c r="DX184" s="286"/>
      <c r="DY184" s="286"/>
      <c r="DZ184" s="284"/>
      <c r="EA184" s="284"/>
      <c r="EB184" s="284"/>
      <c r="ED184" s="284"/>
      <c r="EE184" s="270"/>
      <c r="EF184" s="280"/>
      <c r="EG184" s="280"/>
      <c r="EH184" s="280"/>
      <c r="EI184" s="224"/>
      <c r="EJ184" s="275"/>
      <c r="EK184" s="276"/>
      <c r="EL184" s="275"/>
      <c r="EM184" s="275"/>
      <c r="EO184" s="275"/>
      <c r="EP184" s="275"/>
      <c r="ER184" s="224"/>
      <c r="ES184" s="275"/>
      <c r="ET184" s="276"/>
      <c r="EU184" s="275"/>
      <c r="EV184" s="275"/>
      <c r="EX184" s="275"/>
      <c r="EY184" s="275"/>
      <c r="FA184" s="34"/>
      <c r="FB184" s="34"/>
      <c r="FC184" s="33"/>
    </row>
    <row r="185" spans="1:159" ht="32.25" customHeight="1">
      <c r="A185" s="224"/>
      <c r="G185" s="280"/>
      <c r="L185" s="280"/>
      <c r="M185" s="266"/>
      <c r="N185" s="266"/>
      <c r="O185" s="266"/>
      <c r="P185" s="266"/>
      <c r="Q185" s="266"/>
      <c r="R185" s="266"/>
      <c r="S185" s="280"/>
      <c r="T185" s="280"/>
      <c r="U185" s="280"/>
      <c r="V185" s="280"/>
      <c r="W185" s="280"/>
      <c r="X185" s="266"/>
      <c r="Y185" s="280"/>
      <c r="Z185" s="280"/>
      <c r="AA185" s="280"/>
      <c r="AB185" s="266"/>
      <c r="AC185" s="280"/>
      <c r="AD185" s="280"/>
      <c r="AE185" s="281"/>
      <c r="AF185" s="280"/>
      <c r="AG185" s="280"/>
      <c r="AH185" s="281"/>
      <c r="AI185" s="280"/>
      <c r="AJ185" s="280"/>
      <c r="AK185" s="280"/>
      <c r="AL185" s="280"/>
      <c r="AM185" s="280"/>
      <c r="AN185" s="266"/>
      <c r="AO185" s="280"/>
      <c r="AP185" s="280"/>
      <c r="AQ185" s="280"/>
      <c r="AR185" s="280"/>
      <c r="AS185" s="266"/>
      <c r="AT185" s="280"/>
      <c r="AU185" s="280"/>
      <c r="AV185" s="266"/>
      <c r="AW185" s="266"/>
      <c r="AX185" s="280"/>
      <c r="AY185" s="280"/>
      <c r="AZ185" s="280"/>
      <c r="BA185" s="280"/>
      <c r="BB185" s="280"/>
      <c r="BC185" s="280"/>
      <c r="BD185" s="280"/>
      <c r="BE185" s="280"/>
      <c r="BF185" s="280"/>
      <c r="BK185" s="280"/>
      <c r="BL185" s="280"/>
      <c r="BM185" s="280"/>
      <c r="BN185" s="280"/>
      <c r="BO185" s="280"/>
      <c r="BP185" s="280"/>
      <c r="BQ185" s="280"/>
      <c r="BR185" s="280"/>
      <c r="BS185" s="280"/>
      <c r="BT185" s="280"/>
      <c r="BU185" s="266"/>
      <c r="BV185" s="280"/>
      <c r="BW185" s="280"/>
      <c r="BX185" s="280"/>
      <c r="BY185" s="280"/>
      <c r="BZ185" s="280"/>
      <c r="CA185" s="280"/>
      <c r="CB185" s="266"/>
      <c r="CC185" s="266"/>
      <c r="CD185" s="280"/>
      <c r="CE185" s="280"/>
      <c r="CF185" s="280"/>
      <c r="CG185" s="280"/>
      <c r="CH185" s="266"/>
      <c r="CI185" s="266"/>
      <c r="CJ185" s="266"/>
      <c r="CK185" s="266"/>
      <c r="CL185" s="266"/>
      <c r="CM185" s="280"/>
      <c r="CN185" s="280"/>
      <c r="CO185" s="280"/>
      <c r="CP185" s="280"/>
      <c r="CQ185" s="280"/>
      <c r="CR185" s="268"/>
      <c r="CS185" s="268"/>
      <c r="DA185" s="270"/>
      <c r="DB185" s="270"/>
      <c r="DD185" s="284"/>
      <c r="DE185" s="270"/>
      <c r="DF185" s="285"/>
      <c r="DG185" s="270"/>
      <c r="DH185" s="270"/>
      <c r="DI185" s="273"/>
      <c r="DJ185" s="270"/>
      <c r="DK185" s="270"/>
      <c r="DL185" s="273"/>
      <c r="DM185" s="285"/>
      <c r="DN185" s="270"/>
      <c r="DO185" s="284"/>
      <c r="DP185" s="270"/>
      <c r="DQ185" s="270"/>
      <c r="DR185" s="270"/>
      <c r="DS185" s="270"/>
      <c r="DT185" s="270"/>
      <c r="DU185" s="244"/>
      <c r="DV185" s="284"/>
      <c r="DW185" s="284"/>
      <c r="DX185" s="286"/>
      <c r="DY185" s="286"/>
      <c r="DZ185" s="284"/>
      <c r="EA185" s="284"/>
      <c r="EB185" s="284"/>
      <c r="ED185" s="284"/>
      <c r="EE185" s="270"/>
      <c r="EF185" s="280"/>
      <c r="EG185" s="280"/>
      <c r="EH185" s="280"/>
      <c r="EI185" s="224"/>
      <c r="EJ185" s="275"/>
      <c r="EK185" s="276"/>
      <c r="EL185" s="275"/>
      <c r="EM185" s="275"/>
      <c r="EO185" s="275"/>
      <c r="EP185" s="275"/>
      <c r="ER185" s="224"/>
      <c r="ES185" s="275"/>
      <c r="ET185" s="276"/>
      <c r="EU185" s="275"/>
      <c r="EV185" s="275"/>
      <c r="EX185" s="275"/>
      <c r="EY185" s="275"/>
      <c r="FA185" s="34"/>
      <c r="FB185" s="34"/>
      <c r="FC185" s="33"/>
    </row>
    <row r="186" spans="1:159" ht="32.25" customHeight="1">
      <c r="A186" s="224"/>
      <c r="G186" s="280"/>
      <c r="L186" s="280"/>
      <c r="M186" s="266"/>
      <c r="N186" s="266"/>
      <c r="O186" s="266"/>
      <c r="P186" s="266"/>
      <c r="Q186" s="266"/>
      <c r="R186" s="266"/>
      <c r="S186" s="280"/>
      <c r="T186" s="280"/>
      <c r="U186" s="280"/>
      <c r="V186" s="280"/>
      <c r="W186" s="280"/>
      <c r="X186" s="266"/>
      <c r="Y186" s="280"/>
      <c r="Z186" s="280"/>
      <c r="AA186" s="280"/>
      <c r="AB186" s="266"/>
      <c r="AC186" s="280"/>
      <c r="AD186" s="280"/>
      <c r="AE186" s="281"/>
      <c r="AF186" s="280"/>
      <c r="AG186" s="280"/>
      <c r="AH186" s="281"/>
      <c r="AI186" s="280"/>
      <c r="AJ186" s="280"/>
      <c r="AK186" s="280"/>
      <c r="AL186" s="280"/>
      <c r="AM186" s="280"/>
      <c r="AN186" s="266"/>
      <c r="AO186" s="280"/>
      <c r="AP186" s="280"/>
      <c r="AQ186" s="280"/>
      <c r="AR186" s="280"/>
      <c r="AS186" s="266"/>
      <c r="AT186" s="280"/>
      <c r="AU186" s="280"/>
      <c r="AV186" s="266"/>
      <c r="AW186" s="266"/>
      <c r="AX186" s="280"/>
      <c r="AY186" s="280"/>
      <c r="AZ186" s="280"/>
      <c r="BA186" s="280"/>
      <c r="BB186" s="280"/>
      <c r="BC186" s="280"/>
      <c r="BD186" s="280"/>
      <c r="BE186" s="280"/>
      <c r="BF186" s="280"/>
      <c r="BK186" s="280"/>
      <c r="BL186" s="280"/>
      <c r="BM186" s="280"/>
      <c r="BN186" s="280"/>
      <c r="BO186" s="280"/>
      <c r="BP186" s="280"/>
      <c r="BQ186" s="280"/>
      <c r="BR186" s="280"/>
      <c r="BS186" s="280"/>
      <c r="BT186" s="280"/>
      <c r="BU186" s="266"/>
      <c r="BV186" s="280"/>
      <c r="BW186" s="280"/>
      <c r="BX186" s="280"/>
      <c r="BY186" s="280"/>
      <c r="BZ186" s="280"/>
      <c r="CA186" s="280"/>
      <c r="CB186" s="266"/>
      <c r="CC186" s="266"/>
      <c r="CD186" s="280"/>
      <c r="CE186" s="280"/>
      <c r="CF186" s="280"/>
      <c r="CG186" s="280"/>
      <c r="CH186" s="266"/>
      <c r="CI186" s="266"/>
      <c r="CJ186" s="266"/>
      <c r="CK186" s="266"/>
      <c r="CL186" s="266"/>
      <c r="CM186" s="280"/>
      <c r="CN186" s="280"/>
      <c r="CO186" s="280"/>
      <c r="CP186" s="280"/>
      <c r="CQ186" s="280"/>
      <c r="CR186" s="268"/>
      <c r="CS186" s="268"/>
      <c r="DA186" s="270"/>
      <c r="DB186" s="270"/>
      <c r="DD186" s="284"/>
      <c r="DE186" s="270"/>
      <c r="DF186" s="285"/>
      <c r="DG186" s="270"/>
      <c r="DH186" s="270"/>
      <c r="DI186" s="273"/>
      <c r="DJ186" s="270"/>
      <c r="DK186" s="270"/>
      <c r="DL186" s="273"/>
      <c r="DM186" s="285"/>
      <c r="DN186" s="270"/>
      <c r="DO186" s="284"/>
      <c r="DP186" s="270"/>
      <c r="DQ186" s="270"/>
      <c r="DR186" s="270"/>
      <c r="DS186" s="270"/>
      <c r="DT186" s="270"/>
      <c r="DU186" s="244"/>
      <c r="DV186" s="284"/>
      <c r="DW186" s="284"/>
      <c r="DX186" s="286"/>
      <c r="DY186" s="286"/>
      <c r="DZ186" s="284"/>
      <c r="EA186" s="284"/>
      <c r="EB186" s="284"/>
      <c r="ED186" s="284"/>
      <c r="EE186" s="270"/>
      <c r="EF186" s="280"/>
      <c r="EG186" s="280"/>
      <c r="EH186" s="280"/>
      <c r="EI186" s="224"/>
      <c r="EJ186" s="275"/>
      <c r="EK186" s="276"/>
      <c r="EL186" s="275"/>
      <c r="EM186" s="275"/>
      <c r="EO186" s="275"/>
      <c r="EP186" s="275"/>
      <c r="ER186" s="224"/>
      <c r="ES186" s="275"/>
      <c r="ET186" s="276"/>
      <c r="EU186" s="275"/>
      <c r="EV186" s="275"/>
      <c r="EX186" s="275"/>
      <c r="EY186" s="275"/>
      <c r="FA186" s="34"/>
      <c r="FB186" s="34"/>
      <c r="FC186" s="33"/>
    </row>
    <row r="187" spans="1:159" ht="32.25" customHeight="1">
      <c r="A187" s="224"/>
      <c r="G187" s="280"/>
      <c r="L187" s="280"/>
      <c r="M187" s="266"/>
      <c r="N187" s="266"/>
      <c r="O187" s="266"/>
      <c r="P187" s="266"/>
      <c r="Q187" s="266"/>
      <c r="R187" s="266"/>
      <c r="S187" s="280"/>
      <c r="T187" s="280"/>
      <c r="U187" s="280"/>
      <c r="V187" s="280"/>
      <c r="W187" s="280"/>
      <c r="X187" s="266"/>
      <c r="Y187" s="280"/>
      <c r="Z187" s="280"/>
      <c r="AA187" s="280"/>
      <c r="AB187" s="266"/>
      <c r="AC187" s="280"/>
      <c r="AD187" s="280"/>
      <c r="AE187" s="281"/>
      <c r="AF187" s="280"/>
      <c r="AG187" s="280"/>
      <c r="AH187" s="281"/>
      <c r="AI187" s="280"/>
      <c r="AJ187" s="280"/>
      <c r="AK187" s="280"/>
      <c r="AL187" s="280"/>
      <c r="AM187" s="280"/>
      <c r="AN187" s="266"/>
      <c r="AO187" s="280"/>
      <c r="AP187" s="280"/>
      <c r="AQ187" s="280"/>
      <c r="AR187" s="280"/>
      <c r="AS187" s="266"/>
      <c r="AT187" s="280"/>
      <c r="AU187" s="280"/>
      <c r="AV187" s="266"/>
      <c r="AW187" s="266"/>
      <c r="AX187" s="280"/>
      <c r="AY187" s="280"/>
      <c r="AZ187" s="280"/>
      <c r="BA187" s="280"/>
      <c r="BB187" s="280"/>
      <c r="BC187" s="280"/>
      <c r="BD187" s="280"/>
      <c r="BE187" s="280"/>
      <c r="BF187" s="280"/>
      <c r="BK187" s="280"/>
      <c r="BL187" s="280"/>
      <c r="BM187" s="280"/>
      <c r="BN187" s="280"/>
      <c r="BO187" s="280"/>
      <c r="BP187" s="280"/>
      <c r="BQ187" s="280"/>
      <c r="BR187" s="280"/>
      <c r="BS187" s="280"/>
      <c r="BT187" s="280"/>
      <c r="BU187" s="266"/>
      <c r="BV187" s="280"/>
      <c r="BW187" s="280"/>
      <c r="BX187" s="280"/>
      <c r="BY187" s="280"/>
      <c r="BZ187" s="280"/>
      <c r="CA187" s="280"/>
      <c r="CB187" s="266"/>
      <c r="CC187" s="266"/>
      <c r="CD187" s="280"/>
      <c r="CE187" s="280"/>
      <c r="CF187" s="280"/>
      <c r="CG187" s="280"/>
      <c r="CH187" s="266"/>
      <c r="CI187" s="266"/>
      <c r="CJ187" s="266"/>
      <c r="CK187" s="266"/>
      <c r="CL187" s="266"/>
      <c r="CM187" s="280"/>
      <c r="CN187" s="280"/>
      <c r="CO187" s="280"/>
      <c r="CP187" s="280"/>
      <c r="CQ187" s="280"/>
      <c r="CR187" s="268"/>
      <c r="CS187" s="268"/>
      <c r="DA187" s="270"/>
      <c r="DB187" s="270"/>
      <c r="DD187" s="284"/>
      <c r="DE187" s="270"/>
      <c r="DF187" s="285"/>
      <c r="DG187" s="270"/>
      <c r="DH187" s="270"/>
      <c r="DI187" s="273"/>
      <c r="DJ187" s="270"/>
      <c r="DK187" s="270"/>
      <c r="DL187" s="273"/>
      <c r="DM187" s="285"/>
      <c r="DN187" s="270"/>
      <c r="DO187" s="284"/>
      <c r="DP187" s="270"/>
      <c r="DQ187" s="270"/>
      <c r="DR187" s="270"/>
      <c r="DS187" s="270"/>
      <c r="DT187" s="270"/>
      <c r="DU187" s="244"/>
      <c r="DV187" s="284"/>
      <c r="DW187" s="284"/>
      <c r="DX187" s="286"/>
      <c r="DY187" s="286"/>
      <c r="DZ187" s="284"/>
      <c r="EA187" s="284"/>
      <c r="EB187" s="284"/>
      <c r="ED187" s="284"/>
      <c r="EE187" s="270"/>
      <c r="EF187" s="280"/>
      <c r="EG187" s="280"/>
      <c r="EH187" s="280"/>
      <c r="EI187" s="224"/>
      <c r="EJ187" s="275"/>
      <c r="EK187" s="276"/>
      <c r="EL187" s="275"/>
      <c r="EM187" s="275"/>
      <c r="EO187" s="275"/>
      <c r="EP187" s="275"/>
      <c r="ER187" s="224"/>
      <c r="ES187" s="275"/>
      <c r="ET187" s="276"/>
      <c r="EU187" s="275"/>
      <c r="EV187" s="275"/>
      <c r="EX187" s="275"/>
      <c r="EY187" s="275"/>
      <c r="FA187" s="34"/>
      <c r="FB187" s="34"/>
      <c r="FC187" s="33"/>
    </row>
    <row r="188" spans="1:159" ht="32.25" customHeight="1">
      <c r="A188" s="224"/>
      <c r="G188" s="280"/>
      <c r="L188" s="280"/>
      <c r="M188" s="266"/>
      <c r="N188" s="266"/>
      <c r="O188" s="266"/>
      <c r="P188" s="266"/>
      <c r="Q188" s="266"/>
      <c r="R188" s="266"/>
      <c r="S188" s="280"/>
      <c r="T188" s="280"/>
      <c r="U188" s="280"/>
      <c r="V188" s="280"/>
      <c r="W188" s="280"/>
      <c r="X188" s="266"/>
      <c r="Y188" s="280"/>
      <c r="Z188" s="280"/>
      <c r="AA188" s="280"/>
      <c r="AB188" s="266"/>
      <c r="AC188" s="280"/>
      <c r="AD188" s="280"/>
      <c r="AE188" s="281"/>
      <c r="AF188" s="280"/>
      <c r="AG188" s="280"/>
      <c r="AH188" s="281"/>
      <c r="AI188" s="280"/>
      <c r="AJ188" s="280"/>
      <c r="AK188" s="280"/>
      <c r="AL188" s="280"/>
      <c r="AM188" s="280"/>
      <c r="AN188" s="266"/>
      <c r="AO188" s="280"/>
      <c r="AP188" s="280"/>
      <c r="AQ188" s="280"/>
      <c r="AR188" s="280"/>
      <c r="AS188" s="266"/>
      <c r="AT188" s="280"/>
      <c r="AU188" s="280"/>
      <c r="AV188" s="266"/>
      <c r="AW188" s="266"/>
      <c r="AX188" s="280"/>
      <c r="AY188" s="280"/>
      <c r="AZ188" s="280"/>
      <c r="BA188" s="280"/>
      <c r="BB188" s="280"/>
      <c r="BC188" s="280"/>
      <c r="BD188" s="280"/>
      <c r="BE188" s="280"/>
      <c r="BF188" s="280"/>
      <c r="BK188" s="280"/>
      <c r="BL188" s="280"/>
      <c r="BM188" s="280"/>
      <c r="BN188" s="280"/>
      <c r="BO188" s="280"/>
      <c r="BP188" s="280"/>
      <c r="BQ188" s="280"/>
      <c r="BR188" s="280"/>
      <c r="BS188" s="280"/>
      <c r="BT188" s="280"/>
      <c r="BU188" s="266"/>
      <c r="BV188" s="280"/>
      <c r="BW188" s="280"/>
      <c r="BX188" s="280"/>
      <c r="BY188" s="280"/>
      <c r="BZ188" s="280"/>
      <c r="CA188" s="280"/>
      <c r="CB188" s="266"/>
      <c r="CC188" s="266"/>
      <c r="CD188" s="280"/>
      <c r="CE188" s="280"/>
      <c r="CF188" s="280"/>
      <c r="CG188" s="280"/>
      <c r="CH188" s="266"/>
      <c r="CI188" s="266"/>
      <c r="CJ188" s="266"/>
      <c r="CK188" s="266"/>
      <c r="CL188" s="266"/>
      <c r="CM188" s="280"/>
      <c r="CN188" s="280"/>
      <c r="CO188" s="280"/>
      <c r="CP188" s="280"/>
      <c r="CQ188" s="280"/>
      <c r="CR188" s="268"/>
      <c r="CS188" s="268"/>
      <c r="DA188" s="270"/>
      <c r="DB188" s="270"/>
      <c r="DD188" s="284"/>
      <c r="DE188" s="270"/>
      <c r="DF188" s="285"/>
      <c r="DG188" s="270"/>
      <c r="DH188" s="270"/>
      <c r="DI188" s="273"/>
      <c r="DJ188" s="270"/>
      <c r="DK188" s="270"/>
      <c r="DL188" s="273"/>
      <c r="DM188" s="285"/>
      <c r="DN188" s="270"/>
      <c r="DO188" s="284"/>
      <c r="DP188" s="270"/>
      <c r="DQ188" s="270"/>
      <c r="DR188" s="270"/>
      <c r="DS188" s="270"/>
      <c r="DT188" s="270"/>
      <c r="DU188" s="244"/>
      <c r="DV188" s="284"/>
      <c r="DW188" s="284"/>
      <c r="DX188" s="286"/>
      <c r="DY188" s="286"/>
      <c r="DZ188" s="284"/>
      <c r="EA188" s="284"/>
      <c r="EB188" s="284"/>
      <c r="ED188" s="284"/>
      <c r="EE188" s="270"/>
      <c r="EF188" s="280"/>
      <c r="EG188" s="280"/>
      <c r="EH188" s="280"/>
      <c r="EI188" s="224"/>
      <c r="EJ188" s="275"/>
      <c r="EK188" s="276"/>
      <c r="EL188" s="275"/>
      <c r="EM188" s="275"/>
      <c r="EO188" s="275"/>
      <c r="EP188" s="275"/>
      <c r="ER188" s="224"/>
      <c r="ES188" s="275"/>
      <c r="ET188" s="276"/>
      <c r="EU188" s="275"/>
      <c r="EV188" s="275"/>
      <c r="EX188" s="275"/>
      <c r="EY188" s="275"/>
      <c r="FA188" s="34"/>
      <c r="FB188" s="34"/>
      <c r="FC188" s="33"/>
    </row>
    <row r="189" spans="1:159" ht="32.25" customHeight="1">
      <c r="A189" s="224"/>
      <c r="G189" s="280"/>
      <c r="L189" s="280"/>
      <c r="M189" s="266"/>
      <c r="N189" s="266"/>
      <c r="O189" s="266"/>
      <c r="P189" s="266"/>
      <c r="Q189" s="266"/>
      <c r="R189" s="266"/>
      <c r="S189" s="280"/>
      <c r="T189" s="280"/>
      <c r="U189" s="280"/>
      <c r="V189" s="280"/>
      <c r="W189" s="280"/>
      <c r="X189" s="266"/>
      <c r="Y189" s="280"/>
      <c r="Z189" s="280"/>
      <c r="AA189" s="280"/>
      <c r="AB189" s="266"/>
      <c r="AC189" s="280"/>
      <c r="AD189" s="280"/>
      <c r="AE189" s="281"/>
      <c r="AF189" s="280"/>
      <c r="AG189" s="280"/>
      <c r="AH189" s="281"/>
      <c r="AI189" s="280"/>
      <c r="AJ189" s="280"/>
      <c r="AK189" s="280"/>
      <c r="AL189" s="280"/>
      <c r="AM189" s="280"/>
      <c r="AN189" s="266"/>
      <c r="AO189" s="280"/>
      <c r="AP189" s="280"/>
      <c r="AQ189" s="280"/>
      <c r="AR189" s="280"/>
      <c r="AS189" s="266"/>
      <c r="AT189" s="280"/>
      <c r="AU189" s="280"/>
      <c r="AV189" s="266"/>
      <c r="AW189" s="266"/>
      <c r="AX189" s="280"/>
      <c r="AY189" s="280"/>
      <c r="AZ189" s="280"/>
      <c r="BA189" s="280"/>
      <c r="BB189" s="280"/>
      <c r="BC189" s="280"/>
      <c r="BD189" s="280"/>
      <c r="BE189" s="280"/>
      <c r="BF189" s="280"/>
      <c r="BK189" s="280"/>
      <c r="BL189" s="280"/>
      <c r="BM189" s="280"/>
      <c r="BN189" s="280"/>
      <c r="BO189" s="280"/>
      <c r="BP189" s="280"/>
      <c r="BQ189" s="280"/>
      <c r="BR189" s="280"/>
      <c r="BS189" s="280"/>
      <c r="BT189" s="280"/>
      <c r="BU189" s="266"/>
      <c r="BV189" s="280"/>
      <c r="BW189" s="280"/>
      <c r="BX189" s="280"/>
      <c r="BY189" s="280"/>
      <c r="BZ189" s="280"/>
      <c r="CA189" s="280"/>
      <c r="CB189" s="266"/>
      <c r="CC189" s="266"/>
      <c r="CD189" s="280"/>
      <c r="CE189" s="280"/>
      <c r="CF189" s="280"/>
      <c r="CG189" s="280"/>
      <c r="CH189" s="266"/>
      <c r="CI189" s="266"/>
      <c r="CJ189" s="266"/>
      <c r="CK189" s="266"/>
      <c r="CL189" s="266"/>
      <c r="CM189" s="280"/>
      <c r="CN189" s="280"/>
      <c r="CO189" s="280"/>
      <c r="CP189" s="280"/>
      <c r="CQ189" s="280"/>
      <c r="CR189" s="268"/>
      <c r="CS189" s="268"/>
      <c r="DA189" s="270"/>
      <c r="DB189" s="270"/>
      <c r="DD189" s="284"/>
      <c r="DE189" s="270"/>
      <c r="DF189" s="285"/>
      <c r="DG189" s="270"/>
      <c r="DH189" s="270"/>
      <c r="DI189" s="273"/>
      <c r="DJ189" s="270"/>
      <c r="DK189" s="270"/>
      <c r="DL189" s="273"/>
      <c r="DM189" s="285"/>
      <c r="DN189" s="270"/>
      <c r="DO189" s="284"/>
      <c r="DP189" s="270"/>
      <c r="DQ189" s="270"/>
      <c r="DR189" s="270"/>
      <c r="DS189" s="270"/>
      <c r="DT189" s="270"/>
      <c r="DU189" s="244"/>
      <c r="DV189" s="284"/>
      <c r="DW189" s="284"/>
      <c r="DX189" s="286"/>
      <c r="DY189" s="286"/>
      <c r="DZ189" s="284"/>
      <c r="EA189" s="284"/>
      <c r="EB189" s="284"/>
      <c r="ED189" s="284"/>
      <c r="EE189" s="270"/>
      <c r="EF189" s="280"/>
      <c r="EG189" s="280"/>
      <c r="EH189" s="280"/>
      <c r="EI189" s="224"/>
      <c r="EJ189" s="275"/>
      <c r="EK189" s="276"/>
      <c r="EL189" s="275"/>
      <c r="EM189" s="275"/>
      <c r="EO189" s="275"/>
      <c r="EP189" s="275"/>
      <c r="ER189" s="224"/>
      <c r="ES189" s="275"/>
      <c r="ET189" s="276"/>
      <c r="EU189" s="275"/>
      <c r="EV189" s="275"/>
      <c r="EX189" s="275"/>
      <c r="EY189" s="275"/>
      <c r="FA189" s="34"/>
      <c r="FB189" s="34"/>
      <c r="FC189" s="33"/>
    </row>
    <row r="190" spans="1:159" ht="32.25" customHeight="1">
      <c r="A190" s="224"/>
      <c r="G190" s="280"/>
      <c r="L190" s="280"/>
      <c r="M190" s="266"/>
      <c r="N190" s="266"/>
      <c r="O190" s="266"/>
      <c r="P190" s="266"/>
      <c r="Q190" s="266"/>
      <c r="R190" s="266"/>
      <c r="S190" s="280"/>
      <c r="T190" s="280"/>
      <c r="U190" s="280"/>
      <c r="V190" s="280"/>
      <c r="W190" s="280"/>
      <c r="X190" s="266"/>
      <c r="Y190" s="280"/>
      <c r="Z190" s="280"/>
      <c r="AA190" s="280"/>
      <c r="AB190" s="266"/>
      <c r="AC190" s="280"/>
      <c r="AD190" s="280"/>
      <c r="AE190" s="281"/>
      <c r="AF190" s="280"/>
      <c r="AG190" s="280"/>
      <c r="AH190" s="281"/>
      <c r="AI190" s="280"/>
      <c r="AJ190" s="280"/>
      <c r="AK190" s="280"/>
      <c r="AL190" s="280"/>
      <c r="AM190" s="280"/>
      <c r="AN190" s="266"/>
      <c r="AO190" s="280"/>
      <c r="AP190" s="280"/>
      <c r="AQ190" s="280"/>
      <c r="AR190" s="280"/>
      <c r="AS190" s="266"/>
      <c r="AT190" s="280"/>
      <c r="AU190" s="280"/>
      <c r="AV190" s="266"/>
      <c r="AW190" s="266"/>
      <c r="AX190" s="280"/>
      <c r="AY190" s="280"/>
      <c r="AZ190" s="280"/>
      <c r="BA190" s="280"/>
      <c r="BB190" s="280"/>
      <c r="BC190" s="280"/>
      <c r="BD190" s="280"/>
      <c r="BE190" s="280"/>
      <c r="BF190" s="280"/>
      <c r="BK190" s="280"/>
      <c r="BL190" s="280"/>
      <c r="BM190" s="280"/>
      <c r="BN190" s="280"/>
      <c r="BO190" s="280"/>
      <c r="BP190" s="280"/>
      <c r="BQ190" s="280"/>
      <c r="BR190" s="280"/>
      <c r="BS190" s="280"/>
      <c r="BT190" s="280"/>
      <c r="BU190" s="266"/>
      <c r="BV190" s="280"/>
      <c r="BW190" s="280"/>
      <c r="BX190" s="280"/>
      <c r="BY190" s="280"/>
      <c r="BZ190" s="280"/>
      <c r="CA190" s="280"/>
      <c r="CB190" s="266"/>
      <c r="CC190" s="266"/>
      <c r="CD190" s="280"/>
      <c r="CE190" s="280"/>
      <c r="CF190" s="280"/>
      <c r="CG190" s="280"/>
      <c r="CH190" s="266"/>
      <c r="CI190" s="266"/>
      <c r="CJ190" s="266"/>
      <c r="CK190" s="266"/>
      <c r="CL190" s="266"/>
      <c r="CM190" s="280"/>
      <c r="CN190" s="280"/>
      <c r="CO190" s="280"/>
      <c r="CP190" s="280"/>
      <c r="CQ190" s="280"/>
      <c r="CR190" s="268"/>
      <c r="CS190" s="268"/>
      <c r="DA190" s="270"/>
      <c r="DB190" s="270"/>
      <c r="DD190" s="284"/>
      <c r="DE190" s="270"/>
      <c r="DF190" s="285"/>
      <c r="DG190" s="270"/>
      <c r="DH190" s="270"/>
      <c r="DI190" s="273"/>
      <c r="DJ190" s="270"/>
      <c r="DK190" s="270"/>
      <c r="DL190" s="273"/>
      <c r="DM190" s="285"/>
      <c r="DN190" s="270"/>
      <c r="DO190" s="284"/>
      <c r="DP190" s="270"/>
      <c r="DQ190" s="270"/>
      <c r="DR190" s="270"/>
      <c r="DS190" s="270"/>
      <c r="DT190" s="270"/>
      <c r="DU190" s="244"/>
      <c r="DV190" s="284"/>
      <c r="DW190" s="284"/>
      <c r="DX190" s="286"/>
      <c r="DY190" s="286"/>
      <c r="DZ190" s="284"/>
      <c r="EA190" s="284"/>
      <c r="EB190" s="284"/>
      <c r="ED190" s="284"/>
      <c r="EE190" s="270"/>
      <c r="EF190" s="280"/>
      <c r="EG190" s="280"/>
      <c r="EH190" s="280"/>
      <c r="EI190" s="224"/>
      <c r="EJ190" s="275"/>
      <c r="EK190" s="276"/>
      <c r="EL190" s="275"/>
      <c r="EM190" s="275"/>
      <c r="EO190" s="275"/>
      <c r="EP190" s="275"/>
      <c r="ER190" s="224"/>
      <c r="ES190" s="275"/>
      <c r="ET190" s="276"/>
      <c r="EU190" s="275"/>
      <c r="EV190" s="275"/>
      <c r="EX190" s="275"/>
      <c r="EY190" s="275"/>
      <c r="FA190" s="34"/>
      <c r="FB190" s="34"/>
      <c r="FC190" s="33"/>
    </row>
    <row r="191" spans="1:159" ht="32.25" customHeight="1">
      <c r="A191" s="224"/>
      <c r="G191" s="280"/>
      <c r="L191" s="280"/>
      <c r="M191" s="266"/>
      <c r="N191" s="266"/>
      <c r="O191" s="266"/>
      <c r="P191" s="266"/>
      <c r="Q191" s="266"/>
      <c r="R191" s="266"/>
      <c r="S191" s="280"/>
      <c r="T191" s="280"/>
      <c r="U191" s="280"/>
      <c r="V191" s="280"/>
      <c r="W191" s="280"/>
      <c r="X191" s="266"/>
      <c r="Y191" s="280"/>
      <c r="Z191" s="280"/>
      <c r="AA191" s="280"/>
      <c r="AB191" s="266"/>
      <c r="AC191" s="280"/>
      <c r="AD191" s="280"/>
      <c r="AE191" s="281"/>
      <c r="AF191" s="280"/>
      <c r="AG191" s="280"/>
      <c r="AH191" s="281"/>
      <c r="AI191" s="280"/>
      <c r="AJ191" s="280"/>
      <c r="AK191" s="280"/>
      <c r="AL191" s="280"/>
      <c r="AM191" s="280"/>
      <c r="AN191" s="266"/>
      <c r="AO191" s="280"/>
      <c r="AP191" s="280"/>
      <c r="AQ191" s="280"/>
      <c r="AR191" s="280"/>
      <c r="AS191" s="266"/>
      <c r="AT191" s="280"/>
      <c r="AU191" s="280"/>
      <c r="AV191" s="266"/>
      <c r="AW191" s="266"/>
      <c r="AX191" s="280"/>
      <c r="AY191" s="280"/>
      <c r="AZ191" s="280"/>
      <c r="BA191" s="280"/>
      <c r="BB191" s="280"/>
      <c r="BC191" s="280"/>
      <c r="BD191" s="280"/>
      <c r="BE191" s="280"/>
      <c r="BF191" s="280"/>
      <c r="BK191" s="280"/>
      <c r="BL191" s="280"/>
      <c r="BM191" s="280"/>
      <c r="BN191" s="280"/>
      <c r="BO191" s="280"/>
      <c r="BP191" s="280"/>
      <c r="BQ191" s="280"/>
      <c r="BR191" s="280"/>
      <c r="BS191" s="280"/>
      <c r="BT191" s="280"/>
      <c r="BU191" s="266"/>
      <c r="BV191" s="280"/>
      <c r="BW191" s="280"/>
      <c r="BX191" s="280"/>
      <c r="BY191" s="280"/>
      <c r="BZ191" s="280"/>
      <c r="CA191" s="280"/>
      <c r="CB191" s="266"/>
      <c r="CC191" s="266"/>
      <c r="CD191" s="280"/>
      <c r="CE191" s="280"/>
      <c r="CF191" s="280"/>
      <c r="CG191" s="280"/>
      <c r="CH191" s="266"/>
      <c r="CI191" s="266"/>
      <c r="CJ191" s="266"/>
      <c r="CK191" s="266"/>
      <c r="CL191" s="266"/>
      <c r="CM191" s="280"/>
      <c r="CN191" s="280"/>
      <c r="CO191" s="280"/>
      <c r="CP191" s="280"/>
      <c r="CQ191" s="280"/>
      <c r="CR191" s="268"/>
      <c r="CS191" s="268"/>
      <c r="DA191" s="270"/>
      <c r="DB191" s="270"/>
      <c r="DD191" s="284"/>
      <c r="DE191" s="270"/>
      <c r="DF191" s="285"/>
      <c r="DG191" s="270"/>
      <c r="DH191" s="270"/>
      <c r="DI191" s="273"/>
      <c r="DJ191" s="270"/>
      <c r="DK191" s="270"/>
      <c r="DL191" s="273"/>
      <c r="DM191" s="285"/>
      <c r="DN191" s="270"/>
      <c r="DO191" s="284"/>
      <c r="DP191" s="270"/>
      <c r="DQ191" s="270"/>
      <c r="DR191" s="270"/>
      <c r="DS191" s="270"/>
      <c r="DT191" s="270"/>
      <c r="DU191" s="244"/>
      <c r="DV191" s="284"/>
      <c r="DW191" s="284"/>
      <c r="DX191" s="286"/>
      <c r="DY191" s="286"/>
      <c r="DZ191" s="284"/>
      <c r="EA191" s="284"/>
      <c r="EB191" s="284"/>
      <c r="ED191" s="284"/>
      <c r="EE191" s="270"/>
      <c r="EF191" s="280"/>
      <c r="EG191" s="280"/>
      <c r="EH191" s="280"/>
      <c r="EI191" s="224"/>
      <c r="EJ191" s="275"/>
      <c r="EK191" s="276"/>
      <c r="EL191" s="275"/>
      <c r="EM191" s="275"/>
      <c r="EO191" s="275"/>
      <c r="EP191" s="275"/>
      <c r="ER191" s="224"/>
      <c r="ES191" s="275"/>
      <c r="ET191" s="276"/>
      <c r="EU191" s="275"/>
      <c r="EV191" s="275"/>
      <c r="EX191" s="275"/>
      <c r="EY191" s="275"/>
      <c r="FA191" s="34"/>
      <c r="FB191" s="34"/>
      <c r="FC191" s="33"/>
    </row>
    <row r="192" spans="1:159" ht="32.25" customHeight="1">
      <c r="A192" s="224"/>
      <c r="G192" s="280"/>
      <c r="L192" s="280"/>
      <c r="M192" s="266"/>
      <c r="N192" s="266"/>
      <c r="O192" s="266"/>
      <c r="P192" s="266"/>
      <c r="Q192" s="266"/>
      <c r="R192" s="266"/>
      <c r="S192" s="280"/>
      <c r="T192" s="280"/>
      <c r="U192" s="280"/>
      <c r="V192" s="280"/>
      <c r="W192" s="280"/>
      <c r="X192" s="266"/>
      <c r="Y192" s="280"/>
      <c r="Z192" s="280"/>
      <c r="AA192" s="280"/>
      <c r="AB192" s="266"/>
      <c r="AC192" s="280"/>
      <c r="AD192" s="280"/>
      <c r="AE192" s="281"/>
      <c r="AF192" s="280"/>
      <c r="AG192" s="280"/>
      <c r="AH192" s="281"/>
      <c r="AI192" s="280"/>
      <c r="AJ192" s="280"/>
      <c r="AK192" s="280"/>
      <c r="AL192" s="280"/>
      <c r="AM192" s="280"/>
      <c r="AN192" s="266"/>
      <c r="AO192" s="280"/>
      <c r="AP192" s="280"/>
      <c r="AQ192" s="280"/>
      <c r="AR192" s="280"/>
      <c r="AS192" s="266"/>
      <c r="AT192" s="280"/>
      <c r="AU192" s="280"/>
      <c r="AV192" s="266"/>
      <c r="AW192" s="266"/>
      <c r="AX192" s="280"/>
      <c r="AY192" s="280"/>
      <c r="AZ192" s="280"/>
      <c r="BA192" s="280"/>
      <c r="BB192" s="280"/>
      <c r="BC192" s="280"/>
      <c r="BD192" s="280"/>
      <c r="BE192" s="280"/>
      <c r="BF192" s="280"/>
      <c r="BK192" s="280"/>
      <c r="BL192" s="280"/>
      <c r="BM192" s="280"/>
      <c r="BN192" s="280"/>
      <c r="BO192" s="280"/>
      <c r="BP192" s="280"/>
      <c r="BQ192" s="280"/>
      <c r="BR192" s="280"/>
      <c r="BS192" s="280"/>
      <c r="BT192" s="280"/>
      <c r="BU192" s="266"/>
      <c r="BV192" s="280"/>
      <c r="BW192" s="280"/>
      <c r="BX192" s="280"/>
      <c r="BY192" s="280"/>
      <c r="BZ192" s="280"/>
      <c r="CA192" s="280"/>
      <c r="CB192" s="266"/>
      <c r="CC192" s="266"/>
      <c r="CD192" s="280"/>
      <c r="CE192" s="280"/>
      <c r="CF192" s="280"/>
      <c r="CG192" s="280"/>
      <c r="CH192" s="266"/>
      <c r="CI192" s="266"/>
      <c r="CJ192" s="266"/>
      <c r="CK192" s="266"/>
      <c r="CL192" s="266"/>
      <c r="CM192" s="280"/>
      <c r="CN192" s="280"/>
      <c r="CO192" s="280"/>
      <c r="CP192" s="280"/>
      <c r="CQ192" s="280"/>
      <c r="CR192" s="268"/>
      <c r="CS192" s="268"/>
      <c r="DA192" s="270"/>
      <c r="DB192" s="270"/>
      <c r="DD192" s="284"/>
      <c r="DE192" s="270"/>
      <c r="DF192" s="285"/>
      <c r="DG192" s="270"/>
      <c r="DH192" s="270"/>
      <c r="DI192" s="273"/>
      <c r="DJ192" s="270"/>
      <c r="DK192" s="270"/>
      <c r="DL192" s="273"/>
      <c r="DM192" s="285"/>
      <c r="DN192" s="270"/>
      <c r="DO192" s="284"/>
      <c r="DP192" s="270"/>
      <c r="DQ192" s="270"/>
      <c r="DR192" s="270"/>
      <c r="DS192" s="270"/>
      <c r="DT192" s="270"/>
      <c r="DU192" s="244"/>
      <c r="DV192" s="284"/>
      <c r="DW192" s="284"/>
      <c r="DX192" s="286"/>
      <c r="DY192" s="286"/>
      <c r="DZ192" s="284"/>
      <c r="EA192" s="284"/>
      <c r="EB192" s="284"/>
      <c r="ED192" s="284"/>
      <c r="EE192" s="270"/>
      <c r="EF192" s="280"/>
      <c r="EG192" s="280"/>
      <c r="EH192" s="280"/>
      <c r="EI192" s="224"/>
      <c r="EJ192" s="275"/>
      <c r="EK192" s="276"/>
      <c r="EL192" s="275"/>
      <c r="EM192" s="275"/>
      <c r="EO192" s="275"/>
      <c r="EP192" s="275"/>
      <c r="ER192" s="224"/>
      <c r="ES192" s="275"/>
      <c r="ET192" s="276"/>
      <c r="EU192" s="275"/>
      <c r="EV192" s="275"/>
      <c r="EX192" s="275"/>
      <c r="EY192" s="275"/>
      <c r="FA192" s="34"/>
      <c r="FB192" s="34"/>
      <c r="FC192" s="33"/>
    </row>
    <row r="193" spans="1:159" ht="32.25" customHeight="1">
      <c r="A193" s="224"/>
      <c r="G193" s="280"/>
      <c r="L193" s="280"/>
      <c r="M193" s="266"/>
      <c r="N193" s="266"/>
      <c r="O193" s="266"/>
      <c r="P193" s="266"/>
      <c r="Q193" s="266"/>
      <c r="R193" s="266"/>
      <c r="S193" s="280"/>
      <c r="T193" s="280"/>
      <c r="U193" s="280"/>
      <c r="V193" s="280"/>
      <c r="W193" s="280"/>
      <c r="X193" s="266"/>
      <c r="Y193" s="280"/>
      <c r="Z193" s="280"/>
      <c r="AA193" s="280"/>
      <c r="AB193" s="266"/>
      <c r="AC193" s="280"/>
      <c r="AD193" s="280"/>
      <c r="AE193" s="281"/>
      <c r="AF193" s="280"/>
      <c r="AG193" s="280"/>
      <c r="AH193" s="281"/>
      <c r="AI193" s="280"/>
      <c r="AJ193" s="280"/>
      <c r="AK193" s="280"/>
      <c r="AL193" s="280"/>
      <c r="AM193" s="280"/>
      <c r="AN193" s="266"/>
      <c r="AO193" s="280"/>
      <c r="AP193" s="280"/>
      <c r="AQ193" s="280"/>
      <c r="AR193" s="280"/>
      <c r="AS193" s="266"/>
      <c r="AT193" s="280"/>
      <c r="AU193" s="280"/>
      <c r="AV193" s="266"/>
      <c r="AW193" s="266"/>
      <c r="AX193" s="280"/>
      <c r="AY193" s="280"/>
      <c r="AZ193" s="280"/>
      <c r="BA193" s="280"/>
      <c r="BB193" s="280"/>
      <c r="BC193" s="280"/>
      <c r="BD193" s="280"/>
      <c r="BE193" s="280"/>
      <c r="BF193" s="280"/>
      <c r="BK193" s="280"/>
      <c r="BL193" s="280"/>
      <c r="BM193" s="280"/>
      <c r="BN193" s="280"/>
      <c r="BO193" s="280"/>
      <c r="BP193" s="280"/>
      <c r="BQ193" s="280"/>
      <c r="BR193" s="280"/>
      <c r="BS193" s="280"/>
      <c r="BT193" s="280"/>
      <c r="BU193" s="266"/>
      <c r="BV193" s="280"/>
      <c r="BW193" s="280"/>
      <c r="BX193" s="280"/>
      <c r="BY193" s="280"/>
      <c r="BZ193" s="280"/>
      <c r="CA193" s="280"/>
      <c r="CB193" s="266"/>
      <c r="CC193" s="266"/>
      <c r="CD193" s="280"/>
      <c r="CE193" s="280"/>
      <c r="CF193" s="280"/>
      <c r="CG193" s="280"/>
      <c r="CH193" s="266"/>
      <c r="CI193" s="266"/>
      <c r="CJ193" s="266"/>
      <c r="CK193" s="266"/>
      <c r="CL193" s="266"/>
      <c r="CM193" s="280"/>
      <c r="CN193" s="280"/>
      <c r="CO193" s="280"/>
      <c r="CP193" s="280"/>
      <c r="CQ193" s="280"/>
      <c r="CR193" s="268"/>
      <c r="CS193" s="268"/>
      <c r="DA193" s="270"/>
      <c r="DB193" s="270"/>
      <c r="DD193" s="284"/>
      <c r="DE193" s="270"/>
      <c r="DF193" s="285"/>
      <c r="DG193" s="270"/>
      <c r="DH193" s="270"/>
      <c r="DI193" s="273"/>
      <c r="DJ193" s="270"/>
      <c r="DK193" s="270"/>
      <c r="DL193" s="273"/>
      <c r="DM193" s="285"/>
      <c r="DN193" s="270"/>
      <c r="DO193" s="284"/>
      <c r="DP193" s="270"/>
      <c r="DQ193" s="270"/>
      <c r="DR193" s="270"/>
      <c r="DS193" s="270"/>
      <c r="DT193" s="270"/>
      <c r="DU193" s="244"/>
      <c r="DV193" s="284"/>
      <c r="DW193" s="284"/>
      <c r="DX193" s="286"/>
      <c r="DY193" s="286"/>
      <c r="DZ193" s="284"/>
      <c r="EA193" s="284"/>
      <c r="EB193" s="284"/>
      <c r="ED193" s="284"/>
      <c r="EE193" s="270"/>
      <c r="EF193" s="280"/>
      <c r="EG193" s="280"/>
      <c r="EH193" s="280"/>
      <c r="EI193" s="224"/>
      <c r="EJ193" s="275"/>
      <c r="EK193" s="276"/>
      <c r="EL193" s="275"/>
      <c r="EM193" s="275"/>
      <c r="EO193" s="275"/>
      <c r="EP193" s="275"/>
      <c r="ER193" s="224"/>
      <c r="ES193" s="275"/>
      <c r="ET193" s="276"/>
      <c r="EU193" s="275"/>
      <c r="EV193" s="275"/>
      <c r="EX193" s="275"/>
      <c r="EY193" s="275"/>
      <c r="FA193" s="34"/>
      <c r="FB193" s="34"/>
      <c r="FC193" s="33"/>
    </row>
    <row r="194" spans="1:159" ht="32.25" customHeight="1">
      <c r="A194" s="224"/>
      <c r="G194" s="280"/>
      <c r="L194" s="280"/>
      <c r="M194" s="266"/>
      <c r="N194" s="266"/>
      <c r="O194" s="266"/>
      <c r="P194" s="266"/>
      <c r="Q194" s="266"/>
      <c r="R194" s="266"/>
      <c r="S194" s="280"/>
      <c r="T194" s="280"/>
      <c r="U194" s="280"/>
      <c r="V194" s="280"/>
      <c r="W194" s="280"/>
      <c r="X194" s="266"/>
      <c r="Y194" s="280"/>
      <c r="Z194" s="280"/>
      <c r="AA194" s="280"/>
      <c r="AB194" s="266"/>
      <c r="AC194" s="280"/>
      <c r="AD194" s="280"/>
      <c r="AE194" s="281"/>
      <c r="AF194" s="280"/>
      <c r="AG194" s="280"/>
      <c r="AH194" s="281"/>
      <c r="AI194" s="280"/>
      <c r="AJ194" s="280"/>
      <c r="AK194" s="280"/>
      <c r="AL194" s="280"/>
      <c r="AM194" s="280"/>
      <c r="AN194" s="266"/>
      <c r="AO194" s="280"/>
      <c r="AP194" s="280"/>
      <c r="AQ194" s="280"/>
      <c r="AR194" s="280"/>
      <c r="AS194" s="266"/>
      <c r="AT194" s="280"/>
      <c r="AU194" s="280"/>
      <c r="AV194" s="266"/>
      <c r="AW194" s="266"/>
      <c r="AX194" s="280"/>
      <c r="AY194" s="280"/>
      <c r="AZ194" s="280"/>
      <c r="BA194" s="280"/>
      <c r="BB194" s="280"/>
      <c r="BC194" s="280"/>
      <c r="BD194" s="280"/>
      <c r="BE194" s="280"/>
      <c r="BF194" s="280"/>
      <c r="BK194" s="280"/>
      <c r="BL194" s="280"/>
      <c r="BM194" s="280"/>
      <c r="BN194" s="280"/>
      <c r="BO194" s="280"/>
      <c r="BP194" s="280"/>
      <c r="BQ194" s="280"/>
      <c r="BR194" s="280"/>
      <c r="BS194" s="280"/>
      <c r="BT194" s="280"/>
      <c r="BU194" s="266"/>
      <c r="BV194" s="280"/>
      <c r="BW194" s="280"/>
      <c r="BX194" s="280"/>
      <c r="BY194" s="280"/>
      <c r="BZ194" s="280"/>
      <c r="CA194" s="280"/>
      <c r="CB194" s="266"/>
      <c r="CC194" s="266"/>
      <c r="CD194" s="280"/>
      <c r="CE194" s="280"/>
      <c r="CF194" s="280"/>
      <c r="CG194" s="280"/>
      <c r="CH194" s="266"/>
      <c r="CI194" s="266"/>
      <c r="CJ194" s="266"/>
      <c r="CK194" s="266"/>
      <c r="CL194" s="266"/>
      <c r="CM194" s="280"/>
      <c r="CN194" s="280"/>
      <c r="CO194" s="280"/>
      <c r="CP194" s="280"/>
      <c r="CQ194" s="280"/>
      <c r="CR194" s="268"/>
      <c r="CS194" s="268"/>
      <c r="DA194" s="270"/>
      <c r="DB194" s="270"/>
      <c r="DD194" s="284"/>
      <c r="DE194" s="270"/>
      <c r="DF194" s="285"/>
      <c r="DG194" s="270"/>
      <c r="DH194" s="270"/>
      <c r="DI194" s="273"/>
      <c r="DJ194" s="270"/>
      <c r="DK194" s="270"/>
      <c r="DL194" s="273"/>
      <c r="DM194" s="285"/>
      <c r="DN194" s="270"/>
      <c r="DO194" s="284"/>
      <c r="DP194" s="270"/>
      <c r="DQ194" s="270"/>
      <c r="DR194" s="270"/>
      <c r="DS194" s="270"/>
      <c r="DT194" s="270"/>
      <c r="DU194" s="244"/>
      <c r="DV194" s="284"/>
      <c r="DW194" s="284"/>
      <c r="DX194" s="286"/>
      <c r="DY194" s="286"/>
      <c r="DZ194" s="284"/>
      <c r="EA194" s="284"/>
      <c r="EB194" s="284"/>
      <c r="ED194" s="284"/>
      <c r="EE194" s="270"/>
      <c r="EF194" s="280"/>
      <c r="EG194" s="280"/>
      <c r="EH194" s="280"/>
      <c r="EI194" s="224"/>
      <c r="EJ194" s="275"/>
      <c r="EK194" s="276"/>
      <c r="EL194" s="275"/>
      <c r="EM194" s="275"/>
      <c r="EO194" s="275"/>
      <c r="EP194" s="275"/>
      <c r="ER194" s="224"/>
      <c r="ES194" s="275"/>
      <c r="ET194" s="276"/>
      <c r="EU194" s="275"/>
      <c r="EV194" s="275"/>
      <c r="EX194" s="275"/>
      <c r="EY194" s="275"/>
      <c r="FA194" s="34"/>
      <c r="FB194" s="34"/>
      <c r="FC194" s="33"/>
    </row>
    <row r="195" spans="1:159" ht="32.25" customHeight="1">
      <c r="A195" s="224"/>
      <c r="G195" s="280"/>
      <c r="L195" s="280"/>
      <c r="M195" s="266"/>
      <c r="N195" s="266"/>
      <c r="O195" s="266"/>
      <c r="P195" s="266"/>
      <c r="Q195" s="266"/>
      <c r="R195" s="266"/>
      <c r="S195" s="280"/>
      <c r="T195" s="280"/>
      <c r="U195" s="280"/>
      <c r="V195" s="280"/>
      <c r="W195" s="280"/>
      <c r="X195" s="266"/>
      <c r="Y195" s="280"/>
      <c r="Z195" s="280"/>
      <c r="AA195" s="280"/>
      <c r="AB195" s="266"/>
      <c r="AC195" s="280"/>
      <c r="AD195" s="280"/>
      <c r="AE195" s="281"/>
      <c r="AF195" s="280"/>
      <c r="AG195" s="280"/>
      <c r="AH195" s="281"/>
      <c r="AI195" s="280"/>
      <c r="AJ195" s="280"/>
      <c r="AK195" s="280"/>
      <c r="AL195" s="280"/>
      <c r="AM195" s="280"/>
      <c r="AN195" s="266"/>
      <c r="AO195" s="280"/>
      <c r="AP195" s="280"/>
      <c r="AQ195" s="280"/>
      <c r="AR195" s="280"/>
      <c r="AS195" s="266"/>
      <c r="AT195" s="280"/>
      <c r="AU195" s="280"/>
      <c r="AV195" s="266"/>
      <c r="AW195" s="266"/>
      <c r="AX195" s="280"/>
      <c r="AY195" s="280"/>
      <c r="AZ195" s="280"/>
      <c r="BA195" s="280"/>
      <c r="BB195" s="280"/>
      <c r="BC195" s="280"/>
      <c r="BD195" s="280"/>
      <c r="BE195" s="280"/>
      <c r="BF195" s="280"/>
      <c r="BK195" s="280"/>
      <c r="BL195" s="280"/>
      <c r="BM195" s="280"/>
      <c r="BN195" s="280"/>
      <c r="BO195" s="280"/>
      <c r="BP195" s="280"/>
      <c r="BQ195" s="280"/>
      <c r="BR195" s="280"/>
      <c r="BS195" s="280"/>
      <c r="BT195" s="280"/>
      <c r="BU195" s="266"/>
      <c r="BV195" s="280"/>
      <c r="BW195" s="280"/>
      <c r="BX195" s="280"/>
      <c r="BY195" s="280"/>
      <c r="BZ195" s="280"/>
      <c r="CA195" s="280"/>
      <c r="CB195" s="266"/>
      <c r="CC195" s="266"/>
      <c r="CD195" s="280"/>
      <c r="CE195" s="280"/>
      <c r="CF195" s="280"/>
      <c r="CG195" s="280"/>
      <c r="CH195" s="266"/>
      <c r="CI195" s="266"/>
      <c r="CJ195" s="266"/>
      <c r="CK195" s="266"/>
      <c r="CL195" s="266"/>
      <c r="CM195" s="280"/>
      <c r="CN195" s="280"/>
      <c r="CO195" s="280"/>
      <c r="CP195" s="280"/>
      <c r="CQ195" s="280"/>
      <c r="CR195" s="268"/>
      <c r="CS195" s="268"/>
      <c r="DA195" s="270"/>
      <c r="DB195" s="270"/>
      <c r="DD195" s="284"/>
      <c r="DE195" s="270"/>
      <c r="DF195" s="285"/>
      <c r="DG195" s="270"/>
      <c r="DH195" s="270"/>
      <c r="DI195" s="273"/>
      <c r="DJ195" s="270"/>
      <c r="DK195" s="270"/>
      <c r="DL195" s="273"/>
      <c r="DM195" s="285"/>
      <c r="DN195" s="270"/>
      <c r="DO195" s="284"/>
      <c r="DP195" s="270"/>
      <c r="DQ195" s="270"/>
      <c r="DR195" s="270"/>
      <c r="DS195" s="270"/>
      <c r="DT195" s="270"/>
      <c r="DU195" s="244"/>
      <c r="DV195" s="284"/>
      <c r="DW195" s="284"/>
      <c r="DX195" s="286"/>
      <c r="DY195" s="286"/>
      <c r="DZ195" s="284"/>
      <c r="EA195" s="284"/>
      <c r="EB195" s="284"/>
      <c r="ED195" s="284"/>
      <c r="EE195" s="270"/>
      <c r="EF195" s="280"/>
      <c r="EG195" s="280"/>
      <c r="EH195" s="280"/>
      <c r="EI195" s="224"/>
      <c r="EJ195" s="275"/>
      <c r="EK195" s="276"/>
      <c r="EL195" s="275"/>
      <c r="EM195" s="275"/>
      <c r="EO195" s="275"/>
      <c r="EP195" s="275"/>
      <c r="ER195" s="224"/>
      <c r="ES195" s="275"/>
      <c r="ET195" s="276"/>
      <c r="EU195" s="275"/>
      <c r="EV195" s="275"/>
      <c r="EX195" s="275"/>
      <c r="EY195" s="275"/>
      <c r="FA195" s="34"/>
      <c r="FB195" s="34"/>
      <c r="FC195" s="33"/>
    </row>
    <row r="196" spans="1:159" ht="32.25" customHeight="1">
      <c r="A196" s="224"/>
      <c r="G196" s="280"/>
      <c r="L196" s="280"/>
      <c r="M196" s="266"/>
      <c r="N196" s="266"/>
      <c r="O196" s="266"/>
      <c r="P196" s="266"/>
      <c r="Q196" s="266"/>
      <c r="R196" s="266"/>
      <c r="S196" s="280"/>
      <c r="T196" s="280"/>
      <c r="U196" s="280"/>
      <c r="V196" s="280"/>
      <c r="W196" s="280"/>
      <c r="X196" s="266"/>
      <c r="Y196" s="280"/>
      <c r="Z196" s="280"/>
      <c r="AA196" s="280"/>
      <c r="AB196" s="266"/>
      <c r="AC196" s="280"/>
      <c r="AD196" s="280"/>
      <c r="AE196" s="281"/>
      <c r="AF196" s="280"/>
      <c r="AG196" s="280"/>
      <c r="AH196" s="281"/>
      <c r="AI196" s="280"/>
      <c r="AJ196" s="280"/>
      <c r="AK196" s="280"/>
      <c r="AL196" s="280"/>
      <c r="AM196" s="280"/>
      <c r="AN196" s="266"/>
      <c r="AO196" s="280"/>
      <c r="AP196" s="280"/>
      <c r="AQ196" s="280"/>
      <c r="AR196" s="280"/>
      <c r="AS196" s="266"/>
      <c r="AT196" s="280"/>
      <c r="AU196" s="280"/>
      <c r="AV196" s="266"/>
      <c r="AW196" s="266"/>
      <c r="AX196" s="280"/>
      <c r="AY196" s="280"/>
      <c r="AZ196" s="280"/>
      <c r="BA196" s="280"/>
      <c r="BB196" s="280"/>
      <c r="BC196" s="280"/>
      <c r="BD196" s="280"/>
      <c r="BE196" s="280"/>
      <c r="BF196" s="280"/>
      <c r="BK196" s="280"/>
      <c r="BL196" s="280"/>
      <c r="BM196" s="280"/>
      <c r="BN196" s="280"/>
      <c r="BO196" s="280"/>
      <c r="BP196" s="280"/>
      <c r="BQ196" s="280"/>
      <c r="BR196" s="280"/>
      <c r="BS196" s="280"/>
      <c r="BT196" s="280"/>
      <c r="BU196" s="266"/>
      <c r="BV196" s="280"/>
      <c r="BW196" s="280"/>
      <c r="BX196" s="280"/>
      <c r="BY196" s="280"/>
      <c r="BZ196" s="280"/>
      <c r="CA196" s="280"/>
      <c r="CB196" s="266"/>
      <c r="CC196" s="266"/>
      <c r="CD196" s="280"/>
      <c r="CE196" s="280"/>
      <c r="CF196" s="280"/>
      <c r="CG196" s="280"/>
      <c r="CH196" s="266"/>
      <c r="CI196" s="266"/>
      <c r="CJ196" s="266"/>
      <c r="CK196" s="266"/>
      <c r="CL196" s="266"/>
      <c r="CM196" s="280"/>
      <c r="CN196" s="280"/>
      <c r="CO196" s="280"/>
      <c r="CP196" s="280"/>
      <c r="CQ196" s="280"/>
      <c r="CR196" s="268"/>
      <c r="CS196" s="268"/>
      <c r="DA196" s="270"/>
      <c r="DB196" s="270"/>
      <c r="DD196" s="284"/>
      <c r="DE196" s="270"/>
      <c r="DF196" s="285"/>
      <c r="DG196" s="270"/>
      <c r="DH196" s="270"/>
      <c r="DI196" s="273"/>
      <c r="DJ196" s="270"/>
      <c r="DK196" s="270"/>
      <c r="DL196" s="273"/>
      <c r="DM196" s="285"/>
      <c r="DN196" s="270"/>
      <c r="DO196" s="284"/>
      <c r="DP196" s="270"/>
      <c r="DQ196" s="270"/>
      <c r="DR196" s="270"/>
      <c r="DS196" s="270"/>
      <c r="DT196" s="270"/>
      <c r="DU196" s="244"/>
      <c r="DV196" s="284"/>
      <c r="DW196" s="284"/>
      <c r="DX196" s="286"/>
      <c r="DY196" s="286"/>
      <c r="DZ196" s="284"/>
      <c r="EA196" s="284"/>
      <c r="EB196" s="284"/>
      <c r="ED196" s="284"/>
      <c r="EE196" s="270"/>
      <c r="EF196" s="280"/>
      <c r="EG196" s="280"/>
      <c r="EH196" s="280"/>
      <c r="EI196" s="224"/>
      <c r="EJ196" s="275"/>
      <c r="EK196" s="276"/>
      <c r="EL196" s="275"/>
      <c r="EM196" s="275"/>
      <c r="EO196" s="275"/>
      <c r="EP196" s="275"/>
      <c r="ER196" s="224"/>
      <c r="ES196" s="275"/>
      <c r="ET196" s="276"/>
      <c r="EU196" s="275"/>
      <c r="EV196" s="275"/>
      <c r="EX196" s="275"/>
      <c r="EY196" s="275"/>
      <c r="FA196" s="34"/>
      <c r="FB196" s="34"/>
      <c r="FC196" s="33"/>
    </row>
    <row r="197" spans="1:159" ht="32.25" customHeight="1">
      <c r="A197" s="224"/>
      <c r="G197" s="280"/>
      <c r="L197" s="280"/>
      <c r="M197" s="266"/>
      <c r="N197" s="266"/>
      <c r="O197" s="266"/>
      <c r="P197" s="266"/>
      <c r="Q197" s="266"/>
      <c r="R197" s="266"/>
      <c r="S197" s="280"/>
      <c r="T197" s="280"/>
      <c r="U197" s="280"/>
      <c r="V197" s="280"/>
      <c r="W197" s="280"/>
      <c r="X197" s="266"/>
      <c r="Y197" s="280"/>
      <c r="Z197" s="280"/>
      <c r="AA197" s="280"/>
      <c r="AB197" s="266"/>
      <c r="AC197" s="280"/>
      <c r="AD197" s="280"/>
      <c r="AE197" s="281"/>
      <c r="AF197" s="280"/>
      <c r="AG197" s="280"/>
      <c r="AH197" s="281"/>
      <c r="AI197" s="280"/>
      <c r="AJ197" s="280"/>
      <c r="AK197" s="280"/>
      <c r="AL197" s="280"/>
      <c r="AM197" s="280"/>
      <c r="AN197" s="266"/>
      <c r="AO197" s="280"/>
      <c r="AP197" s="280"/>
      <c r="AQ197" s="280"/>
      <c r="AR197" s="280"/>
      <c r="AS197" s="266"/>
      <c r="AT197" s="280"/>
      <c r="AU197" s="280"/>
      <c r="AV197" s="266"/>
      <c r="AW197" s="266"/>
      <c r="AX197" s="280"/>
      <c r="AY197" s="280"/>
      <c r="AZ197" s="280"/>
      <c r="BA197" s="280"/>
      <c r="BB197" s="280"/>
      <c r="BC197" s="280"/>
      <c r="BD197" s="280"/>
      <c r="BE197" s="280"/>
      <c r="BF197" s="280"/>
      <c r="BK197" s="280"/>
      <c r="BL197" s="280"/>
      <c r="BM197" s="280"/>
      <c r="BN197" s="280"/>
      <c r="BO197" s="280"/>
      <c r="BP197" s="280"/>
      <c r="BQ197" s="280"/>
      <c r="BR197" s="280"/>
      <c r="BS197" s="280"/>
      <c r="BT197" s="280"/>
      <c r="BU197" s="266"/>
      <c r="BV197" s="280"/>
      <c r="BW197" s="280"/>
      <c r="BX197" s="280"/>
      <c r="BY197" s="280"/>
      <c r="BZ197" s="280"/>
      <c r="CA197" s="280"/>
      <c r="CB197" s="266"/>
      <c r="CC197" s="266"/>
      <c r="CD197" s="280"/>
      <c r="CE197" s="280"/>
      <c r="CF197" s="280"/>
      <c r="CG197" s="280"/>
      <c r="CH197" s="266"/>
      <c r="CI197" s="266"/>
      <c r="CJ197" s="266"/>
      <c r="CK197" s="266"/>
      <c r="CL197" s="266"/>
      <c r="CM197" s="280"/>
      <c r="CN197" s="280"/>
      <c r="CO197" s="280"/>
      <c r="CP197" s="280"/>
      <c r="CQ197" s="280"/>
      <c r="CR197" s="268"/>
      <c r="CS197" s="268"/>
      <c r="DA197" s="270"/>
      <c r="DB197" s="270"/>
      <c r="DD197" s="284"/>
      <c r="DE197" s="270"/>
      <c r="DF197" s="285"/>
      <c r="DG197" s="270"/>
      <c r="DH197" s="270"/>
      <c r="DI197" s="273"/>
      <c r="DJ197" s="270"/>
      <c r="DK197" s="270"/>
      <c r="DL197" s="273"/>
      <c r="DM197" s="285"/>
      <c r="DN197" s="270"/>
      <c r="DO197" s="284"/>
      <c r="DP197" s="270"/>
      <c r="DQ197" s="270"/>
      <c r="DR197" s="270"/>
      <c r="DS197" s="270"/>
      <c r="DT197" s="270"/>
      <c r="DU197" s="244"/>
      <c r="DV197" s="284"/>
      <c r="DW197" s="284"/>
      <c r="DX197" s="286"/>
      <c r="DY197" s="286"/>
      <c r="DZ197" s="284"/>
      <c r="EA197" s="284"/>
      <c r="EB197" s="284"/>
      <c r="ED197" s="284"/>
      <c r="EE197" s="270"/>
      <c r="EF197" s="280"/>
      <c r="EG197" s="280"/>
      <c r="EH197" s="280"/>
      <c r="EI197" s="224"/>
      <c r="EJ197" s="275"/>
      <c r="EK197" s="276"/>
      <c r="EL197" s="275"/>
      <c r="EM197" s="275"/>
      <c r="EO197" s="275"/>
      <c r="EP197" s="275"/>
      <c r="ER197" s="224"/>
      <c r="ES197" s="275"/>
      <c r="ET197" s="276"/>
      <c r="EU197" s="275"/>
      <c r="EV197" s="275"/>
      <c r="EX197" s="275"/>
      <c r="EY197" s="275"/>
      <c r="FA197" s="34"/>
      <c r="FB197" s="34"/>
      <c r="FC197" s="33"/>
    </row>
    <row r="198" spans="1:159" ht="32.25" customHeight="1">
      <c r="A198" s="224"/>
      <c r="G198" s="280"/>
      <c r="L198" s="280"/>
      <c r="M198" s="266"/>
      <c r="N198" s="266"/>
      <c r="O198" s="266"/>
      <c r="P198" s="266"/>
      <c r="Q198" s="266"/>
      <c r="R198" s="266"/>
      <c r="S198" s="280"/>
      <c r="T198" s="280"/>
      <c r="U198" s="280"/>
      <c r="V198" s="280"/>
      <c r="W198" s="280"/>
      <c r="X198" s="266"/>
      <c r="Y198" s="280"/>
      <c r="Z198" s="280"/>
      <c r="AA198" s="280"/>
      <c r="AB198" s="266"/>
      <c r="AC198" s="280"/>
      <c r="AD198" s="280"/>
      <c r="AE198" s="281"/>
      <c r="AF198" s="280"/>
      <c r="AG198" s="280"/>
      <c r="AH198" s="281"/>
      <c r="AI198" s="280"/>
      <c r="AJ198" s="280"/>
      <c r="AK198" s="280"/>
      <c r="AL198" s="280"/>
      <c r="AM198" s="280"/>
      <c r="AN198" s="266"/>
      <c r="AO198" s="280"/>
      <c r="AP198" s="280"/>
      <c r="AQ198" s="280"/>
      <c r="AR198" s="280"/>
      <c r="AS198" s="266"/>
      <c r="AT198" s="280"/>
      <c r="AU198" s="280"/>
      <c r="AV198" s="266"/>
      <c r="AW198" s="266"/>
      <c r="AX198" s="280"/>
      <c r="AY198" s="280"/>
      <c r="AZ198" s="280"/>
      <c r="BA198" s="280"/>
      <c r="BB198" s="280"/>
      <c r="BC198" s="280"/>
      <c r="BD198" s="280"/>
      <c r="BE198" s="280"/>
      <c r="BF198" s="280"/>
      <c r="BK198" s="280"/>
      <c r="BL198" s="280"/>
      <c r="BM198" s="280"/>
      <c r="BN198" s="280"/>
      <c r="BO198" s="280"/>
      <c r="BP198" s="280"/>
      <c r="BQ198" s="280"/>
      <c r="BR198" s="280"/>
      <c r="BS198" s="280"/>
      <c r="BT198" s="280"/>
      <c r="BU198" s="266"/>
      <c r="BV198" s="280"/>
      <c r="BW198" s="280"/>
      <c r="BX198" s="280"/>
      <c r="BY198" s="280"/>
      <c r="BZ198" s="280"/>
      <c r="CA198" s="280"/>
      <c r="CB198" s="266"/>
      <c r="CC198" s="266"/>
      <c r="CD198" s="280"/>
      <c r="CE198" s="280"/>
      <c r="CF198" s="280"/>
      <c r="CG198" s="280"/>
      <c r="CH198" s="266"/>
      <c r="CI198" s="266"/>
      <c r="CJ198" s="266"/>
      <c r="CK198" s="266"/>
      <c r="CL198" s="266"/>
      <c r="CM198" s="280"/>
      <c r="CN198" s="280"/>
      <c r="CO198" s="280"/>
      <c r="CP198" s="280"/>
      <c r="CQ198" s="280"/>
      <c r="CR198" s="268"/>
      <c r="CS198" s="268"/>
      <c r="DA198" s="270"/>
      <c r="DB198" s="270"/>
      <c r="DD198" s="284"/>
      <c r="DE198" s="270"/>
      <c r="DF198" s="285"/>
      <c r="DG198" s="270"/>
      <c r="DH198" s="270"/>
      <c r="DI198" s="273"/>
      <c r="DJ198" s="270"/>
      <c r="DK198" s="270"/>
      <c r="DL198" s="273"/>
      <c r="DM198" s="285"/>
      <c r="DN198" s="270"/>
      <c r="DO198" s="284"/>
      <c r="DP198" s="270"/>
      <c r="DQ198" s="270"/>
      <c r="DR198" s="270"/>
      <c r="DS198" s="270"/>
      <c r="DT198" s="270"/>
      <c r="DU198" s="244"/>
      <c r="DV198" s="284"/>
      <c r="DW198" s="284"/>
      <c r="DX198" s="286"/>
      <c r="DY198" s="286"/>
      <c r="DZ198" s="284"/>
      <c r="EA198" s="284"/>
      <c r="EB198" s="284"/>
      <c r="ED198" s="284"/>
      <c r="EE198" s="270"/>
      <c r="EF198" s="280"/>
      <c r="EG198" s="280"/>
      <c r="EH198" s="280"/>
      <c r="EI198" s="224"/>
      <c r="EJ198" s="275"/>
      <c r="EK198" s="276"/>
      <c r="EL198" s="275"/>
      <c r="EM198" s="275"/>
      <c r="EO198" s="275"/>
      <c r="EP198" s="275"/>
      <c r="ER198" s="224"/>
      <c r="ES198" s="275"/>
      <c r="ET198" s="276"/>
      <c r="EU198" s="275"/>
      <c r="EV198" s="275"/>
      <c r="EX198" s="275"/>
      <c r="EY198" s="275"/>
      <c r="FA198" s="34"/>
      <c r="FB198" s="34"/>
      <c r="FC198" s="33"/>
    </row>
    <row r="199" spans="1:159" ht="32.25" customHeight="1">
      <c r="A199" s="224"/>
      <c r="G199" s="280"/>
      <c r="L199" s="280"/>
      <c r="M199" s="266"/>
      <c r="N199" s="266"/>
      <c r="O199" s="266"/>
      <c r="P199" s="266"/>
      <c r="Q199" s="266"/>
      <c r="R199" s="266"/>
      <c r="S199" s="280"/>
      <c r="T199" s="280"/>
      <c r="U199" s="280"/>
      <c r="V199" s="280"/>
      <c r="W199" s="280"/>
      <c r="X199" s="266"/>
      <c r="Y199" s="280"/>
      <c r="Z199" s="280"/>
      <c r="AA199" s="280"/>
      <c r="AB199" s="266"/>
      <c r="AC199" s="280"/>
      <c r="AD199" s="280"/>
      <c r="AE199" s="281"/>
      <c r="AF199" s="280"/>
      <c r="AG199" s="280"/>
      <c r="AH199" s="281"/>
      <c r="AI199" s="280"/>
      <c r="AJ199" s="280"/>
      <c r="AK199" s="280"/>
      <c r="AL199" s="280"/>
      <c r="AM199" s="280"/>
      <c r="AN199" s="266"/>
      <c r="AO199" s="280"/>
      <c r="AP199" s="280"/>
      <c r="AQ199" s="280"/>
      <c r="AR199" s="280"/>
      <c r="AS199" s="266"/>
      <c r="AT199" s="280"/>
      <c r="AU199" s="280"/>
      <c r="AV199" s="266"/>
      <c r="AW199" s="266"/>
      <c r="AX199" s="280"/>
      <c r="AY199" s="280"/>
      <c r="AZ199" s="280"/>
      <c r="BA199" s="280"/>
      <c r="BB199" s="280"/>
      <c r="BC199" s="280"/>
      <c r="BD199" s="280"/>
      <c r="BE199" s="280"/>
      <c r="BF199" s="280"/>
      <c r="BK199" s="280"/>
      <c r="BL199" s="280"/>
      <c r="BM199" s="280"/>
      <c r="BN199" s="280"/>
      <c r="BO199" s="280"/>
      <c r="BP199" s="280"/>
      <c r="BQ199" s="280"/>
      <c r="BR199" s="280"/>
      <c r="BS199" s="280"/>
      <c r="BT199" s="280"/>
      <c r="BU199" s="266"/>
      <c r="BV199" s="280"/>
      <c r="BW199" s="280"/>
      <c r="BX199" s="280"/>
      <c r="BY199" s="280"/>
      <c r="BZ199" s="280"/>
      <c r="CA199" s="280"/>
      <c r="CB199" s="266"/>
      <c r="CC199" s="266"/>
      <c r="CD199" s="280"/>
      <c r="CE199" s="280"/>
      <c r="CF199" s="280"/>
      <c r="CG199" s="280"/>
      <c r="CH199" s="266"/>
      <c r="CI199" s="266"/>
      <c r="CJ199" s="266"/>
      <c r="CK199" s="266"/>
      <c r="CL199" s="266"/>
      <c r="CM199" s="280"/>
      <c r="CN199" s="280"/>
      <c r="CO199" s="280"/>
      <c r="CP199" s="280"/>
      <c r="CQ199" s="280"/>
      <c r="CR199" s="268"/>
      <c r="CS199" s="268"/>
      <c r="DA199" s="270"/>
      <c r="DB199" s="270"/>
      <c r="DD199" s="284"/>
      <c r="DE199" s="270"/>
      <c r="DF199" s="285"/>
      <c r="DG199" s="270"/>
      <c r="DH199" s="270"/>
      <c r="DI199" s="273"/>
      <c r="DJ199" s="270"/>
      <c r="DK199" s="270"/>
      <c r="DL199" s="273"/>
      <c r="DM199" s="285"/>
      <c r="DN199" s="270"/>
      <c r="DO199" s="284"/>
      <c r="DP199" s="270"/>
      <c r="DQ199" s="270"/>
      <c r="DR199" s="270"/>
      <c r="DS199" s="270"/>
      <c r="DT199" s="270"/>
      <c r="DU199" s="244"/>
      <c r="DV199" s="284"/>
      <c r="DW199" s="284"/>
      <c r="DX199" s="286"/>
      <c r="DY199" s="286"/>
      <c r="DZ199" s="284"/>
      <c r="EA199" s="284"/>
      <c r="EB199" s="284"/>
      <c r="ED199" s="284"/>
      <c r="EE199" s="270"/>
      <c r="EF199" s="280"/>
      <c r="EG199" s="280"/>
      <c r="EH199" s="280"/>
      <c r="EI199" s="224"/>
      <c r="EJ199" s="275"/>
      <c r="EK199" s="276"/>
      <c r="EL199" s="275"/>
      <c r="EM199" s="275"/>
      <c r="EO199" s="275"/>
      <c r="EP199" s="275"/>
      <c r="ER199" s="224"/>
      <c r="ES199" s="275"/>
      <c r="ET199" s="276"/>
      <c r="EU199" s="275"/>
      <c r="EV199" s="275"/>
      <c r="EX199" s="275"/>
      <c r="EY199" s="275"/>
      <c r="FA199" s="34"/>
      <c r="FB199" s="34"/>
      <c r="FC199" s="33"/>
    </row>
    <row r="200" spans="1:159" ht="32.25" customHeight="1">
      <c r="A200" s="224"/>
      <c r="G200" s="280"/>
      <c r="L200" s="280"/>
      <c r="M200" s="266"/>
      <c r="N200" s="266"/>
      <c r="O200" s="266"/>
      <c r="P200" s="266"/>
      <c r="Q200" s="266"/>
      <c r="R200" s="266"/>
      <c r="S200" s="280"/>
      <c r="T200" s="280"/>
      <c r="U200" s="280"/>
      <c r="V200" s="280"/>
      <c r="W200" s="280"/>
      <c r="X200" s="266"/>
      <c r="Y200" s="280"/>
      <c r="Z200" s="280"/>
      <c r="AA200" s="280"/>
      <c r="AB200" s="266"/>
      <c r="AC200" s="280"/>
      <c r="AD200" s="280"/>
      <c r="AE200" s="281"/>
      <c r="AF200" s="280"/>
      <c r="AG200" s="280"/>
      <c r="AH200" s="281"/>
      <c r="AI200" s="280"/>
      <c r="AJ200" s="280"/>
      <c r="AK200" s="280"/>
      <c r="AL200" s="280"/>
      <c r="AM200" s="280"/>
      <c r="AN200" s="266"/>
      <c r="AO200" s="280"/>
      <c r="AP200" s="280"/>
      <c r="AQ200" s="280"/>
      <c r="AR200" s="280"/>
      <c r="AS200" s="266"/>
      <c r="AT200" s="280"/>
      <c r="AU200" s="280"/>
      <c r="AV200" s="266"/>
      <c r="AW200" s="266"/>
      <c r="AX200" s="280"/>
      <c r="AY200" s="280"/>
      <c r="AZ200" s="280"/>
      <c r="BA200" s="280"/>
      <c r="BB200" s="280"/>
      <c r="BC200" s="280"/>
      <c r="BD200" s="280"/>
      <c r="BE200" s="280"/>
      <c r="BF200" s="280"/>
      <c r="BK200" s="280"/>
      <c r="BL200" s="280"/>
      <c r="BM200" s="280"/>
      <c r="BN200" s="280"/>
      <c r="BO200" s="280"/>
      <c r="BP200" s="280"/>
      <c r="BQ200" s="280"/>
      <c r="BR200" s="280"/>
      <c r="BS200" s="280"/>
      <c r="BT200" s="280"/>
      <c r="BU200" s="266"/>
      <c r="BV200" s="280"/>
      <c r="BW200" s="280"/>
      <c r="BX200" s="280"/>
      <c r="BY200" s="280"/>
      <c r="BZ200" s="280"/>
      <c r="CA200" s="280"/>
      <c r="CB200" s="266"/>
      <c r="CC200" s="266"/>
      <c r="CD200" s="280"/>
      <c r="CE200" s="280"/>
      <c r="CF200" s="280"/>
      <c r="CG200" s="280"/>
      <c r="CH200" s="266"/>
      <c r="CI200" s="266"/>
      <c r="CJ200" s="266"/>
      <c r="CK200" s="266"/>
      <c r="CL200" s="266"/>
      <c r="CM200" s="280"/>
      <c r="CN200" s="280"/>
      <c r="CO200" s="280"/>
      <c r="CP200" s="280"/>
      <c r="CQ200" s="280"/>
      <c r="CR200" s="268"/>
      <c r="CS200" s="268"/>
      <c r="DA200" s="270"/>
      <c r="DB200" s="270"/>
      <c r="DD200" s="284"/>
      <c r="DE200" s="270"/>
      <c r="DF200" s="285"/>
      <c r="DG200" s="270"/>
      <c r="DH200" s="270"/>
      <c r="DI200" s="273"/>
      <c r="DJ200" s="270"/>
      <c r="DK200" s="270"/>
      <c r="DL200" s="273"/>
      <c r="DM200" s="285"/>
      <c r="DN200" s="270"/>
      <c r="DO200" s="284"/>
      <c r="DP200" s="270"/>
      <c r="DQ200" s="270"/>
      <c r="DR200" s="270"/>
      <c r="DS200" s="270"/>
      <c r="DT200" s="270"/>
      <c r="DU200" s="244"/>
      <c r="DV200" s="284"/>
      <c r="DW200" s="284"/>
      <c r="DX200" s="286"/>
      <c r="DY200" s="286"/>
      <c r="DZ200" s="284"/>
      <c r="EA200" s="284"/>
      <c r="EB200" s="284"/>
      <c r="ED200" s="284"/>
      <c r="EE200" s="270"/>
      <c r="EF200" s="280"/>
      <c r="EG200" s="280"/>
      <c r="EH200" s="280"/>
      <c r="EI200" s="224"/>
      <c r="EJ200" s="275"/>
      <c r="EK200" s="276"/>
      <c r="EL200" s="275"/>
      <c r="EM200" s="275"/>
      <c r="EO200" s="275"/>
      <c r="EP200" s="275"/>
      <c r="ER200" s="224"/>
      <c r="ES200" s="275"/>
      <c r="ET200" s="276"/>
      <c r="EU200" s="275"/>
      <c r="EV200" s="275"/>
      <c r="EX200" s="275"/>
      <c r="EY200" s="275"/>
      <c r="FA200" s="34"/>
      <c r="FB200" s="34"/>
      <c r="FC200" s="33"/>
    </row>
    <row r="201" spans="1:159" ht="32.25" customHeight="1">
      <c r="A201" s="224"/>
      <c r="G201" s="280"/>
      <c r="L201" s="280"/>
      <c r="M201" s="266"/>
      <c r="N201" s="266"/>
      <c r="O201" s="266"/>
      <c r="P201" s="266"/>
      <c r="Q201" s="266"/>
      <c r="R201" s="266"/>
      <c r="S201" s="280"/>
      <c r="T201" s="280"/>
      <c r="U201" s="280"/>
      <c r="V201" s="280"/>
      <c r="W201" s="280"/>
      <c r="X201" s="266"/>
      <c r="Y201" s="280"/>
      <c r="Z201" s="280"/>
      <c r="AA201" s="280"/>
      <c r="AB201" s="266"/>
      <c r="AC201" s="280"/>
      <c r="AD201" s="280"/>
      <c r="AE201" s="281"/>
      <c r="AF201" s="280"/>
      <c r="AG201" s="280"/>
      <c r="AH201" s="281"/>
      <c r="AI201" s="280"/>
      <c r="AJ201" s="280"/>
      <c r="AK201" s="280"/>
      <c r="AL201" s="280"/>
      <c r="AM201" s="280"/>
      <c r="AN201" s="266"/>
      <c r="AO201" s="280"/>
      <c r="AP201" s="280"/>
      <c r="AQ201" s="280"/>
      <c r="AR201" s="280"/>
      <c r="AS201" s="266"/>
      <c r="AT201" s="280"/>
      <c r="AU201" s="280"/>
      <c r="AV201" s="266"/>
      <c r="AW201" s="266"/>
      <c r="AX201" s="280"/>
      <c r="AY201" s="280"/>
      <c r="AZ201" s="280"/>
      <c r="BA201" s="280"/>
      <c r="BB201" s="280"/>
      <c r="BC201" s="280"/>
      <c r="BD201" s="280"/>
      <c r="BE201" s="280"/>
      <c r="BF201" s="280"/>
      <c r="BK201" s="280"/>
      <c r="BL201" s="280"/>
      <c r="BM201" s="280"/>
      <c r="BN201" s="280"/>
      <c r="BO201" s="280"/>
      <c r="BP201" s="280"/>
      <c r="BQ201" s="280"/>
      <c r="BR201" s="280"/>
      <c r="BS201" s="280"/>
      <c r="BT201" s="280"/>
      <c r="BU201" s="266"/>
      <c r="BV201" s="280"/>
      <c r="BW201" s="280"/>
      <c r="BX201" s="280"/>
      <c r="BY201" s="280"/>
      <c r="BZ201" s="280"/>
      <c r="CA201" s="280"/>
      <c r="CB201" s="266"/>
      <c r="CC201" s="266"/>
      <c r="CD201" s="280"/>
      <c r="CE201" s="280"/>
      <c r="CF201" s="280"/>
      <c r="CG201" s="280"/>
      <c r="CH201" s="266"/>
      <c r="CI201" s="266"/>
      <c r="CJ201" s="266"/>
      <c r="CK201" s="266"/>
      <c r="CL201" s="266"/>
      <c r="CM201" s="280"/>
      <c r="CN201" s="280"/>
      <c r="CO201" s="280"/>
      <c r="CP201" s="280"/>
      <c r="CQ201" s="280"/>
      <c r="CR201" s="268"/>
      <c r="CS201" s="268"/>
      <c r="DA201" s="270"/>
      <c r="DB201" s="270"/>
      <c r="DD201" s="284"/>
      <c r="DE201" s="270"/>
      <c r="DF201" s="285"/>
      <c r="DG201" s="270"/>
      <c r="DH201" s="270"/>
      <c r="DI201" s="273"/>
      <c r="DJ201" s="270"/>
      <c r="DK201" s="270"/>
      <c r="DL201" s="273"/>
      <c r="DM201" s="285"/>
      <c r="DN201" s="270"/>
      <c r="DO201" s="284"/>
      <c r="DP201" s="270"/>
      <c r="DQ201" s="270"/>
      <c r="DR201" s="270"/>
      <c r="DS201" s="270"/>
      <c r="DT201" s="270"/>
      <c r="DU201" s="244"/>
      <c r="DV201" s="284"/>
      <c r="DW201" s="284"/>
      <c r="DX201" s="286"/>
      <c r="DY201" s="286"/>
      <c r="DZ201" s="284"/>
      <c r="EA201" s="284"/>
      <c r="EB201" s="284"/>
      <c r="ED201" s="284"/>
      <c r="EE201" s="270"/>
      <c r="EF201" s="280"/>
      <c r="EG201" s="280"/>
      <c r="EH201" s="280"/>
      <c r="EI201" s="224"/>
      <c r="EJ201" s="275"/>
      <c r="EK201" s="276"/>
      <c r="EL201" s="275"/>
      <c r="EM201" s="275"/>
      <c r="EO201" s="275"/>
      <c r="EP201" s="275"/>
      <c r="ER201" s="224"/>
      <c r="ES201" s="275"/>
      <c r="ET201" s="276"/>
      <c r="EU201" s="275"/>
      <c r="EV201" s="275"/>
      <c r="EX201" s="275"/>
      <c r="EY201" s="275"/>
      <c r="FA201" s="34"/>
      <c r="FB201" s="34"/>
      <c r="FC201" s="33"/>
    </row>
    <row r="202" spans="1:159" ht="32.25" customHeight="1">
      <c r="A202" s="224"/>
      <c r="G202" s="280"/>
      <c r="L202" s="280"/>
      <c r="M202" s="266"/>
      <c r="N202" s="266"/>
      <c r="O202" s="266"/>
      <c r="P202" s="266"/>
      <c r="Q202" s="266"/>
      <c r="R202" s="266"/>
      <c r="S202" s="280"/>
      <c r="T202" s="280"/>
      <c r="U202" s="280"/>
      <c r="V202" s="280"/>
      <c r="W202" s="280"/>
      <c r="X202" s="266"/>
      <c r="Y202" s="280"/>
      <c r="Z202" s="280"/>
      <c r="AA202" s="280"/>
      <c r="AB202" s="266"/>
      <c r="AC202" s="280"/>
      <c r="AD202" s="280"/>
      <c r="AE202" s="281"/>
      <c r="AF202" s="280"/>
      <c r="AG202" s="280"/>
      <c r="AH202" s="281"/>
      <c r="AI202" s="280"/>
      <c r="AJ202" s="280"/>
      <c r="AK202" s="280"/>
      <c r="AL202" s="280"/>
      <c r="AM202" s="280"/>
      <c r="AN202" s="266"/>
      <c r="AO202" s="280"/>
      <c r="AP202" s="280"/>
      <c r="AQ202" s="280"/>
      <c r="AR202" s="280"/>
      <c r="AS202" s="266"/>
      <c r="AT202" s="280"/>
      <c r="AU202" s="280"/>
      <c r="AV202" s="266"/>
      <c r="AW202" s="266"/>
      <c r="AX202" s="280"/>
      <c r="AY202" s="280"/>
      <c r="AZ202" s="280"/>
      <c r="BA202" s="280"/>
      <c r="BB202" s="280"/>
      <c r="BC202" s="280"/>
      <c r="BD202" s="280"/>
      <c r="BE202" s="280"/>
      <c r="BF202" s="280"/>
      <c r="BK202" s="280"/>
      <c r="BL202" s="280"/>
      <c r="BM202" s="280"/>
      <c r="BN202" s="280"/>
      <c r="BO202" s="280"/>
      <c r="BP202" s="280"/>
      <c r="BQ202" s="280"/>
      <c r="BR202" s="280"/>
      <c r="BS202" s="280"/>
      <c r="BT202" s="280"/>
      <c r="BU202" s="266"/>
      <c r="BV202" s="280"/>
      <c r="BW202" s="280"/>
      <c r="BX202" s="280"/>
      <c r="BY202" s="280"/>
      <c r="BZ202" s="280"/>
      <c r="CA202" s="280"/>
      <c r="CB202" s="266"/>
      <c r="CC202" s="266"/>
      <c r="CD202" s="280"/>
      <c r="CE202" s="280"/>
      <c r="CF202" s="280"/>
      <c r="CG202" s="280"/>
      <c r="CH202" s="266"/>
      <c r="CI202" s="266"/>
      <c r="CJ202" s="266"/>
      <c r="CK202" s="266"/>
      <c r="CL202" s="266"/>
      <c r="CM202" s="280"/>
      <c r="CN202" s="280"/>
      <c r="CO202" s="280"/>
      <c r="CP202" s="280"/>
      <c r="CQ202" s="280"/>
      <c r="CR202" s="268"/>
      <c r="CS202" s="268"/>
      <c r="DA202" s="270"/>
      <c r="DB202" s="270"/>
      <c r="DD202" s="284"/>
      <c r="DE202" s="270"/>
      <c r="DF202" s="285"/>
      <c r="DG202" s="270"/>
      <c r="DH202" s="270"/>
      <c r="DI202" s="273"/>
      <c r="DJ202" s="270"/>
      <c r="DK202" s="270"/>
      <c r="DL202" s="273"/>
      <c r="DM202" s="285"/>
      <c r="DN202" s="270"/>
      <c r="DO202" s="284"/>
      <c r="DP202" s="270"/>
      <c r="DQ202" s="270"/>
      <c r="DR202" s="270"/>
      <c r="DS202" s="270"/>
      <c r="DT202" s="270"/>
      <c r="DU202" s="244"/>
      <c r="DV202" s="284"/>
      <c r="DW202" s="284"/>
      <c r="DX202" s="286"/>
      <c r="DY202" s="286"/>
      <c r="DZ202" s="284"/>
      <c r="EA202" s="284"/>
      <c r="EB202" s="284"/>
      <c r="ED202" s="284"/>
      <c r="EE202" s="270"/>
      <c r="EF202" s="280"/>
      <c r="EG202" s="280"/>
      <c r="EH202" s="280"/>
      <c r="EI202" s="224"/>
      <c r="EJ202" s="275"/>
      <c r="EK202" s="276"/>
      <c r="EL202" s="275"/>
      <c r="EM202" s="275"/>
      <c r="EO202" s="275"/>
      <c r="EP202" s="275"/>
      <c r="ER202" s="224"/>
      <c r="ES202" s="275"/>
      <c r="ET202" s="276"/>
      <c r="EU202" s="275"/>
      <c r="EV202" s="275"/>
      <c r="EX202" s="275"/>
      <c r="EY202" s="275"/>
      <c r="FA202" s="34"/>
      <c r="FB202" s="34"/>
      <c r="FC202" s="33"/>
    </row>
    <row r="203" spans="1:159" ht="32.25" customHeight="1">
      <c r="A203" s="224"/>
      <c r="G203" s="280"/>
      <c r="L203" s="280"/>
      <c r="M203" s="266"/>
      <c r="N203" s="266"/>
      <c r="O203" s="266"/>
      <c r="P203" s="266"/>
      <c r="Q203" s="266"/>
      <c r="R203" s="266"/>
      <c r="S203" s="280"/>
      <c r="T203" s="280"/>
      <c r="U203" s="280"/>
      <c r="V203" s="280"/>
      <c r="W203" s="280"/>
      <c r="X203" s="266"/>
      <c r="Y203" s="280"/>
      <c r="Z203" s="280"/>
      <c r="AA203" s="280"/>
      <c r="AB203" s="266"/>
      <c r="AC203" s="280"/>
      <c r="AD203" s="280"/>
      <c r="AE203" s="281"/>
      <c r="AF203" s="280"/>
      <c r="AG203" s="280"/>
      <c r="AH203" s="281"/>
      <c r="AI203" s="280"/>
      <c r="AJ203" s="280"/>
      <c r="AK203" s="280"/>
      <c r="AL203" s="280"/>
      <c r="AM203" s="280"/>
      <c r="AN203" s="266"/>
      <c r="AO203" s="280"/>
      <c r="AP203" s="280"/>
      <c r="AQ203" s="280"/>
      <c r="AR203" s="280"/>
      <c r="AS203" s="266"/>
      <c r="AT203" s="280"/>
      <c r="AU203" s="280"/>
      <c r="AV203" s="266"/>
      <c r="AW203" s="266"/>
      <c r="AX203" s="280"/>
      <c r="AY203" s="280"/>
      <c r="AZ203" s="280"/>
      <c r="BA203" s="280"/>
      <c r="BB203" s="280"/>
      <c r="BC203" s="280"/>
      <c r="BD203" s="280"/>
      <c r="BE203" s="280"/>
      <c r="BF203" s="280"/>
      <c r="BK203" s="280"/>
      <c r="BL203" s="280"/>
      <c r="BM203" s="280"/>
      <c r="BN203" s="280"/>
      <c r="BO203" s="280"/>
      <c r="BP203" s="280"/>
      <c r="BQ203" s="280"/>
      <c r="BR203" s="280"/>
      <c r="BS203" s="280"/>
      <c r="BT203" s="280"/>
      <c r="BU203" s="266"/>
      <c r="BV203" s="280"/>
      <c r="BW203" s="280"/>
      <c r="BX203" s="280"/>
      <c r="BY203" s="280"/>
      <c r="BZ203" s="280"/>
      <c r="CA203" s="280"/>
      <c r="CB203" s="266"/>
      <c r="CC203" s="266"/>
      <c r="CD203" s="280"/>
      <c r="CE203" s="280"/>
      <c r="CF203" s="280"/>
      <c r="CG203" s="280"/>
      <c r="CH203" s="266"/>
      <c r="CI203" s="266"/>
      <c r="CJ203" s="266"/>
      <c r="CK203" s="266"/>
      <c r="CL203" s="266"/>
      <c r="CM203" s="280"/>
      <c r="CN203" s="280"/>
      <c r="CO203" s="280"/>
      <c r="CP203" s="280"/>
      <c r="CQ203" s="280"/>
      <c r="CR203" s="268"/>
      <c r="CS203" s="268"/>
      <c r="DA203" s="270"/>
      <c r="DB203" s="270"/>
      <c r="DD203" s="284"/>
      <c r="DE203" s="270"/>
      <c r="DF203" s="285"/>
      <c r="DG203" s="270"/>
      <c r="DH203" s="270"/>
      <c r="DI203" s="273"/>
      <c r="DJ203" s="270"/>
      <c r="DK203" s="270"/>
      <c r="DL203" s="273"/>
      <c r="DM203" s="285"/>
      <c r="DN203" s="270"/>
      <c r="DO203" s="284"/>
      <c r="DP203" s="270"/>
      <c r="DQ203" s="270"/>
      <c r="DR203" s="270"/>
      <c r="DS203" s="270"/>
      <c r="DT203" s="270"/>
      <c r="DU203" s="244"/>
      <c r="DV203" s="284"/>
      <c r="DW203" s="284"/>
      <c r="DX203" s="286"/>
      <c r="DY203" s="286"/>
      <c r="DZ203" s="284"/>
      <c r="EA203" s="284"/>
      <c r="EB203" s="284"/>
      <c r="ED203" s="284"/>
      <c r="EE203" s="270"/>
      <c r="EF203" s="280"/>
      <c r="EG203" s="280"/>
      <c r="EH203" s="280"/>
      <c r="EI203" s="224"/>
      <c r="EJ203" s="275"/>
      <c r="EK203" s="276"/>
      <c r="EL203" s="275"/>
      <c r="EM203" s="275"/>
      <c r="EO203" s="275"/>
      <c r="EP203" s="275"/>
      <c r="ER203" s="224"/>
      <c r="ES203" s="275"/>
      <c r="ET203" s="276"/>
      <c r="EU203" s="275"/>
      <c r="EV203" s="275"/>
      <c r="EX203" s="275"/>
      <c r="EY203" s="275"/>
      <c r="FA203" s="34"/>
      <c r="FB203" s="34"/>
      <c r="FC203" s="33"/>
    </row>
    <row r="204" spans="1:159" ht="32.25" customHeight="1">
      <c r="A204" s="224"/>
      <c r="G204" s="280"/>
      <c r="L204" s="280"/>
      <c r="M204" s="266"/>
      <c r="N204" s="266"/>
      <c r="O204" s="266"/>
      <c r="P204" s="266"/>
      <c r="Q204" s="266"/>
      <c r="R204" s="266"/>
      <c r="S204" s="280"/>
      <c r="T204" s="280"/>
      <c r="U204" s="280"/>
      <c r="V204" s="280"/>
      <c r="W204" s="280"/>
      <c r="X204" s="266"/>
      <c r="Y204" s="280"/>
      <c r="Z204" s="280"/>
      <c r="AA204" s="280"/>
      <c r="AB204" s="266"/>
      <c r="AC204" s="280"/>
      <c r="AD204" s="280"/>
      <c r="AE204" s="281"/>
      <c r="AF204" s="280"/>
      <c r="AG204" s="280"/>
      <c r="AH204" s="281"/>
      <c r="AI204" s="280"/>
      <c r="AJ204" s="280"/>
      <c r="AK204" s="280"/>
      <c r="AL204" s="280"/>
      <c r="AM204" s="280"/>
      <c r="AN204" s="266"/>
      <c r="AO204" s="280"/>
      <c r="AP204" s="280"/>
      <c r="AQ204" s="280"/>
      <c r="AR204" s="280"/>
      <c r="AS204" s="266"/>
      <c r="AT204" s="280"/>
      <c r="AU204" s="280"/>
      <c r="AV204" s="266"/>
      <c r="AW204" s="266"/>
      <c r="AX204" s="280"/>
      <c r="AY204" s="280"/>
      <c r="AZ204" s="280"/>
      <c r="BA204" s="280"/>
      <c r="BB204" s="280"/>
      <c r="BC204" s="280"/>
      <c r="BD204" s="280"/>
      <c r="BE204" s="280"/>
      <c r="BF204" s="280"/>
      <c r="BK204" s="280"/>
      <c r="BL204" s="280"/>
      <c r="BM204" s="280"/>
      <c r="BN204" s="280"/>
      <c r="BO204" s="280"/>
      <c r="BP204" s="280"/>
      <c r="BQ204" s="280"/>
      <c r="BR204" s="280"/>
      <c r="BS204" s="280"/>
      <c r="BT204" s="280"/>
      <c r="BU204" s="266"/>
      <c r="BV204" s="280"/>
      <c r="BW204" s="280"/>
      <c r="BX204" s="280"/>
      <c r="BY204" s="280"/>
      <c r="BZ204" s="280"/>
      <c r="CA204" s="280"/>
      <c r="CB204" s="266"/>
      <c r="CC204" s="266"/>
      <c r="CD204" s="280"/>
      <c r="CE204" s="280"/>
      <c r="CF204" s="280"/>
      <c r="CG204" s="280"/>
      <c r="CH204" s="266"/>
      <c r="CI204" s="266"/>
      <c r="CJ204" s="266"/>
      <c r="CK204" s="266"/>
      <c r="CL204" s="266"/>
      <c r="CM204" s="280"/>
      <c r="CN204" s="280"/>
      <c r="CO204" s="280"/>
      <c r="CP204" s="280"/>
      <c r="CQ204" s="280"/>
      <c r="CR204" s="268"/>
      <c r="CS204" s="268"/>
      <c r="DA204" s="270"/>
      <c r="DB204" s="270"/>
      <c r="DD204" s="284"/>
      <c r="DE204" s="270"/>
      <c r="DF204" s="285"/>
      <c r="DG204" s="270"/>
      <c r="DH204" s="270"/>
      <c r="DI204" s="273"/>
      <c r="DJ204" s="270"/>
      <c r="DK204" s="270"/>
      <c r="DL204" s="273"/>
      <c r="DM204" s="285"/>
      <c r="DN204" s="270"/>
      <c r="DO204" s="284"/>
      <c r="DP204" s="270"/>
      <c r="DQ204" s="270"/>
      <c r="DR204" s="270"/>
      <c r="DS204" s="270"/>
      <c r="DT204" s="270"/>
      <c r="DU204" s="244"/>
      <c r="DV204" s="284"/>
      <c r="DW204" s="284"/>
      <c r="DX204" s="286"/>
      <c r="DY204" s="286"/>
      <c r="DZ204" s="284"/>
      <c r="EA204" s="284"/>
      <c r="EB204" s="284"/>
      <c r="ED204" s="284"/>
      <c r="EE204" s="270"/>
      <c r="EF204" s="280"/>
      <c r="EG204" s="280"/>
      <c r="EH204" s="280"/>
      <c r="EI204" s="224"/>
      <c r="EJ204" s="275"/>
      <c r="EK204" s="276"/>
      <c r="EL204" s="275"/>
      <c r="EM204" s="275"/>
      <c r="EO204" s="275"/>
      <c r="EP204" s="275"/>
      <c r="ER204" s="224"/>
      <c r="ES204" s="275"/>
      <c r="ET204" s="276"/>
      <c r="EU204" s="275"/>
      <c r="EV204" s="275"/>
      <c r="EX204" s="275"/>
      <c r="EY204" s="275"/>
      <c r="FA204" s="34"/>
      <c r="FB204" s="34"/>
      <c r="FC204" s="33"/>
    </row>
    <row r="205" spans="1:159" ht="32.25" customHeight="1">
      <c r="A205" s="224"/>
      <c r="G205" s="280"/>
      <c r="L205" s="280"/>
      <c r="M205" s="266"/>
      <c r="N205" s="266"/>
      <c r="O205" s="266"/>
      <c r="P205" s="266"/>
      <c r="Q205" s="266"/>
      <c r="R205" s="266"/>
      <c r="S205" s="280"/>
      <c r="T205" s="280"/>
      <c r="U205" s="280"/>
      <c r="V205" s="280"/>
      <c r="W205" s="280"/>
      <c r="X205" s="266"/>
      <c r="Y205" s="280"/>
      <c r="Z205" s="280"/>
      <c r="AA205" s="280"/>
      <c r="AB205" s="266"/>
      <c r="AC205" s="280"/>
      <c r="AD205" s="280"/>
      <c r="AE205" s="281"/>
      <c r="AF205" s="280"/>
      <c r="AG205" s="280"/>
      <c r="AH205" s="281"/>
      <c r="AI205" s="280"/>
      <c r="AJ205" s="280"/>
      <c r="AK205" s="280"/>
      <c r="AL205" s="280"/>
      <c r="AM205" s="280"/>
      <c r="AN205" s="266"/>
      <c r="AO205" s="280"/>
      <c r="AP205" s="280"/>
      <c r="AQ205" s="280"/>
      <c r="AR205" s="280"/>
      <c r="AS205" s="266"/>
      <c r="AT205" s="280"/>
      <c r="AU205" s="280"/>
      <c r="AV205" s="266"/>
      <c r="AW205" s="266"/>
      <c r="AX205" s="280"/>
      <c r="AY205" s="280"/>
      <c r="AZ205" s="280"/>
      <c r="BA205" s="280"/>
      <c r="BB205" s="280"/>
      <c r="BC205" s="280"/>
      <c r="BD205" s="280"/>
      <c r="BE205" s="280"/>
      <c r="BF205" s="280"/>
      <c r="BK205" s="280"/>
      <c r="BL205" s="280"/>
      <c r="BM205" s="280"/>
      <c r="BN205" s="280"/>
      <c r="BO205" s="280"/>
      <c r="BP205" s="280"/>
      <c r="BQ205" s="280"/>
      <c r="BR205" s="280"/>
      <c r="BS205" s="280"/>
      <c r="BT205" s="280"/>
      <c r="BU205" s="266"/>
      <c r="BV205" s="280"/>
      <c r="BW205" s="280"/>
      <c r="BX205" s="280"/>
      <c r="BY205" s="280"/>
      <c r="BZ205" s="280"/>
      <c r="CA205" s="280"/>
      <c r="CB205" s="266"/>
      <c r="CC205" s="266"/>
      <c r="CD205" s="280"/>
      <c r="CE205" s="280"/>
      <c r="CF205" s="280"/>
      <c r="CG205" s="280"/>
      <c r="CH205" s="266"/>
      <c r="CI205" s="266"/>
      <c r="CJ205" s="266"/>
      <c r="CK205" s="266"/>
      <c r="CL205" s="266"/>
      <c r="CM205" s="280"/>
      <c r="CN205" s="280"/>
      <c r="CO205" s="280"/>
      <c r="CP205" s="280"/>
      <c r="CQ205" s="280"/>
      <c r="CR205" s="268"/>
      <c r="CS205" s="268"/>
      <c r="DA205" s="270"/>
      <c r="DB205" s="270"/>
      <c r="DD205" s="284"/>
      <c r="DE205" s="270"/>
      <c r="DF205" s="285"/>
      <c r="DG205" s="270"/>
      <c r="DH205" s="270"/>
      <c r="DI205" s="273"/>
      <c r="DJ205" s="270"/>
      <c r="DK205" s="270"/>
      <c r="DL205" s="273"/>
      <c r="DM205" s="285"/>
      <c r="DN205" s="270"/>
      <c r="DO205" s="284"/>
      <c r="DP205" s="270"/>
      <c r="DQ205" s="270"/>
      <c r="DR205" s="270"/>
      <c r="DS205" s="270"/>
      <c r="DT205" s="270"/>
      <c r="DU205" s="244"/>
      <c r="DV205" s="284"/>
      <c r="DW205" s="284"/>
      <c r="DX205" s="286"/>
      <c r="DY205" s="286"/>
      <c r="DZ205" s="284"/>
      <c r="EA205" s="284"/>
      <c r="EB205" s="284"/>
      <c r="ED205" s="284"/>
      <c r="EE205" s="270"/>
      <c r="EF205" s="280"/>
      <c r="EG205" s="280"/>
      <c r="EH205" s="280"/>
      <c r="EI205" s="224"/>
      <c r="EJ205" s="275"/>
      <c r="EK205" s="276"/>
      <c r="EL205" s="275"/>
      <c r="EM205" s="275"/>
      <c r="EO205" s="275"/>
      <c r="EP205" s="275"/>
      <c r="ER205" s="224"/>
      <c r="ES205" s="275"/>
      <c r="ET205" s="276"/>
      <c r="EU205" s="275"/>
      <c r="EV205" s="275"/>
      <c r="EX205" s="275"/>
      <c r="EY205" s="275"/>
      <c r="FA205" s="34"/>
      <c r="FB205" s="34"/>
      <c r="FC205" s="33"/>
    </row>
    <row r="206" spans="1:159" ht="32.25" customHeight="1">
      <c r="A206" s="224"/>
      <c r="G206" s="280"/>
      <c r="L206" s="280"/>
      <c r="M206" s="266"/>
      <c r="N206" s="266"/>
      <c r="O206" s="266"/>
      <c r="P206" s="266"/>
      <c r="Q206" s="266"/>
      <c r="R206" s="266"/>
      <c r="S206" s="280"/>
      <c r="T206" s="280"/>
      <c r="U206" s="280"/>
      <c r="V206" s="280"/>
      <c r="W206" s="280"/>
      <c r="X206" s="266"/>
      <c r="Y206" s="280"/>
      <c r="Z206" s="280"/>
      <c r="AA206" s="280"/>
      <c r="AB206" s="266"/>
      <c r="AC206" s="280"/>
      <c r="AD206" s="280"/>
      <c r="AE206" s="281"/>
      <c r="AF206" s="280"/>
      <c r="AG206" s="280"/>
      <c r="AH206" s="281"/>
      <c r="AI206" s="280"/>
      <c r="AJ206" s="280"/>
      <c r="AK206" s="280"/>
      <c r="AL206" s="280"/>
      <c r="AM206" s="280"/>
      <c r="AN206" s="266"/>
      <c r="AO206" s="280"/>
      <c r="AP206" s="280"/>
      <c r="AQ206" s="280"/>
      <c r="AR206" s="280"/>
      <c r="AS206" s="266"/>
      <c r="AT206" s="280"/>
      <c r="AU206" s="280"/>
      <c r="AV206" s="266"/>
      <c r="AW206" s="266"/>
      <c r="AX206" s="280"/>
      <c r="AY206" s="280"/>
      <c r="AZ206" s="280"/>
      <c r="BA206" s="280"/>
      <c r="BB206" s="280"/>
      <c r="BC206" s="280"/>
      <c r="BD206" s="280"/>
      <c r="BE206" s="280"/>
      <c r="BF206" s="280"/>
      <c r="BK206" s="280"/>
      <c r="BL206" s="280"/>
      <c r="BM206" s="280"/>
      <c r="BN206" s="280"/>
      <c r="BO206" s="280"/>
      <c r="BP206" s="280"/>
      <c r="BQ206" s="280"/>
      <c r="BR206" s="280"/>
      <c r="BS206" s="280"/>
      <c r="BT206" s="280"/>
      <c r="BU206" s="266"/>
      <c r="BV206" s="280"/>
      <c r="BW206" s="280"/>
      <c r="BX206" s="280"/>
      <c r="BY206" s="280"/>
      <c r="BZ206" s="280"/>
      <c r="CA206" s="280"/>
      <c r="CB206" s="266"/>
      <c r="CC206" s="266"/>
      <c r="CD206" s="280"/>
      <c r="CE206" s="280"/>
      <c r="CF206" s="280"/>
      <c r="CG206" s="280"/>
      <c r="CH206" s="266"/>
      <c r="CI206" s="266"/>
      <c r="CJ206" s="266"/>
      <c r="CK206" s="266"/>
      <c r="CL206" s="266"/>
      <c r="CM206" s="280"/>
      <c r="CN206" s="280"/>
      <c r="CO206" s="280"/>
      <c r="CP206" s="280"/>
      <c r="CQ206" s="280"/>
      <c r="CR206" s="268"/>
      <c r="CS206" s="268"/>
      <c r="DA206" s="270"/>
      <c r="DB206" s="270"/>
      <c r="DD206" s="284"/>
      <c r="DE206" s="270"/>
      <c r="DF206" s="285"/>
      <c r="DG206" s="270"/>
      <c r="DH206" s="270"/>
      <c r="DI206" s="273"/>
      <c r="DJ206" s="270"/>
      <c r="DK206" s="270"/>
      <c r="DL206" s="273"/>
      <c r="DM206" s="285"/>
      <c r="DN206" s="270"/>
      <c r="DO206" s="284"/>
      <c r="DP206" s="270"/>
      <c r="DQ206" s="270"/>
      <c r="DR206" s="270"/>
      <c r="DS206" s="270"/>
      <c r="DT206" s="270"/>
      <c r="DU206" s="244"/>
      <c r="DV206" s="284"/>
      <c r="DW206" s="284"/>
      <c r="DX206" s="286"/>
      <c r="DY206" s="286"/>
      <c r="DZ206" s="284"/>
      <c r="EA206" s="284"/>
      <c r="EB206" s="284"/>
      <c r="ED206" s="284"/>
      <c r="EE206" s="270"/>
      <c r="EF206" s="280"/>
      <c r="EG206" s="280"/>
      <c r="EH206" s="280"/>
      <c r="EI206" s="224"/>
      <c r="EJ206" s="275"/>
      <c r="EK206" s="276"/>
      <c r="EL206" s="275"/>
      <c r="EM206" s="275"/>
      <c r="EO206" s="275"/>
      <c r="EP206" s="275"/>
      <c r="ER206" s="224"/>
      <c r="ES206" s="275"/>
      <c r="ET206" s="276"/>
      <c r="EU206" s="275"/>
      <c r="EV206" s="275"/>
      <c r="EX206" s="275"/>
      <c r="EY206" s="275"/>
      <c r="FA206" s="34"/>
      <c r="FB206" s="34"/>
      <c r="FC206" s="33"/>
    </row>
    <row r="207" spans="1:159" ht="32.25" customHeight="1">
      <c r="A207" s="224"/>
      <c r="G207" s="280"/>
      <c r="L207" s="280"/>
      <c r="M207" s="266"/>
      <c r="N207" s="266"/>
      <c r="O207" s="266"/>
      <c r="P207" s="266"/>
      <c r="Q207" s="266"/>
      <c r="R207" s="266"/>
      <c r="S207" s="280"/>
      <c r="T207" s="280"/>
      <c r="U207" s="280"/>
      <c r="V207" s="280"/>
      <c r="W207" s="280"/>
      <c r="X207" s="266"/>
      <c r="Y207" s="280"/>
      <c r="Z207" s="280"/>
      <c r="AA207" s="280"/>
      <c r="AB207" s="266"/>
      <c r="AC207" s="280"/>
      <c r="AD207" s="280"/>
      <c r="AE207" s="281"/>
      <c r="AF207" s="280"/>
      <c r="AG207" s="280"/>
      <c r="AH207" s="281"/>
      <c r="AI207" s="280"/>
      <c r="AJ207" s="280"/>
      <c r="AK207" s="280"/>
      <c r="AL207" s="280"/>
      <c r="AM207" s="280"/>
      <c r="AN207" s="266"/>
      <c r="AO207" s="280"/>
      <c r="AP207" s="280"/>
      <c r="AQ207" s="280"/>
      <c r="AR207" s="280"/>
      <c r="AS207" s="266"/>
      <c r="AT207" s="280"/>
      <c r="AU207" s="280"/>
      <c r="AV207" s="266"/>
      <c r="AW207" s="266"/>
      <c r="AX207" s="280"/>
      <c r="AY207" s="280"/>
      <c r="AZ207" s="280"/>
      <c r="BA207" s="280"/>
      <c r="BB207" s="280"/>
      <c r="BC207" s="280"/>
      <c r="BD207" s="280"/>
      <c r="BE207" s="280"/>
      <c r="BF207" s="280"/>
      <c r="BK207" s="280"/>
      <c r="BL207" s="280"/>
      <c r="BM207" s="280"/>
      <c r="BN207" s="280"/>
      <c r="BO207" s="280"/>
      <c r="BP207" s="280"/>
      <c r="BQ207" s="280"/>
      <c r="BR207" s="280"/>
      <c r="BS207" s="280"/>
      <c r="BT207" s="280"/>
      <c r="BU207" s="266"/>
      <c r="BV207" s="280"/>
      <c r="BW207" s="280"/>
      <c r="BX207" s="280"/>
      <c r="BY207" s="280"/>
      <c r="BZ207" s="280"/>
      <c r="CA207" s="280"/>
      <c r="CB207" s="266"/>
      <c r="CC207" s="266"/>
      <c r="CD207" s="280"/>
      <c r="CE207" s="280"/>
      <c r="CF207" s="280"/>
      <c r="CG207" s="280"/>
      <c r="CH207" s="266"/>
      <c r="CI207" s="266"/>
      <c r="CJ207" s="266"/>
      <c r="CK207" s="266"/>
      <c r="CL207" s="266"/>
      <c r="CM207" s="280"/>
      <c r="CN207" s="280"/>
      <c r="CO207" s="280"/>
      <c r="CP207" s="280"/>
      <c r="CQ207" s="280"/>
      <c r="CR207" s="268"/>
      <c r="CS207" s="268"/>
      <c r="DA207" s="270"/>
      <c r="DB207" s="270"/>
      <c r="DD207" s="284"/>
      <c r="DE207" s="270"/>
      <c r="DF207" s="285"/>
      <c r="DG207" s="270"/>
      <c r="DH207" s="270"/>
      <c r="DI207" s="273"/>
      <c r="DJ207" s="270"/>
      <c r="DK207" s="270"/>
      <c r="DL207" s="273"/>
      <c r="DM207" s="285"/>
      <c r="DN207" s="270"/>
      <c r="DO207" s="284"/>
      <c r="DP207" s="270"/>
      <c r="DQ207" s="270"/>
      <c r="DR207" s="270"/>
      <c r="DS207" s="270"/>
      <c r="DT207" s="270"/>
      <c r="DU207" s="244"/>
      <c r="DV207" s="284"/>
      <c r="DW207" s="284"/>
      <c r="DX207" s="286"/>
      <c r="DY207" s="286"/>
      <c r="DZ207" s="284"/>
      <c r="EA207" s="284"/>
      <c r="EB207" s="284"/>
      <c r="ED207" s="284"/>
      <c r="EE207" s="270"/>
      <c r="EF207" s="280"/>
      <c r="EG207" s="280"/>
      <c r="EH207" s="280"/>
      <c r="EI207" s="224"/>
      <c r="EJ207" s="275"/>
      <c r="EK207" s="276"/>
      <c r="EL207" s="275"/>
      <c r="EM207" s="275"/>
      <c r="EO207" s="275"/>
      <c r="EP207" s="275"/>
      <c r="ER207" s="224"/>
      <c r="ES207" s="275"/>
      <c r="ET207" s="276"/>
      <c r="EU207" s="275"/>
      <c r="EV207" s="275"/>
      <c r="EX207" s="275"/>
      <c r="EY207" s="275"/>
      <c r="FA207" s="34"/>
      <c r="FB207" s="34"/>
      <c r="FC207" s="33"/>
    </row>
    <row r="208" spans="1:159" ht="32.25" customHeight="1">
      <c r="A208" s="224"/>
      <c r="G208" s="280"/>
      <c r="L208" s="280"/>
      <c r="M208" s="266"/>
      <c r="N208" s="266"/>
      <c r="O208" s="266"/>
      <c r="P208" s="266"/>
      <c r="Q208" s="266"/>
      <c r="R208" s="266"/>
      <c r="S208" s="280"/>
      <c r="T208" s="280"/>
      <c r="U208" s="280"/>
      <c r="V208" s="280"/>
      <c r="W208" s="280"/>
      <c r="X208" s="266"/>
      <c r="Y208" s="280"/>
      <c r="Z208" s="280"/>
      <c r="AA208" s="280"/>
      <c r="AB208" s="266"/>
      <c r="AC208" s="280"/>
      <c r="AD208" s="280"/>
      <c r="AE208" s="281"/>
      <c r="AF208" s="280"/>
      <c r="AG208" s="280"/>
      <c r="AH208" s="281"/>
      <c r="AI208" s="280"/>
      <c r="AJ208" s="280"/>
      <c r="AK208" s="280"/>
      <c r="AL208" s="280"/>
      <c r="AM208" s="280"/>
      <c r="AN208" s="266"/>
      <c r="AO208" s="280"/>
      <c r="AP208" s="280"/>
      <c r="AQ208" s="280"/>
      <c r="AR208" s="280"/>
      <c r="AS208" s="266"/>
      <c r="AT208" s="280"/>
      <c r="AU208" s="280"/>
      <c r="AV208" s="266"/>
      <c r="AW208" s="266"/>
      <c r="AX208" s="280"/>
      <c r="AY208" s="280"/>
      <c r="AZ208" s="280"/>
      <c r="BA208" s="280"/>
      <c r="BB208" s="280"/>
      <c r="BC208" s="280"/>
      <c r="BD208" s="280"/>
      <c r="BE208" s="280"/>
      <c r="BF208" s="280"/>
      <c r="BK208" s="280"/>
      <c r="BL208" s="280"/>
      <c r="BM208" s="280"/>
      <c r="BN208" s="280"/>
      <c r="BO208" s="280"/>
      <c r="BP208" s="280"/>
      <c r="BQ208" s="280"/>
      <c r="BR208" s="280"/>
      <c r="BS208" s="280"/>
      <c r="BT208" s="280"/>
      <c r="BU208" s="266"/>
      <c r="BV208" s="280"/>
      <c r="BW208" s="280"/>
      <c r="BX208" s="280"/>
      <c r="BY208" s="280"/>
      <c r="BZ208" s="280"/>
      <c r="CA208" s="280"/>
      <c r="CB208" s="266"/>
      <c r="CC208" s="266"/>
      <c r="CD208" s="280"/>
      <c r="CE208" s="280"/>
      <c r="CF208" s="280"/>
      <c r="CG208" s="280"/>
      <c r="CH208" s="266"/>
      <c r="CI208" s="266"/>
      <c r="CJ208" s="266"/>
      <c r="CK208" s="266"/>
      <c r="CL208" s="266"/>
      <c r="CM208" s="280"/>
      <c r="CN208" s="280"/>
      <c r="CO208" s="280"/>
      <c r="CP208" s="280"/>
      <c r="CQ208" s="280"/>
      <c r="CR208" s="268"/>
      <c r="CS208" s="268"/>
      <c r="DA208" s="270"/>
      <c r="DB208" s="270"/>
      <c r="DD208" s="284"/>
      <c r="DE208" s="270"/>
      <c r="DF208" s="285"/>
      <c r="DG208" s="270"/>
      <c r="DH208" s="270"/>
      <c r="DI208" s="273"/>
      <c r="DJ208" s="270"/>
      <c r="DK208" s="270"/>
      <c r="DL208" s="273"/>
      <c r="DM208" s="285"/>
      <c r="DN208" s="270"/>
      <c r="DO208" s="284"/>
      <c r="DP208" s="270"/>
      <c r="DQ208" s="270"/>
      <c r="DR208" s="270"/>
      <c r="DS208" s="270"/>
      <c r="DT208" s="270"/>
      <c r="DU208" s="244"/>
      <c r="DV208" s="284"/>
      <c r="DW208" s="284"/>
      <c r="DX208" s="286"/>
      <c r="DY208" s="286"/>
      <c r="DZ208" s="284"/>
      <c r="EA208" s="284"/>
      <c r="EB208" s="284"/>
      <c r="ED208" s="284"/>
      <c r="EE208" s="270"/>
      <c r="EF208" s="280"/>
      <c r="EG208" s="280"/>
      <c r="EH208" s="280"/>
      <c r="EI208" s="224"/>
      <c r="EJ208" s="275"/>
      <c r="EK208" s="276"/>
      <c r="EL208" s="275"/>
      <c r="EM208" s="275"/>
      <c r="EO208" s="275"/>
      <c r="EP208" s="275"/>
      <c r="ER208" s="224"/>
      <c r="ES208" s="275"/>
      <c r="ET208" s="276"/>
      <c r="EU208" s="275"/>
      <c r="EV208" s="275"/>
      <c r="EX208" s="275"/>
      <c r="EY208" s="275"/>
      <c r="FA208" s="34"/>
      <c r="FB208" s="34"/>
      <c r="FC208" s="33"/>
    </row>
    <row r="209" spans="1:159" ht="32.25" customHeight="1">
      <c r="A209" s="224"/>
      <c r="G209" s="280"/>
      <c r="L209" s="280"/>
      <c r="M209" s="266"/>
      <c r="N209" s="266"/>
      <c r="O209" s="266"/>
      <c r="P209" s="266"/>
      <c r="Q209" s="266"/>
      <c r="R209" s="266"/>
      <c r="S209" s="280"/>
      <c r="T209" s="280"/>
      <c r="U209" s="280"/>
      <c r="V209" s="280"/>
      <c r="W209" s="280"/>
      <c r="X209" s="266"/>
      <c r="Y209" s="280"/>
      <c r="Z209" s="280"/>
      <c r="AA209" s="280"/>
      <c r="AB209" s="266"/>
      <c r="AC209" s="280"/>
      <c r="AD209" s="280"/>
      <c r="AE209" s="281"/>
      <c r="AF209" s="280"/>
      <c r="AG209" s="280"/>
      <c r="AH209" s="281"/>
      <c r="AI209" s="280"/>
      <c r="AJ209" s="280"/>
      <c r="AK209" s="280"/>
      <c r="AL209" s="280"/>
      <c r="AM209" s="280"/>
      <c r="AN209" s="266"/>
      <c r="AO209" s="280"/>
      <c r="AP209" s="280"/>
      <c r="AQ209" s="280"/>
      <c r="AR209" s="280"/>
      <c r="AS209" s="266"/>
      <c r="AT209" s="280"/>
      <c r="AU209" s="280"/>
      <c r="AV209" s="266"/>
      <c r="AW209" s="266"/>
      <c r="AX209" s="280"/>
      <c r="AY209" s="280"/>
      <c r="AZ209" s="280"/>
      <c r="BA209" s="280"/>
      <c r="BB209" s="280"/>
      <c r="BC209" s="280"/>
      <c r="BD209" s="280"/>
      <c r="BE209" s="280"/>
      <c r="BF209" s="280"/>
      <c r="BK209" s="280"/>
      <c r="BL209" s="280"/>
      <c r="BM209" s="280"/>
      <c r="BN209" s="280"/>
      <c r="BO209" s="280"/>
      <c r="BP209" s="280"/>
      <c r="BQ209" s="280"/>
      <c r="BR209" s="280"/>
      <c r="BS209" s="280"/>
      <c r="BT209" s="280"/>
      <c r="BU209" s="266"/>
      <c r="BV209" s="280"/>
      <c r="BW209" s="280"/>
      <c r="BX209" s="280"/>
      <c r="BY209" s="280"/>
      <c r="BZ209" s="280"/>
      <c r="CA209" s="280"/>
      <c r="CB209" s="266"/>
      <c r="CC209" s="266"/>
      <c r="CD209" s="280"/>
      <c r="CE209" s="280"/>
      <c r="CF209" s="280"/>
      <c r="CG209" s="280"/>
      <c r="CH209" s="266"/>
      <c r="CI209" s="266"/>
      <c r="CJ209" s="266"/>
      <c r="CK209" s="266"/>
      <c r="CL209" s="266"/>
      <c r="CM209" s="280"/>
      <c r="CN209" s="280"/>
      <c r="CO209" s="280"/>
      <c r="CP209" s="280"/>
      <c r="CQ209" s="280"/>
      <c r="CR209" s="268"/>
      <c r="CS209" s="268"/>
      <c r="DA209" s="270"/>
      <c r="DB209" s="270"/>
      <c r="DD209" s="284"/>
      <c r="DE209" s="270"/>
      <c r="DF209" s="285"/>
      <c r="DG209" s="270"/>
      <c r="DH209" s="270"/>
      <c r="DI209" s="273"/>
      <c r="DJ209" s="270"/>
      <c r="DK209" s="270"/>
      <c r="DL209" s="273"/>
      <c r="DM209" s="285"/>
      <c r="DN209" s="270"/>
      <c r="DO209" s="284"/>
      <c r="DP209" s="270"/>
      <c r="DQ209" s="270"/>
      <c r="DR209" s="270"/>
      <c r="DS209" s="270"/>
      <c r="DT209" s="270"/>
      <c r="DU209" s="244"/>
      <c r="DV209" s="284"/>
      <c r="DW209" s="284"/>
      <c r="DX209" s="286"/>
      <c r="DY209" s="286"/>
      <c r="DZ209" s="284"/>
      <c r="EA209" s="284"/>
      <c r="EB209" s="284"/>
      <c r="ED209" s="284"/>
      <c r="EE209" s="270"/>
      <c r="EF209" s="280"/>
      <c r="EG209" s="280"/>
      <c r="EH209" s="280"/>
      <c r="EI209" s="224"/>
      <c r="EJ209" s="275"/>
      <c r="EK209" s="276"/>
      <c r="EL209" s="275"/>
      <c r="EM209" s="275"/>
      <c r="EO209" s="275"/>
      <c r="EP209" s="275"/>
      <c r="ER209" s="224"/>
      <c r="ES209" s="275"/>
      <c r="ET209" s="276"/>
      <c r="EU209" s="275"/>
      <c r="EV209" s="275"/>
      <c r="EX209" s="275"/>
      <c r="EY209" s="275"/>
      <c r="FA209" s="34"/>
      <c r="FB209" s="34"/>
      <c r="FC209" s="33"/>
    </row>
    <row r="210" spans="1:159" ht="32.25" customHeight="1">
      <c r="A210" s="224"/>
      <c r="G210" s="280"/>
      <c r="L210" s="280"/>
      <c r="M210" s="266"/>
      <c r="N210" s="266"/>
      <c r="O210" s="266"/>
      <c r="P210" s="266"/>
      <c r="Q210" s="266"/>
      <c r="R210" s="266"/>
      <c r="S210" s="280"/>
      <c r="T210" s="280"/>
      <c r="U210" s="280"/>
      <c r="V210" s="280"/>
      <c r="W210" s="280"/>
      <c r="X210" s="266"/>
      <c r="Y210" s="280"/>
      <c r="Z210" s="280"/>
      <c r="AA210" s="280"/>
      <c r="AB210" s="266"/>
      <c r="AC210" s="280"/>
      <c r="AD210" s="280"/>
      <c r="AE210" s="281"/>
      <c r="AF210" s="280"/>
      <c r="AG210" s="280"/>
      <c r="AH210" s="281"/>
      <c r="AI210" s="280"/>
      <c r="AJ210" s="280"/>
      <c r="AK210" s="280"/>
      <c r="AL210" s="280"/>
      <c r="AM210" s="280"/>
      <c r="AN210" s="266"/>
      <c r="AO210" s="280"/>
      <c r="AP210" s="280"/>
      <c r="AQ210" s="280"/>
      <c r="AR210" s="280"/>
      <c r="AS210" s="266"/>
      <c r="AT210" s="280"/>
      <c r="AU210" s="280"/>
      <c r="AV210" s="266"/>
      <c r="AW210" s="266"/>
      <c r="AX210" s="280"/>
      <c r="AY210" s="280"/>
      <c r="AZ210" s="280"/>
      <c r="BA210" s="280"/>
      <c r="BB210" s="280"/>
      <c r="BC210" s="280"/>
      <c r="BD210" s="280"/>
      <c r="BE210" s="280"/>
      <c r="BF210" s="280"/>
      <c r="BK210" s="280"/>
      <c r="BL210" s="280"/>
      <c r="BM210" s="280"/>
      <c r="BN210" s="280"/>
      <c r="BO210" s="280"/>
      <c r="BP210" s="280"/>
      <c r="BQ210" s="280"/>
      <c r="BR210" s="280"/>
      <c r="BS210" s="280"/>
      <c r="BT210" s="280"/>
      <c r="BU210" s="266"/>
      <c r="BV210" s="280"/>
      <c r="BW210" s="280"/>
      <c r="BX210" s="280"/>
      <c r="BY210" s="280"/>
      <c r="BZ210" s="280"/>
      <c r="CA210" s="280"/>
      <c r="CB210" s="266"/>
      <c r="CC210" s="266"/>
      <c r="CD210" s="280"/>
      <c r="CE210" s="280"/>
      <c r="CF210" s="280"/>
      <c r="CG210" s="280"/>
      <c r="CH210" s="266"/>
      <c r="CI210" s="266"/>
      <c r="CJ210" s="266"/>
      <c r="CK210" s="266"/>
      <c r="CL210" s="266"/>
      <c r="CM210" s="280"/>
      <c r="CN210" s="280"/>
      <c r="CO210" s="280"/>
      <c r="CP210" s="280"/>
      <c r="CQ210" s="280"/>
      <c r="CR210" s="268"/>
      <c r="CS210" s="268"/>
      <c r="DA210" s="270"/>
      <c r="DB210" s="270"/>
      <c r="DD210" s="284"/>
      <c r="DE210" s="270"/>
      <c r="DF210" s="285"/>
      <c r="DG210" s="270"/>
      <c r="DH210" s="270"/>
      <c r="DI210" s="273"/>
      <c r="DJ210" s="270"/>
      <c r="DK210" s="270"/>
      <c r="DL210" s="273"/>
      <c r="DM210" s="285"/>
      <c r="DN210" s="270"/>
      <c r="DO210" s="284"/>
      <c r="DP210" s="270"/>
      <c r="DQ210" s="270"/>
      <c r="DR210" s="270"/>
      <c r="DS210" s="270"/>
      <c r="DT210" s="270"/>
      <c r="DU210" s="244"/>
      <c r="DV210" s="284"/>
      <c r="DW210" s="284"/>
      <c r="DX210" s="286"/>
      <c r="DY210" s="286"/>
      <c r="DZ210" s="284"/>
      <c r="EA210" s="284"/>
      <c r="EB210" s="284"/>
      <c r="ED210" s="284"/>
      <c r="EE210" s="270"/>
      <c r="EF210" s="280"/>
      <c r="EG210" s="280"/>
      <c r="EH210" s="280"/>
      <c r="EI210" s="224"/>
      <c r="EJ210" s="275"/>
      <c r="EK210" s="276"/>
      <c r="EL210" s="275"/>
      <c r="EM210" s="275"/>
      <c r="EO210" s="275"/>
      <c r="EP210" s="275"/>
      <c r="ER210" s="224"/>
      <c r="ES210" s="275"/>
      <c r="ET210" s="276"/>
      <c r="EU210" s="275"/>
      <c r="EV210" s="275"/>
      <c r="EX210" s="275"/>
      <c r="EY210" s="275"/>
      <c r="FA210" s="34"/>
      <c r="FB210" s="34"/>
      <c r="FC210" s="33"/>
    </row>
    <row r="211" spans="1:159" ht="32.25" customHeight="1">
      <c r="A211" s="224"/>
      <c r="G211" s="280"/>
      <c r="L211" s="280"/>
      <c r="M211" s="266"/>
      <c r="N211" s="266"/>
      <c r="O211" s="266"/>
      <c r="P211" s="266"/>
      <c r="Q211" s="266"/>
      <c r="R211" s="266"/>
      <c r="S211" s="280"/>
      <c r="T211" s="280"/>
      <c r="U211" s="280"/>
      <c r="V211" s="280"/>
      <c r="W211" s="280"/>
      <c r="X211" s="266"/>
      <c r="Y211" s="280"/>
      <c r="Z211" s="280"/>
      <c r="AA211" s="280"/>
      <c r="AB211" s="266"/>
      <c r="AC211" s="280"/>
      <c r="AD211" s="280"/>
      <c r="AE211" s="281"/>
      <c r="AF211" s="280"/>
      <c r="AG211" s="280"/>
      <c r="AH211" s="281"/>
      <c r="AI211" s="280"/>
      <c r="AJ211" s="280"/>
      <c r="AK211" s="280"/>
      <c r="AL211" s="280"/>
      <c r="AM211" s="280"/>
      <c r="AN211" s="266"/>
      <c r="AO211" s="280"/>
      <c r="AP211" s="280"/>
      <c r="AQ211" s="280"/>
      <c r="AR211" s="280"/>
      <c r="AS211" s="266"/>
      <c r="AT211" s="280"/>
      <c r="AU211" s="280"/>
      <c r="AV211" s="266"/>
      <c r="AW211" s="266"/>
      <c r="AX211" s="280"/>
      <c r="AY211" s="280"/>
      <c r="AZ211" s="280"/>
      <c r="BA211" s="280"/>
      <c r="BB211" s="280"/>
      <c r="BC211" s="280"/>
      <c r="BD211" s="280"/>
      <c r="BE211" s="280"/>
      <c r="BF211" s="280"/>
      <c r="BK211" s="280"/>
      <c r="BL211" s="280"/>
      <c r="BM211" s="280"/>
      <c r="BN211" s="280"/>
      <c r="BO211" s="280"/>
      <c r="BP211" s="280"/>
      <c r="BQ211" s="280"/>
      <c r="BR211" s="280"/>
      <c r="BS211" s="280"/>
      <c r="BT211" s="280"/>
      <c r="BU211" s="266"/>
      <c r="BV211" s="280"/>
      <c r="BW211" s="280"/>
      <c r="BX211" s="280"/>
      <c r="BY211" s="280"/>
      <c r="BZ211" s="280"/>
      <c r="CA211" s="280"/>
      <c r="CB211" s="266"/>
      <c r="CC211" s="266"/>
      <c r="CD211" s="280"/>
      <c r="CE211" s="280"/>
      <c r="CF211" s="280"/>
      <c r="CG211" s="280"/>
      <c r="CH211" s="266"/>
      <c r="CI211" s="266"/>
      <c r="CJ211" s="266"/>
      <c r="CK211" s="266"/>
      <c r="CL211" s="266"/>
      <c r="CM211" s="280"/>
      <c r="CN211" s="280"/>
      <c r="CO211" s="280"/>
      <c r="CP211" s="280"/>
      <c r="CQ211" s="280"/>
      <c r="CR211" s="268"/>
      <c r="CS211" s="268"/>
      <c r="DA211" s="270"/>
      <c r="DB211" s="270"/>
      <c r="DD211" s="284"/>
      <c r="DE211" s="270"/>
      <c r="DF211" s="285"/>
      <c r="DG211" s="270"/>
      <c r="DH211" s="270"/>
      <c r="DI211" s="273"/>
      <c r="DJ211" s="270"/>
      <c r="DK211" s="270"/>
      <c r="DL211" s="273"/>
      <c r="DM211" s="285"/>
      <c r="DN211" s="270"/>
      <c r="DO211" s="284"/>
      <c r="DP211" s="270"/>
      <c r="DQ211" s="270"/>
      <c r="DR211" s="270"/>
      <c r="DS211" s="270"/>
      <c r="DT211" s="270"/>
      <c r="DU211" s="244"/>
      <c r="DV211" s="284"/>
      <c r="DW211" s="284"/>
      <c r="DX211" s="286"/>
      <c r="DY211" s="286"/>
      <c r="DZ211" s="284"/>
      <c r="EA211" s="284"/>
      <c r="EB211" s="284"/>
      <c r="ED211" s="284"/>
      <c r="EE211" s="270"/>
      <c r="EF211" s="280"/>
      <c r="EG211" s="280"/>
      <c r="EH211" s="280"/>
      <c r="EI211" s="224"/>
      <c r="EJ211" s="275"/>
      <c r="EK211" s="276"/>
      <c r="EL211" s="275"/>
      <c r="EM211" s="275"/>
      <c r="EO211" s="275"/>
      <c r="EP211" s="275"/>
      <c r="ER211" s="224"/>
      <c r="ES211" s="275"/>
      <c r="ET211" s="276"/>
      <c r="EU211" s="275"/>
      <c r="EV211" s="275"/>
      <c r="EX211" s="275"/>
      <c r="EY211" s="275"/>
      <c r="FA211" s="34"/>
      <c r="FB211" s="34"/>
      <c r="FC211" s="33"/>
    </row>
    <row r="212" spans="1:159" ht="32.25" customHeight="1">
      <c r="A212" s="224"/>
      <c r="G212" s="280"/>
      <c r="L212" s="280"/>
      <c r="M212" s="266"/>
      <c r="N212" s="266"/>
      <c r="O212" s="266"/>
      <c r="P212" s="266"/>
      <c r="Q212" s="266"/>
      <c r="R212" s="266"/>
      <c r="S212" s="280"/>
      <c r="T212" s="280"/>
      <c r="U212" s="280"/>
      <c r="V212" s="280"/>
      <c r="W212" s="280"/>
      <c r="X212" s="266"/>
      <c r="Y212" s="280"/>
      <c r="Z212" s="280"/>
      <c r="AA212" s="280"/>
      <c r="AB212" s="266"/>
      <c r="AC212" s="280"/>
      <c r="AD212" s="280"/>
      <c r="AE212" s="281"/>
      <c r="AF212" s="280"/>
      <c r="AG212" s="280"/>
      <c r="AH212" s="281"/>
      <c r="AI212" s="280"/>
      <c r="AJ212" s="280"/>
      <c r="AK212" s="280"/>
      <c r="AL212" s="280"/>
      <c r="AM212" s="280"/>
      <c r="AN212" s="266"/>
      <c r="AO212" s="280"/>
      <c r="AP212" s="280"/>
      <c r="AQ212" s="280"/>
      <c r="AR212" s="280"/>
      <c r="AS212" s="266"/>
      <c r="AT212" s="280"/>
      <c r="AU212" s="280"/>
      <c r="AV212" s="266"/>
      <c r="AW212" s="266"/>
      <c r="AX212" s="280"/>
      <c r="AY212" s="280"/>
      <c r="AZ212" s="280"/>
      <c r="BA212" s="280"/>
      <c r="BB212" s="280"/>
      <c r="BC212" s="280"/>
      <c r="BD212" s="280"/>
      <c r="BE212" s="280"/>
      <c r="BF212" s="280"/>
      <c r="BK212" s="280"/>
      <c r="BL212" s="280"/>
      <c r="BM212" s="280"/>
      <c r="BN212" s="280"/>
      <c r="BO212" s="280"/>
      <c r="BP212" s="280"/>
      <c r="BQ212" s="280"/>
      <c r="BR212" s="280"/>
      <c r="BS212" s="280"/>
      <c r="BT212" s="280"/>
      <c r="BU212" s="266"/>
      <c r="BV212" s="280"/>
      <c r="BW212" s="280"/>
      <c r="BX212" s="280"/>
      <c r="BY212" s="280"/>
      <c r="BZ212" s="280"/>
      <c r="CA212" s="280"/>
      <c r="CB212" s="266"/>
      <c r="CC212" s="266"/>
      <c r="CD212" s="280"/>
      <c r="CE212" s="280"/>
      <c r="CF212" s="280"/>
      <c r="CG212" s="280"/>
      <c r="CH212" s="266"/>
      <c r="CI212" s="266"/>
      <c r="CJ212" s="266"/>
      <c r="CK212" s="266"/>
      <c r="CL212" s="266"/>
      <c r="CM212" s="280"/>
      <c r="CN212" s="280"/>
      <c r="CO212" s="280"/>
      <c r="CP212" s="280"/>
      <c r="CQ212" s="280"/>
      <c r="CR212" s="268"/>
      <c r="CS212" s="268"/>
      <c r="DA212" s="270"/>
      <c r="DB212" s="270"/>
      <c r="DD212" s="284"/>
      <c r="DE212" s="270"/>
      <c r="DF212" s="285"/>
      <c r="DG212" s="270"/>
      <c r="DH212" s="270"/>
      <c r="DI212" s="273"/>
      <c r="DJ212" s="270"/>
      <c r="DK212" s="270"/>
      <c r="DL212" s="273"/>
      <c r="DM212" s="285"/>
      <c r="DN212" s="270"/>
      <c r="DO212" s="284"/>
      <c r="DP212" s="270"/>
      <c r="DQ212" s="270"/>
      <c r="DR212" s="270"/>
      <c r="DS212" s="270"/>
      <c r="DT212" s="270"/>
      <c r="DU212" s="244"/>
      <c r="DV212" s="284"/>
      <c r="DW212" s="284"/>
      <c r="DX212" s="286"/>
      <c r="DY212" s="286"/>
      <c r="DZ212" s="284"/>
      <c r="EA212" s="284"/>
      <c r="EB212" s="284"/>
      <c r="ED212" s="284"/>
      <c r="EE212" s="270"/>
      <c r="EF212" s="280"/>
      <c r="EG212" s="280"/>
      <c r="EH212" s="280"/>
      <c r="EI212" s="224"/>
      <c r="EJ212" s="275"/>
      <c r="EK212" s="276"/>
      <c r="EL212" s="275"/>
      <c r="EM212" s="275"/>
      <c r="EO212" s="275"/>
      <c r="EP212" s="275"/>
      <c r="ER212" s="224"/>
      <c r="ES212" s="275"/>
      <c r="ET212" s="276"/>
      <c r="EU212" s="275"/>
      <c r="EV212" s="275"/>
      <c r="EX212" s="275"/>
      <c r="EY212" s="275"/>
      <c r="FA212" s="34"/>
      <c r="FB212" s="34"/>
      <c r="FC212" s="33"/>
    </row>
    <row r="213" spans="1:159" ht="32.25" customHeight="1">
      <c r="A213" s="224"/>
      <c r="G213" s="280"/>
      <c r="L213" s="280"/>
      <c r="M213" s="266"/>
      <c r="N213" s="266"/>
      <c r="O213" s="266"/>
      <c r="P213" s="266"/>
      <c r="Q213" s="266"/>
      <c r="R213" s="266"/>
      <c r="S213" s="280"/>
      <c r="T213" s="280"/>
      <c r="U213" s="280"/>
      <c r="V213" s="280"/>
      <c r="W213" s="280"/>
      <c r="X213" s="266"/>
      <c r="Y213" s="280"/>
      <c r="Z213" s="280"/>
      <c r="AA213" s="280"/>
      <c r="AB213" s="266"/>
      <c r="AC213" s="280"/>
      <c r="AD213" s="280"/>
      <c r="AE213" s="281"/>
      <c r="AF213" s="280"/>
      <c r="AG213" s="280"/>
      <c r="AH213" s="281"/>
      <c r="AI213" s="280"/>
      <c r="AJ213" s="280"/>
      <c r="AK213" s="280"/>
      <c r="AL213" s="280"/>
      <c r="AM213" s="280"/>
      <c r="AN213" s="266"/>
      <c r="AO213" s="280"/>
      <c r="AP213" s="280"/>
      <c r="AQ213" s="280"/>
      <c r="AR213" s="280"/>
      <c r="AS213" s="266"/>
      <c r="AT213" s="280"/>
      <c r="AU213" s="280"/>
      <c r="AV213" s="266"/>
      <c r="AW213" s="266"/>
      <c r="AX213" s="280"/>
      <c r="AY213" s="280"/>
      <c r="AZ213" s="280"/>
      <c r="BA213" s="280"/>
      <c r="BB213" s="280"/>
      <c r="BC213" s="280"/>
      <c r="BD213" s="280"/>
      <c r="BE213" s="280"/>
      <c r="BF213" s="280"/>
      <c r="BK213" s="280"/>
      <c r="BL213" s="280"/>
      <c r="BM213" s="280"/>
      <c r="BN213" s="280"/>
      <c r="BO213" s="280"/>
      <c r="BP213" s="280"/>
      <c r="BQ213" s="280"/>
      <c r="BR213" s="280"/>
      <c r="BS213" s="280"/>
      <c r="BT213" s="280"/>
      <c r="BU213" s="266"/>
      <c r="BV213" s="280"/>
      <c r="BW213" s="280"/>
      <c r="BX213" s="280"/>
      <c r="BY213" s="280"/>
      <c r="BZ213" s="280"/>
      <c r="CA213" s="280"/>
      <c r="CB213" s="266"/>
      <c r="CC213" s="266"/>
      <c r="CD213" s="280"/>
      <c r="CE213" s="280"/>
      <c r="CF213" s="280"/>
      <c r="CG213" s="280"/>
      <c r="CH213" s="266"/>
      <c r="CI213" s="266"/>
      <c r="CJ213" s="266"/>
      <c r="CK213" s="266"/>
      <c r="CL213" s="266"/>
      <c r="CM213" s="280"/>
      <c r="CN213" s="280"/>
      <c r="CO213" s="280"/>
      <c r="CP213" s="280"/>
      <c r="CQ213" s="280"/>
      <c r="CR213" s="268"/>
      <c r="CS213" s="268"/>
      <c r="DA213" s="270"/>
      <c r="DB213" s="270"/>
      <c r="DD213" s="284"/>
      <c r="DE213" s="270"/>
      <c r="DF213" s="285"/>
      <c r="DG213" s="270"/>
      <c r="DH213" s="270"/>
      <c r="DI213" s="273"/>
      <c r="DJ213" s="270"/>
      <c r="DK213" s="270"/>
      <c r="DL213" s="273"/>
      <c r="DM213" s="285"/>
      <c r="DN213" s="270"/>
      <c r="DO213" s="284"/>
      <c r="DP213" s="270"/>
      <c r="DQ213" s="270"/>
      <c r="DR213" s="270"/>
      <c r="DS213" s="270"/>
      <c r="DT213" s="270"/>
      <c r="DU213" s="244"/>
      <c r="DV213" s="284"/>
      <c r="DW213" s="284"/>
      <c r="DX213" s="286"/>
      <c r="DY213" s="286"/>
      <c r="DZ213" s="284"/>
      <c r="EA213" s="284"/>
      <c r="EB213" s="284"/>
      <c r="ED213" s="284"/>
      <c r="EE213" s="270"/>
      <c r="EF213" s="280"/>
      <c r="EG213" s="280"/>
      <c r="EH213" s="280"/>
      <c r="EI213" s="224"/>
      <c r="EJ213" s="275"/>
      <c r="EK213" s="276"/>
      <c r="EL213" s="275"/>
      <c r="EM213" s="275"/>
      <c r="EO213" s="275"/>
      <c r="EP213" s="275"/>
      <c r="ER213" s="224"/>
      <c r="ES213" s="275"/>
      <c r="ET213" s="276"/>
      <c r="EU213" s="275"/>
      <c r="EV213" s="275"/>
      <c r="EX213" s="275"/>
      <c r="EY213" s="275"/>
      <c r="FA213" s="34"/>
      <c r="FB213" s="34"/>
      <c r="FC213" s="33"/>
    </row>
    <row r="214" spans="1:159" ht="32.25" customHeight="1">
      <c r="A214" s="224"/>
      <c r="G214" s="280"/>
      <c r="L214" s="280"/>
      <c r="M214" s="266"/>
      <c r="N214" s="266"/>
      <c r="O214" s="266"/>
      <c r="P214" s="266"/>
      <c r="Q214" s="266"/>
      <c r="R214" s="266"/>
      <c r="S214" s="280"/>
      <c r="T214" s="280"/>
      <c r="U214" s="280"/>
      <c r="V214" s="280"/>
      <c r="W214" s="280"/>
      <c r="X214" s="266"/>
      <c r="Y214" s="280"/>
      <c r="Z214" s="280"/>
      <c r="AA214" s="280"/>
      <c r="AB214" s="266"/>
      <c r="AC214" s="280"/>
      <c r="AD214" s="280"/>
      <c r="AE214" s="281"/>
      <c r="AF214" s="280"/>
      <c r="AG214" s="280"/>
      <c r="AH214" s="281"/>
      <c r="AI214" s="280"/>
      <c r="AJ214" s="280"/>
      <c r="AK214" s="280"/>
      <c r="AL214" s="280"/>
      <c r="AM214" s="280"/>
      <c r="AN214" s="266"/>
      <c r="AO214" s="280"/>
      <c r="AP214" s="280"/>
      <c r="AQ214" s="280"/>
      <c r="AR214" s="280"/>
      <c r="AS214" s="266"/>
      <c r="AT214" s="280"/>
      <c r="AU214" s="280"/>
      <c r="AV214" s="266"/>
      <c r="AW214" s="266"/>
      <c r="AX214" s="280"/>
      <c r="AY214" s="280"/>
      <c r="AZ214" s="280"/>
      <c r="BA214" s="280"/>
      <c r="BB214" s="280"/>
      <c r="BC214" s="280"/>
      <c r="BD214" s="280"/>
      <c r="BE214" s="280"/>
      <c r="BF214" s="280"/>
      <c r="BK214" s="280"/>
      <c r="BL214" s="280"/>
      <c r="BM214" s="280"/>
      <c r="BN214" s="280"/>
      <c r="BO214" s="280"/>
      <c r="BP214" s="280"/>
      <c r="BQ214" s="280"/>
      <c r="BR214" s="280"/>
      <c r="BS214" s="280"/>
      <c r="BT214" s="280"/>
      <c r="BU214" s="266"/>
      <c r="BV214" s="280"/>
      <c r="BW214" s="280"/>
      <c r="BX214" s="280"/>
      <c r="BY214" s="280"/>
      <c r="BZ214" s="280"/>
      <c r="CA214" s="280"/>
      <c r="CB214" s="266"/>
      <c r="CC214" s="266"/>
      <c r="CD214" s="280"/>
      <c r="CE214" s="280"/>
      <c r="CF214" s="280"/>
      <c r="CG214" s="280"/>
      <c r="CH214" s="266"/>
      <c r="CI214" s="266"/>
      <c r="CJ214" s="266"/>
      <c r="CK214" s="266"/>
      <c r="CL214" s="266"/>
      <c r="CM214" s="280"/>
      <c r="CN214" s="280"/>
      <c r="CO214" s="280"/>
      <c r="CP214" s="280"/>
      <c r="CQ214" s="280"/>
      <c r="CR214" s="268"/>
      <c r="CS214" s="268"/>
      <c r="DA214" s="270"/>
      <c r="DB214" s="270"/>
      <c r="DD214" s="284"/>
      <c r="DE214" s="270"/>
      <c r="DF214" s="285"/>
      <c r="DG214" s="270"/>
      <c r="DH214" s="270"/>
      <c r="DI214" s="273"/>
      <c r="DJ214" s="270"/>
      <c r="DK214" s="270"/>
      <c r="DL214" s="273"/>
      <c r="DM214" s="285"/>
      <c r="DN214" s="270"/>
      <c r="DO214" s="284"/>
      <c r="DP214" s="270"/>
      <c r="DQ214" s="270"/>
      <c r="DR214" s="270"/>
      <c r="DS214" s="270"/>
      <c r="DT214" s="270"/>
      <c r="DU214" s="244"/>
      <c r="DV214" s="284"/>
      <c r="DW214" s="284"/>
      <c r="DX214" s="286"/>
      <c r="DY214" s="286"/>
      <c r="DZ214" s="284"/>
      <c r="EA214" s="284"/>
      <c r="EB214" s="284"/>
      <c r="ED214" s="284"/>
      <c r="EE214" s="270"/>
      <c r="EF214" s="280"/>
      <c r="EG214" s="280"/>
      <c r="EH214" s="280"/>
      <c r="EI214" s="224"/>
      <c r="EJ214" s="275"/>
      <c r="EK214" s="276"/>
      <c r="EL214" s="275"/>
      <c r="EM214" s="275"/>
      <c r="EO214" s="275"/>
      <c r="EP214" s="275"/>
      <c r="ER214" s="224"/>
      <c r="ES214" s="275"/>
      <c r="ET214" s="276"/>
      <c r="EU214" s="275"/>
      <c r="EV214" s="275"/>
      <c r="EX214" s="275"/>
      <c r="EY214" s="275"/>
      <c r="FA214" s="34"/>
      <c r="FB214" s="34"/>
      <c r="FC214" s="33"/>
    </row>
    <row r="215" spans="1:159" ht="32.25" customHeight="1">
      <c r="A215" s="224"/>
      <c r="G215" s="280"/>
      <c r="L215" s="280"/>
      <c r="M215" s="266"/>
      <c r="N215" s="266"/>
      <c r="O215" s="266"/>
      <c r="P215" s="266"/>
      <c r="Q215" s="266"/>
      <c r="R215" s="266"/>
      <c r="S215" s="280"/>
      <c r="T215" s="280"/>
      <c r="U215" s="280"/>
      <c r="V215" s="280"/>
      <c r="W215" s="280"/>
      <c r="X215" s="266"/>
      <c r="Y215" s="280"/>
      <c r="Z215" s="280"/>
      <c r="AA215" s="280"/>
      <c r="AB215" s="266"/>
      <c r="AC215" s="280"/>
      <c r="AD215" s="280"/>
      <c r="AE215" s="281"/>
      <c r="AF215" s="280"/>
      <c r="AG215" s="280"/>
      <c r="AH215" s="281"/>
      <c r="AI215" s="280"/>
      <c r="AJ215" s="280"/>
      <c r="AK215" s="280"/>
      <c r="AL215" s="280"/>
      <c r="AM215" s="280"/>
      <c r="AN215" s="266"/>
      <c r="AO215" s="280"/>
      <c r="AP215" s="280"/>
      <c r="AQ215" s="280"/>
      <c r="AR215" s="280"/>
      <c r="AS215" s="266"/>
      <c r="AT215" s="280"/>
      <c r="AU215" s="280"/>
      <c r="AV215" s="266"/>
      <c r="AW215" s="266"/>
      <c r="AX215" s="280"/>
      <c r="AY215" s="280"/>
      <c r="AZ215" s="280"/>
      <c r="BA215" s="280"/>
      <c r="BB215" s="280"/>
      <c r="BC215" s="280"/>
      <c r="BD215" s="280"/>
      <c r="BE215" s="280"/>
      <c r="BF215" s="280"/>
      <c r="BK215" s="280"/>
      <c r="BL215" s="280"/>
      <c r="BM215" s="280"/>
      <c r="BN215" s="280"/>
      <c r="BO215" s="280"/>
      <c r="BP215" s="280"/>
      <c r="BQ215" s="280"/>
      <c r="BR215" s="280"/>
      <c r="BS215" s="280"/>
      <c r="BT215" s="280"/>
      <c r="BU215" s="266"/>
      <c r="BV215" s="280"/>
      <c r="BW215" s="280"/>
      <c r="BX215" s="280"/>
      <c r="BY215" s="280"/>
      <c r="BZ215" s="280"/>
      <c r="CA215" s="280"/>
      <c r="CB215" s="266"/>
      <c r="CC215" s="266"/>
      <c r="CD215" s="280"/>
      <c r="CE215" s="280"/>
      <c r="CF215" s="280"/>
      <c r="CG215" s="280"/>
      <c r="CH215" s="266"/>
      <c r="CI215" s="266"/>
      <c r="CJ215" s="266"/>
      <c r="CK215" s="266"/>
      <c r="CL215" s="266"/>
      <c r="CM215" s="280"/>
      <c r="CN215" s="280"/>
      <c r="CO215" s="280"/>
      <c r="CP215" s="280"/>
      <c r="CQ215" s="280"/>
      <c r="CR215" s="268"/>
      <c r="CS215" s="268"/>
      <c r="DA215" s="270"/>
      <c r="DB215" s="270"/>
      <c r="DD215" s="284"/>
      <c r="DE215" s="270"/>
      <c r="DF215" s="285"/>
      <c r="DG215" s="270"/>
      <c r="DH215" s="270"/>
      <c r="DI215" s="273"/>
      <c r="DJ215" s="270"/>
      <c r="DK215" s="270"/>
      <c r="DL215" s="273"/>
      <c r="DM215" s="285"/>
      <c r="DN215" s="270"/>
      <c r="DO215" s="284"/>
      <c r="DP215" s="270"/>
      <c r="DQ215" s="270"/>
      <c r="DR215" s="270"/>
      <c r="DS215" s="270"/>
      <c r="DT215" s="270"/>
      <c r="DU215" s="244"/>
      <c r="DV215" s="284"/>
      <c r="DW215" s="284"/>
      <c r="DX215" s="286"/>
      <c r="DY215" s="286"/>
      <c r="DZ215" s="284"/>
      <c r="EA215" s="284"/>
      <c r="EB215" s="284"/>
      <c r="ED215" s="284"/>
      <c r="EE215" s="270"/>
      <c r="EF215" s="280"/>
      <c r="EG215" s="280"/>
      <c r="EH215" s="280"/>
      <c r="EI215" s="224"/>
      <c r="EJ215" s="275"/>
      <c r="EK215" s="276"/>
      <c r="EL215" s="275"/>
      <c r="EM215" s="275"/>
      <c r="EO215" s="275"/>
      <c r="EP215" s="275"/>
      <c r="ER215" s="224"/>
      <c r="ES215" s="275"/>
      <c r="ET215" s="276"/>
      <c r="EU215" s="275"/>
      <c r="EV215" s="275"/>
      <c r="EX215" s="275"/>
      <c r="EY215" s="275"/>
      <c r="FA215" s="34"/>
      <c r="FB215" s="34"/>
      <c r="FC215" s="33"/>
    </row>
    <row r="216" spans="1:159" ht="32.25" customHeight="1">
      <c r="A216" s="224"/>
      <c r="G216" s="280"/>
      <c r="L216" s="280"/>
      <c r="M216" s="266"/>
      <c r="N216" s="266"/>
      <c r="O216" s="266"/>
      <c r="P216" s="266"/>
      <c r="Q216" s="266"/>
      <c r="R216" s="266"/>
      <c r="S216" s="280"/>
      <c r="T216" s="280"/>
      <c r="U216" s="280"/>
      <c r="V216" s="280"/>
      <c r="W216" s="280"/>
      <c r="X216" s="266"/>
      <c r="Y216" s="280"/>
      <c r="Z216" s="280"/>
      <c r="AA216" s="280"/>
      <c r="AB216" s="266"/>
      <c r="AC216" s="280"/>
      <c r="AD216" s="280"/>
      <c r="AE216" s="281"/>
      <c r="AF216" s="280"/>
      <c r="AG216" s="280"/>
      <c r="AH216" s="281"/>
      <c r="AI216" s="280"/>
      <c r="AJ216" s="280"/>
      <c r="AK216" s="280"/>
      <c r="AL216" s="280"/>
      <c r="AM216" s="280"/>
      <c r="AN216" s="266"/>
      <c r="AO216" s="280"/>
      <c r="AP216" s="280"/>
      <c r="AQ216" s="280"/>
      <c r="AR216" s="280"/>
      <c r="AS216" s="266"/>
      <c r="AT216" s="280"/>
      <c r="AU216" s="280"/>
      <c r="AV216" s="266"/>
      <c r="AW216" s="266"/>
      <c r="AX216" s="280"/>
      <c r="AY216" s="280"/>
      <c r="AZ216" s="280"/>
      <c r="BA216" s="280"/>
      <c r="BB216" s="280"/>
      <c r="BC216" s="280"/>
      <c r="BD216" s="280"/>
      <c r="BE216" s="280"/>
      <c r="BF216" s="280"/>
      <c r="BK216" s="280"/>
      <c r="BL216" s="280"/>
      <c r="BM216" s="280"/>
      <c r="BN216" s="280"/>
      <c r="BO216" s="280"/>
      <c r="BP216" s="280"/>
      <c r="BQ216" s="280"/>
      <c r="BR216" s="280"/>
      <c r="BS216" s="280"/>
      <c r="BT216" s="280"/>
      <c r="BU216" s="266"/>
      <c r="BV216" s="280"/>
      <c r="BW216" s="280"/>
      <c r="BX216" s="280"/>
      <c r="BY216" s="280"/>
      <c r="BZ216" s="280"/>
      <c r="CA216" s="280"/>
      <c r="CB216" s="266"/>
      <c r="CC216" s="266"/>
      <c r="CD216" s="280"/>
      <c r="CE216" s="280"/>
      <c r="CF216" s="280"/>
      <c r="CG216" s="280"/>
      <c r="CH216" s="266"/>
      <c r="CI216" s="266"/>
      <c r="CJ216" s="266"/>
      <c r="CK216" s="266"/>
      <c r="CL216" s="266"/>
      <c r="CM216" s="280"/>
      <c r="CN216" s="280"/>
      <c r="CO216" s="280"/>
      <c r="CP216" s="280"/>
      <c r="CQ216" s="280"/>
      <c r="CR216" s="268"/>
      <c r="CS216" s="268"/>
      <c r="DA216" s="270"/>
      <c r="DB216" s="270"/>
      <c r="DD216" s="284"/>
      <c r="DE216" s="270"/>
      <c r="DF216" s="285"/>
      <c r="DG216" s="270"/>
      <c r="DH216" s="270"/>
      <c r="DI216" s="273"/>
      <c r="DJ216" s="270"/>
      <c r="DK216" s="270"/>
      <c r="DL216" s="273"/>
      <c r="DM216" s="285"/>
      <c r="DN216" s="270"/>
      <c r="DO216" s="284"/>
      <c r="DP216" s="270"/>
      <c r="DQ216" s="270"/>
      <c r="DR216" s="270"/>
      <c r="DS216" s="270"/>
      <c r="DT216" s="270"/>
      <c r="DU216" s="244"/>
      <c r="DV216" s="284"/>
      <c r="DW216" s="284"/>
      <c r="DX216" s="286"/>
      <c r="DY216" s="286"/>
      <c r="DZ216" s="284"/>
      <c r="EA216" s="284"/>
      <c r="EB216" s="284"/>
      <c r="ED216" s="284"/>
      <c r="EE216" s="270"/>
      <c r="EF216" s="280"/>
      <c r="EG216" s="280"/>
      <c r="EH216" s="280"/>
      <c r="EI216" s="224"/>
      <c r="EJ216" s="275"/>
      <c r="EK216" s="276"/>
      <c r="EL216" s="275"/>
      <c r="EM216" s="275"/>
      <c r="EO216" s="275"/>
      <c r="EP216" s="275"/>
      <c r="ER216" s="224"/>
      <c r="ES216" s="275"/>
      <c r="ET216" s="276"/>
      <c r="EU216" s="275"/>
      <c r="EV216" s="275"/>
      <c r="EX216" s="275"/>
      <c r="EY216" s="275"/>
      <c r="FA216" s="34"/>
      <c r="FB216" s="34"/>
      <c r="FC216" s="33"/>
    </row>
    <row r="217" spans="1:159" ht="32.25" customHeight="1">
      <c r="A217" s="224"/>
      <c r="G217" s="280"/>
      <c r="L217" s="280"/>
      <c r="M217" s="266"/>
      <c r="N217" s="266"/>
      <c r="O217" s="266"/>
      <c r="P217" s="266"/>
      <c r="Q217" s="266"/>
      <c r="R217" s="266"/>
      <c r="S217" s="280"/>
      <c r="T217" s="280"/>
      <c r="U217" s="280"/>
      <c r="V217" s="280"/>
      <c r="W217" s="280"/>
      <c r="X217" s="266"/>
      <c r="Y217" s="280"/>
      <c r="Z217" s="280"/>
      <c r="AA217" s="280"/>
      <c r="AB217" s="266"/>
      <c r="AC217" s="280"/>
      <c r="AD217" s="280"/>
      <c r="AE217" s="281"/>
      <c r="AF217" s="280"/>
      <c r="AG217" s="280"/>
      <c r="AH217" s="281"/>
      <c r="AI217" s="280"/>
      <c r="AJ217" s="280"/>
      <c r="AK217" s="280"/>
      <c r="AL217" s="280"/>
      <c r="AM217" s="280"/>
      <c r="AN217" s="266"/>
      <c r="AO217" s="280"/>
      <c r="AP217" s="280"/>
      <c r="AQ217" s="280"/>
      <c r="AR217" s="280"/>
      <c r="AS217" s="266"/>
      <c r="AT217" s="280"/>
      <c r="AU217" s="280"/>
      <c r="AV217" s="266"/>
      <c r="AW217" s="266"/>
      <c r="AX217" s="280"/>
      <c r="AY217" s="280"/>
      <c r="AZ217" s="280"/>
      <c r="BA217" s="280"/>
      <c r="BB217" s="280"/>
      <c r="BC217" s="280"/>
      <c r="BD217" s="280"/>
      <c r="BE217" s="280"/>
      <c r="BF217" s="280"/>
      <c r="BK217" s="280"/>
      <c r="BL217" s="280"/>
      <c r="BM217" s="280"/>
      <c r="BN217" s="280"/>
      <c r="BO217" s="280"/>
      <c r="BP217" s="280"/>
      <c r="BQ217" s="280"/>
      <c r="BR217" s="280"/>
      <c r="BS217" s="280"/>
      <c r="BT217" s="280"/>
      <c r="BU217" s="266"/>
      <c r="BV217" s="280"/>
      <c r="BW217" s="280"/>
      <c r="BX217" s="280"/>
      <c r="BY217" s="280"/>
      <c r="BZ217" s="280"/>
      <c r="CA217" s="280"/>
      <c r="CB217" s="266"/>
      <c r="CC217" s="266"/>
      <c r="CD217" s="280"/>
      <c r="CE217" s="280"/>
      <c r="CF217" s="280"/>
      <c r="CG217" s="280"/>
      <c r="CH217" s="266"/>
      <c r="CI217" s="266"/>
      <c r="CJ217" s="266"/>
      <c r="CK217" s="266"/>
      <c r="CL217" s="266"/>
      <c r="CM217" s="280"/>
      <c r="CN217" s="280"/>
      <c r="CO217" s="280"/>
      <c r="CP217" s="280"/>
      <c r="CQ217" s="280"/>
      <c r="CR217" s="268"/>
      <c r="CS217" s="268"/>
      <c r="DA217" s="270"/>
      <c r="DB217" s="270"/>
      <c r="DD217" s="284"/>
      <c r="DE217" s="270"/>
      <c r="DF217" s="285"/>
      <c r="DG217" s="270"/>
      <c r="DH217" s="270"/>
      <c r="DI217" s="273"/>
      <c r="DJ217" s="270"/>
      <c r="DK217" s="270"/>
      <c r="DL217" s="273"/>
      <c r="DM217" s="285"/>
      <c r="DN217" s="270"/>
      <c r="DO217" s="284"/>
      <c r="DP217" s="270"/>
      <c r="DQ217" s="270"/>
      <c r="DR217" s="270"/>
      <c r="DS217" s="270"/>
      <c r="DT217" s="270"/>
      <c r="DU217" s="244"/>
      <c r="DV217" s="284"/>
      <c r="DW217" s="284"/>
      <c r="DX217" s="286"/>
      <c r="DY217" s="286"/>
      <c r="DZ217" s="284"/>
      <c r="EA217" s="284"/>
      <c r="EB217" s="284"/>
      <c r="ED217" s="284"/>
      <c r="EE217" s="270"/>
      <c r="EF217" s="280"/>
      <c r="EG217" s="280"/>
      <c r="EH217" s="280"/>
      <c r="EI217" s="224"/>
      <c r="EJ217" s="275"/>
      <c r="EK217" s="276"/>
      <c r="EL217" s="275"/>
      <c r="EM217" s="275"/>
      <c r="EO217" s="275"/>
      <c r="EP217" s="275"/>
      <c r="ER217" s="224"/>
      <c r="ES217" s="275"/>
      <c r="ET217" s="276"/>
      <c r="EU217" s="275"/>
      <c r="EV217" s="275"/>
      <c r="EX217" s="275"/>
      <c r="EY217" s="275"/>
      <c r="FA217" s="34"/>
      <c r="FB217" s="34"/>
      <c r="FC217" s="33"/>
    </row>
    <row r="218" spans="1:159" ht="32.25" customHeight="1">
      <c r="A218" s="224"/>
      <c r="G218" s="280"/>
      <c r="L218" s="280"/>
      <c r="M218" s="266"/>
      <c r="N218" s="266"/>
      <c r="O218" s="266"/>
      <c r="P218" s="266"/>
      <c r="Q218" s="266"/>
      <c r="R218" s="266"/>
      <c r="S218" s="280"/>
      <c r="T218" s="280"/>
      <c r="U218" s="280"/>
      <c r="V218" s="280"/>
      <c r="W218" s="280"/>
      <c r="X218" s="266"/>
      <c r="Y218" s="280"/>
      <c r="Z218" s="280"/>
      <c r="AA218" s="280"/>
      <c r="AB218" s="266"/>
      <c r="AC218" s="280"/>
      <c r="AD218" s="280"/>
      <c r="AE218" s="281"/>
      <c r="AF218" s="280"/>
      <c r="AG218" s="280"/>
      <c r="AH218" s="281"/>
      <c r="AI218" s="280"/>
      <c r="AJ218" s="280"/>
      <c r="AK218" s="280"/>
      <c r="AL218" s="280"/>
      <c r="AM218" s="280"/>
      <c r="AN218" s="266"/>
      <c r="AO218" s="280"/>
      <c r="AP218" s="280"/>
      <c r="AQ218" s="280"/>
      <c r="AR218" s="280"/>
      <c r="AS218" s="266"/>
      <c r="AT218" s="280"/>
      <c r="AU218" s="280"/>
      <c r="AV218" s="266"/>
      <c r="AW218" s="266"/>
      <c r="AX218" s="280"/>
      <c r="AY218" s="280"/>
      <c r="AZ218" s="280"/>
      <c r="BA218" s="280"/>
      <c r="BB218" s="280"/>
      <c r="BC218" s="280"/>
      <c r="BD218" s="280"/>
      <c r="BE218" s="280"/>
      <c r="BF218" s="280"/>
      <c r="BK218" s="280"/>
      <c r="BL218" s="280"/>
      <c r="BM218" s="280"/>
      <c r="BN218" s="280"/>
      <c r="BO218" s="280"/>
      <c r="BP218" s="280"/>
      <c r="BQ218" s="280"/>
      <c r="BR218" s="280"/>
      <c r="BS218" s="280"/>
      <c r="BT218" s="280"/>
      <c r="BU218" s="266"/>
      <c r="BV218" s="280"/>
      <c r="BW218" s="280"/>
      <c r="BX218" s="280"/>
      <c r="BY218" s="280"/>
      <c r="BZ218" s="280"/>
      <c r="CA218" s="280"/>
      <c r="CB218" s="266"/>
      <c r="CC218" s="266"/>
      <c r="CD218" s="280"/>
      <c r="CE218" s="280"/>
      <c r="CF218" s="280"/>
      <c r="CG218" s="280"/>
      <c r="CH218" s="266"/>
      <c r="CI218" s="266"/>
      <c r="CJ218" s="266"/>
      <c r="CK218" s="266"/>
      <c r="CL218" s="266"/>
      <c r="CM218" s="280"/>
      <c r="CN218" s="280"/>
      <c r="CO218" s="280"/>
      <c r="CP218" s="280"/>
      <c r="CQ218" s="280"/>
      <c r="CR218" s="268"/>
      <c r="CS218" s="268"/>
      <c r="DA218" s="270"/>
      <c r="DB218" s="270"/>
      <c r="DD218" s="284"/>
      <c r="DE218" s="270"/>
      <c r="DF218" s="285"/>
      <c r="DG218" s="270"/>
      <c r="DH218" s="270"/>
      <c r="DI218" s="273"/>
      <c r="DJ218" s="270"/>
      <c r="DK218" s="270"/>
      <c r="DL218" s="273"/>
      <c r="DM218" s="285"/>
      <c r="DN218" s="270"/>
      <c r="DO218" s="284"/>
      <c r="DP218" s="270"/>
      <c r="DQ218" s="270"/>
      <c r="DR218" s="270"/>
      <c r="DS218" s="270"/>
      <c r="DT218" s="270"/>
      <c r="DU218" s="244"/>
      <c r="DV218" s="284"/>
      <c r="DW218" s="284"/>
      <c r="DX218" s="286"/>
      <c r="DY218" s="286"/>
      <c r="DZ218" s="284"/>
      <c r="EA218" s="284"/>
      <c r="EB218" s="284"/>
      <c r="ED218" s="284"/>
      <c r="EE218" s="270"/>
      <c r="EF218" s="280"/>
      <c r="EG218" s="280"/>
      <c r="EH218" s="280"/>
      <c r="EI218" s="224"/>
      <c r="EJ218" s="275"/>
      <c r="EK218" s="276"/>
      <c r="EL218" s="275"/>
      <c r="EM218" s="275"/>
      <c r="EO218" s="275"/>
      <c r="EP218" s="275"/>
      <c r="ER218" s="224"/>
      <c r="ES218" s="275"/>
      <c r="ET218" s="276"/>
      <c r="EU218" s="275"/>
      <c r="EV218" s="275"/>
      <c r="EX218" s="275"/>
      <c r="EY218" s="275"/>
      <c r="FA218" s="34"/>
      <c r="FB218" s="34"/>
      <c r="FC218" s="33"/>
    </row>
    <row r="219" spans="1:159" ht="32.25" customHeight="1">
      <c r="A219" s="224"/>
      <c r="G219" s="280"/>
      <c r="L219" s="280"/>
      <c r="M219" s="266"/>
      <c r="N219" s="266"/>
      <c r="O219" s="266"/>
      <c r="P219" s="266"/>
      <c r="Q219" s="266"/>
      <c r="R219" s="266"/>
      <c r="S219" s="280"/>
      <c r="T219" s="280"/>
      <c r="U219" s="280"/>
      <c r="V219" s="280"/>
      <c r="W219" s="280"/>
      <c r="X219" s="266"/>
      <c r="Y219" s="280"/>
      <c r="Z219" s="280"/>
      <c r="AA219" s="280"/>
      <c r="AB219" s="266"/>
      <c r="AC219" s="280"/>
      <c r="AD219" s="280"/>
      <c r="AE219" s="281"/>
      <c r="AF219" s="280"/>
      <c r="AG219" s="280"/>
      <c r="AH219" s="281"/>
      <c r="AI219" s="280"/>
      <c r="AJ219" s="280"/>
      <c r="AK219" s="280"/>
      <c r="AL219" s="280"/>
      <c r="AM219" s="280"/>
      <c r="AN219" s="266"/>
      <c r="AO219" s="280"/>
      <c r="AP219" s="280"/>
      <c r="AQ219" s="280"/>
      <c r="AR219" s="280"/>
      <c r="AS219" s="266"/>
      <c r="AT219" s="280"/>
      <c r="AU219" s="280"/>
      <c r="AV219" s="266"/>
      <c r="AW219" s="266"/>
      <c r="AX219" s="280"/>
      <c r="AY219" s="280"/>
      <c r="AZ219" s="280"/>
      <c r="BA219" s="280"/>
      <c r="BB219" s="280"/>
      <c r="BC219" s="280"/>
      <c r="BD219" s="280"/>
      <c r="BE219" s="280"/>
      <c r="BF219" s="280"/>
      <c r="BK219" s="280"/>
      <c r="BL219" s="280"/>
      <c r="BM219" s="280"/>
      <c r="BN219" s="280"/>
      <c r="BO219" s="280"/>
      <c r="BP219" s="280"/>
      <c r="BQ219" s="280"/>
      <c r="BR219" s="280"/>
      <c r="BS219" s="280"/>
      <c r="BT219" s="280"/>
      <c r="BU219" s="266"/>
      <c r="BV219" s="280"/>
      <c r="BW219" s="280"/>
      <c r="BX219" s="280"/>
      <c r="BY219" s="280"/>
      <c r="BZ219" s="280"/>
      <c r="CA219" s="280"/>
      <c r="CB219" s="266"/>
      <c r="CC219" s="266"/>
      <c r="CD219" s="280"/>
      <c r="CE219" s="280"/>
      <c r="CF219" s="280"/>
      <c r="CG219" s="280"/>
      <c r="CH219" s="266"/>
      <c r="CI219" s="266"/>
      <c r="CJ219" s="266"/>
      <c r="CK219" s="266"/>
      <c r="CL219" s="266"/>
      <c r="CM219" s="280"/>
      <c r="CN219" s="280"/>
      <c r="CO219" s="280"/>
      <c r="CP219" s="280"/>
      <c r="CQ219" s="280"/>
      <c r="CR219" s="268"/>
      <c r="CS219" s="268"/>
      <c r="DA219" s="270"/>
      <c r="DB219" s="270"/>
      <c r="DD219" s="284"/>
      <c r="DE219" s="270"/>
      <c r="DF219" s="285"/>
      <c r="DG219" s="270"/>
      <c r="DH219" s="270"/>
      <c r="DI219" s="273"/>
      <c r="DJ219" s="270"/>
      <c r="DK219" s="270"/>
      <c r="DL219" s="273"/>
      <c r="DM219" s="285"/>
      <c r="DN219" s="270"/>
      <c r="DO219" s="284"/>
      <c r="DP219" s="270"/>
      <c r="DQ219" s="270"/>
      <c r="DR219" s="270"/>
      <c r="DS219" s="270"/>
      <c r="DT219" s="270"/>
      <c r="DU219" s="244"/>
      <c r="DV219" s="284"/>
      <c r="DW219" s="284"/>
      <c r="DX219" s="286"/>
      <c r="DY219" s="286"/>
      <c r="DZ219" s="284"/>
      <c r="EA219" s="284"/>
      <c r="EB219" s="284"/>
      <c r="ED219" s="284"/>
      <c r="EE219" s="270"/>
      <c r="EF219" s="280"/>
      <c r="EG219" s="280"/>
      <c r="EH219" s="280"/>
      <c r="EI219" s="224"/>
      <c r="EJ219" s="275"/>
      <c r="EK219" s="276"/>
      <c r="EL219" s="275"/>
      <c r="EM219" s="275"/>
      <c r="EO219" s="275"/>
      <c r="EP219" s="275"/>
      <c r="ER219" s="224"/>
      <c r="ES219" s="275"/>
      <c r="ET219" s="276"/>
      <c r="EU219" s="275"/>
      <c r="EV219" s="275"/>
      <c r="EX219" s="275"/>
      <c r="EY219" s="275"/>
      <c r="FA219" s="34"/>
      <c r="FB219" s="34"/>
      <c r="FC219" s="33"/>
    </row>
    <row r="220" spans="1:159" ht="32.25" customHeight="1">
      <c r="A220" s="224"/>
      <c r="G220" s="280"/>
      <c r="L220" s="280"/>
      <c r="M220" s="266"/>
      <c r="N220" s="266"/>
      <c r="O220" s="266"/>
      <c r="P220" s="266"/>
      <c r="Q220" s="266"/>
      <c r="R220" s="266"/>
      <c r="S220" s="280"/>
      <c r="T220" s="280"/>
      <c r="U220" s="280"/>
      <c r="V220" s="280"/>
      <c r="W220" s="280"/>
      <c r="X220" s="266"/>
      <c r="Y220" s="280"/>
      <c r="Z220" s="280"/>
      <c r="AA220" s="280"/>
      <c r="AB220" s="266"/>
      <c r="AC220" s="280"/>
      <c r="AD220" s="280"/>
      <c r="AE220" s="281"/>
      <c r="AF220" s="280"/>
      <c r="AG220" s="280"/>
      <c r="AH220" s="281"/>
      <c r="AI220" s="280"/>
      <c r="AJ220" s="280"/>
      <c r="AK220" s="280"/>
      <c r="AL220" s="280"/>
      <c r="AM220" s="280"/>
      <c r="AN220" s="266"/>
      <c r="AO220" s="280"/>
      <c r="AP220" s="280"/>
      <c r="AQ220" s="280"/>
      <c r="AR220" s="280"/>
      <c r="AS220" s="266"/>
      <c r="AT220" s="280"/>
      <c r="AU220" s="280"/>
      <c r="AV220" s="266"/>
      <c r="AW220" s="266"/>
      <c r="AX220" s="280"/>
      <c r="AY220" s="280"/>
      <c r="AZ220" s="280"/>
      <c r="BA220" s="280"/>
      <c r="BB220" s="280"/>
      <c r="BC220" s="280"/>
      <c r="BD220" s="280"/>
      <c r="BE220" s="280"/>
      <c r="BF220" s="280"/>
      <c r="BK220" s="280"/>
      <c r="BL220" s="280"/>
      <c r="BM220" s="280"/>
      <c r="BN220" s="280"/>
      <c r="BO220" s="280"/>
      <c r="BP220" s="280"/>
      <c r="BQ220" s="280"/>
      <c r="BR220" s="280"/>
      <c r="BS220" s="280"/>
      <c r="BT220" s="280"/>
      <c r="BU220" s="266"/>
      <c r="BV220" s="280"/>
      <c r="BW220" s="280"/>
      <c r="BX220" s="280"/>
      <c r="BY220" s="280"/>
      <c r="BZ220" s="280"/>
      <c r="CA220" s="280"/>
      <c r="CB220" s="266"/>
      <c r="CC220" s="266"/>
      <c r="CD220" s="280"/>
      <c r="CE220" s="280"/>
      <c r="CF220" s="280"/>
      <c r="CG220" s="280"/>
      <c r="CH220" s="266"/>
      <c r="CI220" s="266"/>
      <c r="CJ220" s="266"/>
      <c r="CK220" s="266"/>
      <c r="CL220" s="266"/>
      <c r="CM220" s="280"/>
      <c r="CN220" s="280"/>
      <c r="CO220" s="280"/>
      <c r="CP220" s="280"/>
      <c r="CQ220" s="280"/>
      <c r="CR220" s="268"/>
      <c r="CS220" s="268"/>
      <c r="DA220" s="270"/>
      <c r="DB220" s="270"/>
      <c r="DD220" s="284"/>
      <c r="DE220" s="270"/>
      <c r="DF220" s="285"/>
      <c r="DG220" s="270"/>
      <c r="DH220" s="270"/>
      <c r="DI220" s="273"/>
      <c r="DJ220" s="270"/>
      <c r="DK220" s="270"/>
      <c r="DL220" s="273"/>
      <c r="DM220" s="285"/>
      <c r="DN220" s="270"/>
      <c r="DO220" s="284"/>
      <c r="DP220" s="270"/>
      <c r="DQ220" s="270"/>
      <c r="DR220" s="270"/>
      <c r="DS220" s="270"/>
      <c r="DT220" s="270"/>
      <c r="DU220" s="244"/>
      <c r="DV220" s="284"/>
      <c r="DW220" s="284"/>
      <c r="DX220" s="286"/>
      <c r="DY220" s="286"/>
      <c r="DZ220" s="284"/>
      <c r="EA220" s="284"/>
      <c r="EB220" s="284"/>
      <c r="ED220" s="284"/>
      <c r="EE220" s="270"/>
      <c r="EF220" s="280"/>
      <c r="EG220" s="280"/>
      <c r="EH220" s="280"/>
      <c r="EI220" s="224"/>
      <c r="EJ220" s="275"/>
      <c r="EK220" s="276"/>
      <c r="EL220" s="275"/>
      <c r="EM220" s="275"/>
      <c r="EO220" s="275"/>
      <c r="EP220" s="275"/>
      <c r="ER220" s="224"/>
      <c r="ES220" s="275"/>
      <c r="ET220" s="276"/>
      <c r="EU220" s="275"/>
      <c r="EV220" s="275"/>
      <c r="EX220" s="275"/>
      <c r="EY220" s="275"/>
      <c r="FA220" s="34"/>
      <c r="FB220" s="34"/>
      <c r="FC220" s="33"/>
    </row>
    <row r="221" spans="1:159" ht="32.25" customHeight="1">
      <c r="A221" s="224"/>
      <c r="G221" s="280"/>
      <c r="L221" s="280"/>
      <c r="M221" s="266"/>
      <c r="N221" s="266"/>
      <c r="O221" s="266"/>
      <c r="P221" s="266"/>
      <c r="Q221" s="266"/>
      <c r="R221" s="266"/>
      <c r="S221" s="280"/>
      <c r="T221" s="280"/>
      <c r="U221" s="280"/>
      <c r="V221" s="280"/>
      <c r="W221" s="280"/>
      <c r="X221" s="266"/>
      <c r="Y221" s="280"/>
      <c r="Z221" s="280"/>
      <c r="AA221" s="280"/>
      <c r="AB221" s="266"/>
      <c r="AC221" s="280"/>
      <c r="AD221" s="280"/>
      <c r="AE221" s="281"/>
      <c r="AF221" s="280"/>
      <c r="AG221" s="280"/>
      <c r="AH221" s="281"/>
      <c r="AI221" s="280"/>
      <c r="AJ221" s="280"/>
      <c r="AK221" s="280"/>
      <c r="AL221" s="280"/>
      <c r="AM221" s="280"/>
      <c r="AN221" s="266"/>
      <c r="AO221" s="280"/>
      <c r="AP221" s="280"/>
      <c r="AQ221" s="280"/>
      <c r="AR221" s="280"/>
      <c r="AS221" s="266"/>
      <c r="AT221" s="280"/>
      <c r="AU221" s="280"/>
      <c r="AV221" s="266"/>
      <c r="AW221" s="266"/>
      <c r="AX221" s="280"/>
      <c r="AY221" s="280"/>
      <c r="AZ221" s="280"/>
      <c r="BA221" s="280"/>
      <c r="BB221" s="280"/>
      <c r="BC221" s="280"/>
      <c r="BD221" s="280"/>
      <c r="BE221" s="280"/>
      <c r="BF221" s="280"/>
      <c r="BK221" s="280"/>
      <c r="BL221" s="280"/>
      <c r="BM221" s="280"/>
      <c r="BN221" s="280"/>
      <c r="BO221" s="280"/>
      <c r="BP221" s="280"/>
      <c r="BQ221" s="280"/>
      <c r="BR221" s="280"/>
      <c r="BS221" s="280"/>
      <c r="BT221" s="280"/>
      <c r="BU221" s="266"/>
      <c r="BV221" s="280"/>
      <c r="BW221" s="280"/>
      <c r="BX221" s="280"/>
      <c r="BY221" s="280"/>
      <c r="BZ221" s="280"/>
      <c r="CA221" s="280"/>
      <c r="CB221" s="266"/>
      <c r="CC221" s="266"/>
      <c r="CD221" s="280"/>
      <c r="CE221" s="280"/>
      <c r="CF221" s="280"/>
      <c r="CG221" s="280"/>
      <c r="CH221" s="266"/>
      <c r="CI221" s="266"/>
      <c r="CJ221" s="266"/>
      <c r="CK221" s="266"/>
      <c r="CL221" s="266"/>
      <c r="CM221" s="280"/>
      <c r="CN221" s="280"/>
      <c r="CO221" s="280"/>
      <c r="CP221" s="280"/>
      <c r="CQ221" s="280"/>
      <c r="CR221" s="268"/>
      <c r="CS221" s="268"/>
      <c r="DA221" s="270"/>
      <c r="DB221" s="270"/>
      <c r="DD221" s="284"/>
      <c r="DE221" s="270"/>
      <c r="DF221" s="285"/>
      <c r="DG221" s="270"/>
      <c r="DH221" s="270"/>
      <c r="DI221" s="273"/>
      <c r="DJ221" s="270"/>
      <c r="DK221" s="270"/>
      <c r="DL221" s="273"/>
      <c r="DM221" s="285"/>
      <c r="DN221" s="270"/>
      <c r="DO221" s="284"/>
      <c r="DP221" s="270"/>
      <c r="DQ221" s="270"/>
      <c r="DR221" s="270"/>
      <c r="DS221" s="270"/>
      <c r="DT221" s="270"/>
      <c r="DU221" s="244"/>
      <c r="DV221" s="284"/>
      <c r="DW221" s="284"/>
      <c r="DX221" s="286"/>
      <c r="DY221" s="286"/>
      <c r="DZ221" s="284"/>
      <c r="EA221" s="284"/>
      <c r="EB221" s="284"/>
      <c r="ED221" s="284"/>
      <c r="EE221" s="270"/>
      <c r="EF221" s="280"/>
      <c r="EG221" s="280"/>
      <c r="EH221" s="280"/>
      <c r="EI221" s="224"/>
      <c r="EJ221" s="275"/>
      <c r="EK221" s="276"/>
      <c r="EL221" s="275"/>
      <c r="EM221" s="275"/>
      <c r="EO221" s="275"/>
      <c r="EP221" s="275"/>
      <c r="ER221" s="224"/>
      <c r="ES221" s="275"/>
      <c r="ET221" s="276"/>
      <c r="EU221" s="275"/>
      <c r="EV221" s="275"/>
      <c r="EX221" s="275"/>
      <c r="EY221" s="275"/>
      <c r="FA221" s="34"/>
      <c r="FB221" s="34"/>
      <c r="FC221" s="33"/>
    </row>
    <row r="222" spans="1:159" ht="32.25" customHeight="1">
      <c r="A222" s="224"/>
      <c r="G222" s="280"/>
      <c r="L222" s="280"/>
      <c r="M222" s="266"/>
      <c r="N222" s="266"/>
      <c r="O222" s="266"/>
      <c r="P222" s="266"/>
      <c r="Q222" s="266"/>
      <c r="R222" s="266"/>
      <c r="S222" s="280"/>
      <c r="T222" s="280"/>
      <c r="U222" s="280"/>
      <c r="V222" s="280"/>
      <c r="W222" s="280"/>
      <c r="X222" s="266"/>
      <c r="Y222" s="280"/>
      <c r="Z222" s="280"/>
      <c r="AA222" s="280"/>
      <c r="AB222" s="266"/>
      <c r="AC222" s="280"/>
      <c r="AD222" s="280"/>
      <c r="AE222" s="281"/>
      <c r="AF222" s="280"/>
      <c r="AG222" s="280"/>
      <c r="AH222" s="281"/>
      <c r="AI222" s="280"/>
      <c r="AJ222" s="280"/>
      <c r="AK222" s="280"/>
      <c r="AL222" s="280"/>
      <c r="AM222" s="280"/>
      <c r="AN222" s="266"/>
      <c r="AO222" s="280"/>
      <c r="AP222" s="280"/>
      <c r="AQ222" s="280"/>
      <c r="AR222" s="280"/>
      <c r="AS222" s="266"/>
      <c r="AT222" s="280"/>
      <c r="AU222" s="280"/>
      <c r="AV222" s="266"/>
      <c r="AW222" s="266"/>
      <c r="AX222" s="280"/>
      <c r="AY222" s="280"/>
      <c r="AZ222" s="280"/>
      <c r="BA222" s="280"/>
      <c r="BB222" s="280"/>
      <c r="BC222" s="280"/>
      <c r="BD222" s="280"/>
      <c r="BE222" s="280"/>
      <c r="BF222" s="280"/>
      <c r="BK222" s="280"/>
      <c r="BL222" s="280"/>
      <c r="BM222" s="280"/>
      <c r="BN222" s="280"/>
      <c r="BO222" s="280"/>
      <c r="BP222" s="280"/>
      <c r="BQ222" s="280"/>
      <c r="BR222" s="280"/>
      <c r="BS222" s="280"/>
      <c r="BT222" s="280"/>
      <c r="BU222" s="266"/>
      <c r="BV222" s="280"/>
      <c r="BW222" s="280"/>
      <c r="BX222" s="280"/>
      <c r="BY222" s="280"/>
      <c r="BZ222" s="280"/>
      <c r="CA222" s="280"/>
      <c r="CB222" s="266"/>
      <c r="CC222" s="266"/>
      <c r="CD222" s="280"/>
      <c r="CE222" s="280"/>
      <c r="CF222" s="280"/>
      <c r="CG222" s="280"/>
      <c r="CH222" s="266"/>
      <c r="CI222" s="266"/>
      <c r="CJ222" s="266"/>
      <c r="CK222" s="266"/>
      <c r="CL222" s="266"/>
      <c r="CM222" s="280"/>
      <c r="CN222" s="280"/>
      <c r="CO222" s="280"/>
      <c r="CP222" s="280"/>
      <c r="CQ222" s="280"/>
      <c r="CR222" s="268"/>
      <c r="CS222" s="268"/>
      <c r="DA222" s="270"/>
      <c r="DB222" s="270"/>
      <c r="DD222" s="284"/>
      <c r="DE222" s="270"/>
      <c r="DF222" s="285"/>
      <c r="DG222" s="270"/>
      <c r="DH222" s="270"/>
      <c r="DI222" s="273"/>
      <c r="DJ222" s="270"/>
      <c r="DK222" s="270"/>
      <c r="DL222" s="273"/>
      <c r="DM222" s="285"/>
      <c r="DN222" s="270"/>
      <c r="DO222" s="284"/>
      <c r="DP222" s="270"/>
      <c r="DQ222" s="270"/>
      <c r="DR222" s="270"/>
      <c r="DS222" s="270"/>
      <c r="DT222" s="270"/>
      <c r="DU222" s="244"/>
      <c r="DV222" s="284"/>
      <c r="DW222" s="284"/>
      <c r="DX222" s="286"/>
      <c r="DY222" s="286"/>
      <c r="DZ222" s="284"/>
      <c r="EA222" s="284"/>
      <c r="EB222" s="284"/>
      <c r="ED222" s="284"/>
      <c r="EE222" s="270"/>
      <c r="EF222" s="280"/>
      <c r="EG222" s="280"/>
      <c r="EH222" s="280"/>
      <c r="EI222" s="224"/>
      <c r="EJ222" s="275"/>
      <c r="EK222" s="276"/>
      <c r="EL222" s="275"/>
      <c r="EM222" s="275"/>
      <c r="EO222" s="275"/>
      <c r="EP222" s="275"/>
      <c r="ER222" s="224"/>
      <c r="ES222" s="275"/>
      <c r="ET222" s="276"/>
      <c r="EU222" s="275"/>
      <c r="EV222" s="275"/>
      <c r="EX222" s="275"/>
      <c r="EY222" s="275"/>
      <c r="FA222" s="34"/>
      <c r="FB222" s="34"/>
      <c r="FC222" s="33"/>
    </row>
    <row r="223" spans="1:159" ht="32.25" customHeight="1">
      <c r="A223" s="224"/>
      <c r="G223" s="280"/>
      <c r="L223" s="280"/>
      <c r="M223" s="266"/>
      <c r="N223" s="266"/>
      <c r="O223" s="266"/>
      <c r="P223" s="266"/>
      <c r="Q223" s="266"/>
      <c r="R223" s="266"/>
      <c r="S223" s="280"/>
      <c r="T223" s="280"/>
      <c r="U223" s="280"/>
      <c r="V223" s="280"/>
      <c r="W223" s="280"/>
      <c r="X223" s="266"/>
      <c r="Y223" s="280"/>
      <c r="Z223" s="280"/>
      <c r="AA223" s="280"/>
      <c r="AB223" s="266"/>
      <c r="AC223" s="280"/>
      <c r="AD223" s="280"/>
      <c r="AE223" s="281"/>
      <c r="AF223" s="280"/>
      <c r="AG223" s="280"/>
      <c r="AH223" s="281"/>
      <c r="AI223" s="280"/>
      <c r="AJ223" s="280"/>
      <c r="AK223" s="280"/>
      <c r="AL223" s="280"/>
      <c r="AM223" s="280"/>
      <c r="AN223" s="266"/>
      <c r="AO223" s="280"/>
      <c r="AP223" s="280"/>
      <c r="AQ223" s="280"/>
      <c r="AR223" s="280"/>
      <c r="AS223" s="266"/>
      <c r="AT223" s="280"/>
      <c r="AU223" s="280"/>
      <c r="AV223" s="266"/>
      <c r="AW223" s="266"/>
      <c r="AX223" s="280"/>
      <c r="AY223" s="280"/>
      <c r="AZ223" s="280"/>
      <c r="BA223" s="280"/>
      <c r="BB223" s="280"/>
      <c r="BC223" s="280"/>
      <c r="BD223" s="280"/>
      <c r="BE223" s="280"/>
      <c r="BF223" s="280"/>
      <c r="BK223" s="280"/>
      <c r="BL223" s="280"/>
      <c r="BM223" s="280"/>
      <c r="BN223" s="280"/>
      <c r="BO223" s="280"/>
      <c r="BP223" s="280"/>
      <c r="BQ223" s="280"/>
      <c r="BR223" s="280"/>
      <c r="BS223" s="280"/>
      <c r="BT223" s="280"/>
      <c r="BU223" s="266"/>
      <c r="BV223" s="280"/>
      <c r="BW223" s="280"/>
      <c r="BX223" s="280"/>
      <c r="BY223" s="280"/>
      <c r="BZ223" s="280"/>
      <c r="CA223" s="280"/>
      <c r="CB223" s="266"/>
      <c r="CC223" s="266"/>
      <c r="CD223" s="280"/>
      <c r="CE223" s="280"/>
      <c r="CF223" s="280"/>
      <c r="CG223" s="280"/>
      <c r="CH223" s="266"/>
      <c r="CI223" s="266"/>
      <c r="CJ223" s="266"/>
      <c r="CK223" s="266"/>
      <c r="CL223" s="266"/>
      <c r="CM223" s="280"/>
      <c r="CN223" s="280"/>
      <c r="CO223" s="280"/>
      <c r="CP223" s="280"/>
      <c r="CQ223" s="280"/>
      <c r="CR223" s="268"/>
      <c r="CS223" s="268"/>
      <c r="DA223" s="270"/>
      <c r="DB223" s="270"/>
      <c r="DD223" s="284"/>
      <c r="DE223" s="270"/>
      <c r="DF223" s="285"/>
      <c r="DG223" s="270"/>
      <c r="DH223" s="270"/>
      <c r="DI223" s="273"/>
      <c r="DJ223" s="270"/>
      <c r="DK223" s="270"/>
      <c r="DL223" s="273"/>
      <c r="DM223" s="285"/>
      <c r="DN223" s="270"/>
      <c r="DO223" s="284"/>
      <c r="DP223" s="270"/>
      <c r="DQ223" s="270"/>
      <c r="DR223" s="270"/>
      <c r="DS223" s="270"/>
      <c r="DT223" s="270"/>
      <c r="DU223" s="244"/>
      <c r="DV223" s="284"/>
      <c r="DW223" s="284"/>
      <c r="DX223" s="286"/>
      <c r="DY223" s="286"/>
      <c r="DZ223" s="284"/>
      <c r="EA223" s="284"/>
      <c r="EB223" s="284"/>
      <c r="ED223" s="284"/>
      <c r="EE223" s="270"/>
      <c r="EF223" s="280"/>
      <c r="EG223" s="280"/>
      <c r="EH223" s="280"/>
      <c r="EI223" s="224"/>
      <c r="EJ223" s="275"/>
      <c r="EK223" s="276"/>
      <c r="EL223" s="275"/>
      <c r="EM223" s="275"/>
      <c r="EO223" s="275"/>
      <c r="EP223" s="275"/>
      <c r="ER223" s="224"/>
      <c r="ES223" s="275"/>
      <c r="ET223" s="276"/>
      <c r="EU223" s="275"/>
      <c r="EV223" s="275"/>
      <c r="EX223" s="275"/>
      <c r="EY223" s="275"/>
      <c r="FA223" s="34"/>
      <c r="FB223" s="34"/>
      <c r="FC223" s="33"/>
    </row>
    <row r="224" spans="1:159" ht="32.25" customHeight="1">
      <c r="A224" s="224"/>
      <c r="G224" s="280"/>
      <c r="L224" s="280"/>
      <c r="M224" s="266"/>
      <c r="N224" s="266"/>
      <c r="O224" s="266"/>
      <c r="P224" s="266"/>
      <c r="Q224" s="266"/>
      <c r="R224" s="266"/>
      <c r="S224" s="280"/>
      <c r="T224" s="280"/>
      <c r="U224" s="280"/>
      <c r="V224" s="280"/>
      <c r="W224" s="280"/>
      <c r="X224" s="266"/>
      <c r="Y224" s="280"/>
      <c r="Z224" s="280"/>
      <c r="AA224" s="280"/>
      <c r="AB224" s="266"/>
      <c r="AC224" s="280"/>
      <c r="AD224" s="280"/>
      <c r="AE224" s="281"/>
      <c r="AF224" s="280"/>
      <c r="AG224" s="280"/>
      <c r="AH224" s="281"/>
      <c r="AI224" s="280"/>
      <c r="AJ224" s="280"/>
      <c r="AK224" s="280"/>
      <c r="AL224" s="280"/>
      <c r="AM224" s="280"/>
      <c r="AN224" s="266"/>
      <c r="AO224" s="280"/>
      <c r="AP224" s="280"/>
      <c r="AQ224" s="280"/>
      <c r="AR224" s="280"/>
      <c r="AS224" s="266"/>
      <c r="AT224" s="280"/>
      <c r="AU224" s="280"/>
      <c r="AV224" s="266"/>
      <c r="AW224" s="266"/>
      <c r="AX224" s="280"/>
      <c r="AY224" s="280"/>
      <c r="AZ224" s="280"/>
      <c r="BA224" s="280"/>
      <c r="BB224" s="280"/>
      <c r="BC224" s="280"/>
      <c r="BD224" s="280"/>
      <c r="BE224" s="280"/>
      <c r="BF224" s="280"/>
      <c r="BK224" s="280"/>
      <c r="BL224" s="280"/>
      <c r="BM224" s="280"/>
      <c r="BN224" s="280"/>
      <c r="BO224" s="280"/>
      <c r="BP224" s="280"/>
      <c r="BQ224" s="280"/>
      <c r="BR224" s="280"/>
      <c r="BS224" s="280"/>
      <c r="BT224" s="280"/>
      <c r="BU224" s="266"/>
      <c r="BV224" s="280"/>
      <c r="BW224" s="280"/>
      <c r="BX224" s="280"/>
      <c r="BY224" s="280"/>
      <c r="BZ224" s="280"/>
      <c r="CA224" s="280"/>
      <c r="CB224" s="266"/>
      <c r="CC224" s="266"/>
      <c r="CD224" s="280"/>
      <c r="CE224" s="280"/>
      <c r="CF224" s="280"/>
      <c r="CG224" s="280"/>
      <c r="CH224" s="266"/>
      <c r="CI224" s="266"/>
      <c r="CJ224" s="266"/>
      <c r="CK224" s="266"/>
      <c r="CL224" s="266"/>
      <c r="CM224" s="280"/>
      <c r="CN224" s="280"/>
      <c r="CO224" s="280"/>
      <c r="CP224" s="280"/>
      <c r="CQ224" s="280"/>
      <c r="CR224" s="268"/>
      <c r="CS224" s="268"/>
      <c r="DA224" s="270"/>
      <c r="DB224" s="270"/>
      <c r="DD224" s="284"/>
      <c r="DE224" s="270"/>
      <c r="DF224" s="285"/>
      <c r="DG224" s="270"/>
      <c r="DH224" s="270"/>
      <c r="DI224" s="273"/>
      <c r="DJ224" s="270"/>
      <c r="DK224" s="270"/>
      <c r="DL224" s="273"/>
      <c r="DM224" s="285"/>
      <c r="DN224" s="270"/>
      <c r="DO224" s="284"/>
      <c r="DP224" s="270"/>
      <c r="DQ224" s="270"/>
      <c r="DR224" s="270"/>
      <c r="DS224" s="270"/>
      <c r="DT224" s="270"/>
      <c r="DU224" s="244"/>
      <c r="DV224" s="284"/>
      <c r="DW224" s="284"/>
      <c r="DX224" s="286"/>
      <c r="DY224" s="286"/>
      <c r="DZ224" s="284"/>
      <c r="EA224" s="284"/>
      <c r="EB224" s="284"/>
      <c r="ED224" s="284"/>
      <c r="EE224" s="270"/>
      <c r="EF224" s="280"/>
      <c r="EG224" s="280"/>
      <c r="EH224" s="280"/>
      <c r="EI224" s="224"/>
      <c r="EJ224" s="275"/>
      <c r="EK224" s="276"/>
      <c r="EL224" s="275"/>
      <c r="EM224" s="275"/>
      <c r="EO224" s="275"/>
      <c r="EP224" s="275"/>
      <c r="ER224" s="224"/>
      <c r="ES224" s="275"/>
      <c r="ET224" s="276"/>
      <c r="EU224" s="275"/>
      <c r="EV224" s="275"/>
      <c r="EX224" s="275"/>
      <c r="EY224" s="275"/>
      <c r="FA224" s="34"/>
      <c r="FB224" s="34"/>
      <c r="FC224" s="33"/>
    </row>
    <row r="225" spans="1:159" ht="32.25" customHeight="1">
      <c r="A225" s="224"/>
      <c r="G225" s="280"/>
      <c r="L225" s="280"/>
      <c r="M225" s="266"/>
      <c r="N225" s="266"/>
      <c r="O225" s="266"/>
      <c r="P225" s="266"/>
      <c r="Q225" s="266"/>
      <c r="R225" s="266"/>
      <c r="S225" s="280"/>
      <c r="T225" s="280"/>
      <c r="U225" s="280"/>
      <c r="V225" s="280"/>
      <c r="W225" s="280"/>
      <c r="X225" s="266"/>
      <c r="Y225" s="280"/>
      <c r="Z225" s="280"/>
      <c r="AA225" s="280"/>
      <c r="AB225" s="266"/>
      <c r="AC225" s="280"/>
      <c r="AD225" s="280"/>
      <c r="AE225" s="281"/>
      <c r="AF225" s="280"/>
      <c r="AG225" s="280"/>
      <c r="AH225" s="281"/>
      <c r="AI225" s="280"/>
      <c r="AJ225" s="280"/>
      <c r="AK225" s="280"/>
      <c r="AL225" s="280"/>
      <c r="AM225" s="280"/>
      <c r="AN225" s="266"/>
      <c r="AO225" s="280"/>
      <c r="AP225" s="280"/>
      <c r="AQ225" s="280"/>
      <c r="AR225" s="280"/>
      <c r="AS225" s="266"/>
      <c r="AT225" s="280"/>
      <c r="AU225" s="280"/>
      <c r="AV225" s="266"/>
      <c r="AW225" s="266"/>
      <c r="AX225" s="280"/>
      <c r="AY225" s="280"/>
      <c r="AZ225" s="280"/>
      <c r="BA225" s="280"/>
      <c r="BB225" s="280"/>
      <c r="BC225" s="280"/>
      <c r="BD225" s="280"/>
      <c r="BE225" s="280"/>
      <c r="BF225" s="280"/>
      <c r="BK225" s="280"/>
      <c r="BL225" s="280"/>
      <c r="BM225" s="280"/>
      <c r="BN225" s="280"/>
      <c r="BO225" s="280"/>
      <c r="BP225" s="280"/>
      <c r="BQ225" s="280"/>
      <c r="BR225" s="280"/>
      <c r="BS225" s="280"/>
      <c r="BT225" s="280"/>
      <c r="BU225" s="266"/>
      <c r="BV225" s="280"/>
      <c r="BW225" s="280"/>
      <c r="BX225" s="280"/>
      <c r="BY225" s="280"/>
      <c r="BZ225" s="280"/>
      <c r="CA225" s="280"/>
      <c r="CB225" s="266"/>
      <c r="CC225" s="266"/>
      <c r="CD225" s="280"/>
      <c r="CE225" s="280"/>
      <c r="CF225" s="280"/>
      <c r="CG225" s="280"/>
      <c r="CH225" s="266"/>
      <c r="CI225" s="266"/>
      <c r="CJ225" s="266"/>
      <c r="CK225" s="266"/>
      <c r="CL225" s="266"/>
      <c r="CM225" s="280"/>
      <c r="CN225" s="280"/>
      <c r="CO225" s="280"/>
      <c r="CP225" s="280"/>
      <c r="CQ225" s="280"/>
      <c r="CR225" s="268"/>
      <c r="CS225" s="268"/>
      <c r="DA225" s="270"/>
      <c r="DB225" s="270"/>
      <c r="DD225" s="284"/>
      <c r="DE225" s="270"/>
      <c r="DF225" s="285"/>
      <c r="DG225" s="270"/>
      <c r="DH225" s="270"/>
      <c r="DI225" s="273"/>
      <c r="DJ225" s="270"/>
      <c r="DK225" s="270"/>
      <c r="DL225" s="273"/>
      <c r="DM225" s="285"/>
      <c r="DN225" s="270"/>
      <c r="DO225" s="284"/>
      <c r="DP225" s="270"/>
      <c r="DQ225" s="270"/>
      <c r="DR225" s="270"/>
      <c r="DS225" s="270"/>
      <c r="DT225" s="270"/>
      <c r="DU225" s="244"/>
      <c r="DV225" s="284"/>
      <c r="DW225" s="284"/>
      <c r="DX225" s="286"/>
      <c r="DY225" s="286"/>
      <c r="DZ225" s="284"/>
      <c r="EA225" s="284"/>
      <c r="EB225" s="284"/>
      <c r="ED225" s="284"/>
      <c r="EE225" s="270"/>
      <c r="EF225" s="280"/>
      <c r="EG225" s="280"/>
      <c r="EH225" s="280"/>
      <c r="EI225" s="224"/>
      <c r="EJ225" s="275"/>
      <c r="EK225" s="276"/>
      <c r="EL225" s="275"/>
      <c r="EM225" s="275"/>
      <c r="EO225" s="275"/>
      <c r="EP225" s="275"/>
      <c r="ER225" s="224"/>
      <c r="ES225" s="275"/>
      <c r="ET225" s="276"/>
      <c r="EU225" s="275"/>
      <c r="EV225" s="275"/>
      <c r="EX225" s="275"/>
      <c r="EY225" s="275"/>
      <c r="FA225" s="34"/>
      <c r="FB225" s="34"/>
      <c r="FC225" s="33"/>
    </row>
    <row r="226" spans="1:159" ht="32.25" customHeight="1">
      <c r="A226" s="224"/>
      <c r="G226" s="280"/>
      <c r="L226" s="280"/>
      <c r="M226" s="266"/>
      <c r="N226" s="266"/>
      <c r="O226" s="266"/>
      <c r="P226" s="266"/>
      <c r="Q226" s="266"/>
      <c r="R226" s="266"/>
      <c r="S226" s="280"/>
      <c r="T226" s="280"/>
      <c r="U226" s="280"/>
      <c r="V226" s="280"/>
      <c r="W226" s="280"/>
      <c r="X226" s="266"/>
      <c r="Y226" s="280"/>
      <c r="Z226" s="280"/>
      <c r="AA226" s="280"/>
      <c r="AB226" s="266"/>
      <c r="AC226" s="280"/>
      <c r="AD226" s="280"/>
      <c r="AE226" s="281"/>
      <c r="AF226" s="280"/>
      <c r="AG226" s="280"/>
      <c r="AH226" s="281"/>
      <c r="AI226" s="280"/>
      <c r="AJ226" s="280"/>
      <c r="AK226" s="280"/>
      <c r="AL226" s="280"/>
      <c r="AM226" s="280"/>
      <c r="AN226" s="266"/>
      <c r="AO226" s="280"/>
      <c r="AP226" s="280"/>
      <c r="AQ226" s="280"/>
      <c r="AR226" s="280"/>
      <c r="AS226" s="266"/>
      <c r="AT226" s="280"/>
      <c r="AU226" s="280"/>
      <c r="AV226" s="266"/>
      <c r="AW226" s="266"/>
      <c r="AX226" s="280"/>
      <c r="AY226" s="280"/>
      <c r="AZ226" s="280"/>
      <c r="BA226" s="280"/>
      <c r="BB226" s="280"/>
      <c r="BC226" s="280"/>
      <c r="BD226" s="280"/>
      <c r="BE226" s="280"/>
      <c r="BF226" s="280"/>
      <c r="BK226" s="280"/>
      <c r="BL226" s="280"/>
      <c r="BM226" s="280"/>
      <c r="BN226" s="280"/>
      <c r="BO226" s="280"/>
      <c r="BP226" s="280"/>
      <c r="BQ226" s="280"/>
      <c r="BR226" s="280"/>
      <c r="BS226" s="280"/>
      <c r="BT226" s="280"/>
      <c r="BU226" s="266"/>
      <c r="BV226" s="280"/>
      <c r="BW226" s="280"/>
      <c r="BX226" s="280"/>
      <c r="BY226" s="280"/>
      <c r="BZ226" s="280"/>
      <c r="CA226" s="280"/>
      <c r="CB226" s="266"/>
      <c r="CC226" s="266"/>
      <c r="CD226" s="280"/>
      <c r="CE226" s="280"/>
      <c r="CF226" s="280"/>
      <c r="CG226" s="280"/>
      <c r="CH226" s="266"/>
      <c r="CI226" s="266"/>
      <c r="CJ226" s="266"/>
      <c r="CK226" s="266"/>
      <c r="CL226" s="266"/>
      <c r="CM226" s="280"/>
      <c r="CN226" s="280"/>
      <c r="CO226" s="280"/>
      <c r="CP226" s="280"/>
      <c r="CQ226" s="280"/>
      <c r="CR226" s="268"/>
      <c r="CS226" s="268"/>
      <c r="DA226" s="270"/>
      <c r="DB226" s="270"/>
      <c r="DD226" s="284"/>
      <c r="DE226" s="270"/>
      <c r="DF226" s="285"/>
      <c r="DG226" s="270"/>
      <c r="DH226" s="270"/>
      <c r="DI226" s="273"/>
      <c r="DJ226" s="270"/>
      <c r="DK226" s="270"/>
      <c r="DL226" s="273"/>
      <c r="DM226" s="285"/>
      <c r="DN226" s="270"/>
      <c r="DO226" s="284"/>
      <c r="DP226" s="270"/>
      <c r="DQ226" s="270"/>
      <c r="DR226" s="270"/>
      <c r="DS226" s="270"/>
      <c r="DT226" s="270"/>
      <c r="DU226" s="244"/>
      <c r="DV226" s="284"/>
      <c r="DW226" s="284"/>
      <c r="DX226" s="286"/>
      <c r="DY226" s="286"/>
      <c r="DZ226" s="284"/>
      <c r="EA226" s="284"/>
      <c r="EB226" s="284"/>
      <c r="ED226" s="284"/>
      <c r="EE226" s="270"/>
      <c r="EF226" s="280"/>
      <c r="EG226" s="280"/>
      <c r="EH226" s="280"/>
      <c r="EI226" s="224"/>
      <c r="EJ226" s="275"/>
      <c r="EK226" s="276"/>
      <c r="EL226" s="275"/>
      <c r="EM226" s="275"/>
      <c r="EO226" s="275"/>
      <c r="EP226" s="275"/>
      <c r="ER226" s="224"/>
      <c r="ES226" s="275"/>
      <c r="ET226" s="276"/>
      <c r="EU226" s="275"/>
      <c r="EV226" s="275"/>
      <c r="EX226" s="275"/>
      <c r="EY226" s="275"/>
      <c r="FA226" s="34"/>
      <c r="FB226" s="34"/>
      <c r="FC226" s="33"/>
    </row>
    <row r="227" spans="1:159" ht="32.25" customHeight="1">
      <c r="A227" s="224"/>
      <c r="G227" s="280"/>
      <c r="L227" s="280"/>
      <c r="M227" s="266"/>
      <c r="N227" s="266"/>
      <c r="O227" s="266"/>
      <c r="P227" s="266"/>
      <c r="Q227" s="266"/>
      <c r="R227" s="266"/>
      <c r="S227" s="280"/>
      <c r="T227" s="280"/>
      <c r="U227" s="280"/>
      <c r="V227" s="280"/>
      <c r="W227" s="280"/>
      <c r="X227" s="266"/>
      <c r="Y227" s="280"/>
      <c r="Z227" s="280"/>
      <c r="AA227" s="280"/>
      <c r="AB227" s="266"/>
      <c r="AC227" s="280"/>
      <c r="AD227" s="280"/>
      <c r="AE227" s="281"/>
      <c r="AF227" s="280"/>
      <c r="AG227" s="280"/>
      <c r="AH227" s="281"/>
      <c r="AI227" s="280"/>
      <c r="AJ227" s="280"/>
      <c r="AK227" s="280"/>
      <c r="AL227" s="280"/>
      <c r="AM227" s="280"/>
      <c r="AN227" s="266"/>
      <c r="AO227" s="280"/>
      <c r="AP227" s="280"/>
      <c r="AQ227" s="280"/>
      <c r="AR227" s="280"/>
      <c r="AS227" s="266"/>
      <c r="AT227" s="280"/>
      <c r="AU227" s="280"/>
      <c r="AV227" s="266"/>
      <c r="AW227" s="266"/>
      <c r="AX227" s="280"/>
      <c r="AY227" s="280"/>
      <c r="AZ227" s="280"/>
      <c r="BA227" s="280"/>
      <c r="BB227" s="280"/>
      <c r="BC227" s="280"/>
      <c r="BD227" s="280"/>
      <c r="BE227" s="280"/>
      <c r="BF227" s="280"/>
      <c r="BK227" s="280"/>
      <c r="BL227" s="280"/>
      <c r="BM227" s="280"/>
      <c r="BN227" s="280"/>
      <c r="BO227" s="280"/>
      <c r="BP227" s="280"/>
      <c r="BQ227" s="280"/>
      <c r="BR227" s="280"/>
      <c r="BS227" s="280"/>
      <c r="BT227" s="280"/>
      <c r="BU227" s="266"/>
      <c r="BV227" s="280"/>
      <c r="BW227" s="280"/>
      <c r="BX227" s="280"/>
      <c r="BY227" s="280"/>
      <c r="BZ227" s="280"/>
      <c r="CA227" s="280"/>
      <c r="CB227" s="266"/>
      <c r="CC227" s="266"/>
      <c r="CD227" s="280"/>
      <c r="CE227" s="280"/>
      <c r="CF227" s="280"/>
      <c r="CG227" s="280"/>
      <c r="CH227" s="266"/>
      <c r="CI227" s="266"/>
      <c r="CJ227" s="266"/>
      <c r="CK227" s="266"/>
      <c r="CL227" s="266"/>
      <c r="CM227" s="280"/>
      <c r="CN227" s="280"/>
      <c r="CO227" s="280"/>
      <c r="CP227" s="280"/>
      <c r="CQ227" s="280"/>
      <c r="CR227" s="268"/>
      <c r="CS227" s="268"/>
      <c r="DA227" s="270"/>
      <c r="DB227" s="270"/>
      <c r="DD227" s="284"/>
      <c r="DE227" s="270"/>
      <c r="DF227" s="285"/>
      <c r="DG227" s="270"/>
      <c r="DH227" s="270"/>
      <c r="DI227" s="273"/>
      <c r="DJ227" s="270"/>
      <c r="DK227" s="270"/>
      <c r="DL227" s="273"/>
      <c r="DM227" s="285"/>
      <c r="DN227" s="270"/>
      <c r="DO227" s="284"/>
      <c r="DP227" s="270"/>
      <c r="DQ227" s="270"/>
      <c r="DR227" s="270"/>
      <c r="DS227" s="270"/>
      <c r="DT227" s="270"/>
      <c r="DU227" s="244"/>
      <c r="DV227" s="284"/>
      <c r="DW227" s="284"/>
      <c r="DX227" s="286"/>
      <c r="DY227" s="286"/>
      <c r="DZ227" s="284"/>
      <c r="EA227" s="284"/>
      <c r="EB227" s="284"/>
      <c r="ED227" s="284"/>
      <c r="EE227" s="270"/>
      <c r="EF227" s="280"/>
      <c r="EG227" s="280"/>
      <c r="EH227" s="280"/>
      <c r="EI227" s="224"/>
      <c r="EJ227" s="275"/>
      <c r="EK227" s="276"/>
      <c r="EL227" s="275"/>
      <c r="EM227" s="275"/>
      <c r="EO227" s="275"/>
      <c r="EP227" s="275"/>
      <c r="ER227" s="224"/>
      <c r="ES227" s="275"/>
      <c r="ET227" s="276"/>
      <c r="EU227" s="275"/>
      <c r="EV227" s="275"/>
      <c r="EX227" s="275"/>
      <c r="EY227" s="275"/>
      <c r="FA227" s="34"/>
      <c r="FB227" s="34"/>
      <c r="FC227" s="33"/>
    </row>
    <row r="228" spans="1:159" ht="32.25" customHeight="1">
      <c r="A228" s="224"/>
      <c r="G228" s="280"/>
      <c r="L228" s="280"/>
      <c r="M228" s="266"/>
      <c r="N228" s="266"/>
      <c r="O228" s="266"/>
      <c r="P228" s="266"/>
      <c r="Q228" s="266"/>
      <c r="R228" s="266"/>
      <c r="S228" s="280"/>
      <c r="T228" s="280"/>
      <c r="U228" s="280"/>
      <c r="V228" s="280"/>
      <c r="W228" s="280"/>
      <c r="X228" s="266"/>
      <c r="Y228" s="280"/>
      <c r="Z228" s="280"/>
      <c r="AA228" s="280"/>
      <c r="AB228" s="266"/>
      <c r="AC228" s="280"/>
      <c r="AD228" s="280"/>
      <c r="AE228" s="281"/>
      <c r="AF228" s="280"/>
      <c r="AG228" s="280"/>
      <c r="AH228" s="281"/>
      <c r="AI228" s="280"/>
      <c r="AJ228" s="280"/>
      <c r="AK228" s="280"/>
      <c r="AL228" s="280"/>
      <c r="AM228" s="280"/>
      <c r="AN228" s="266"/>
      <c r="AO228" s="280"/>
      <c r="AP228" s="280"/>
      <c r="AQ228" s="280"/>
      <c r="AR228" s="280"/>
      <c r="AS228" s="266"/>
      <c r="AT228" s="280"/>
      <c r="AU228" s="280"/>
      <c r="AV228" s="266"/>
      <c r="AW228" s="266"/>
      <c r="AX228" s="280"/>
      <c r="AY228" s="280"/>
      <c r="AZ228" s="280"/>
      <c r="BA228" s="280"/>
      <c r="BB228" s="280"/>
      <c r="BC228" s="280"/>
      <c r="BD228" s="280"/>
      <c r="BE228" s="280"/>
      <c r="BF228" s="280"/>
      <c r="BK228" s="280"/>
      <c r="BL228" s="280"/>
      <c r="BM228" s="280"/>
      <c r="BN228" s="280"/>
      <c r="BO228" s="280"/>
      <c r="BP228" s="280"/>
      <c r="BQ228" s="280"/>
      <c r="BR228" s="280"/>
      <c r="BS228" s="280"/>
      <c r="BT228" s="280"/>
      <c r="BU228" s="266"/>
      <c r="BV228" s="280"/>
      <c r="BW228" s="280"/>
      <c r="BX228" s="280"/>
      <c r="BY228" s="280"/>
      <c r="BZ228" s="280"/>
      <c r="CA228" s="280"/>
      <c r="CB228" s="266"/>
      <c r="CC228" s="266"/>
      <c r="CD228" s="280"/>
      <c r="CE228" s="280"/>
      <c r="CF228" s="280"/>
      <c r="CG228" s="280"/>
      <c r="CH228" s="266"/>
      <c r="CI228" s="266"/>
      <c r="CJ228" s="266"/>
      <c r="CK228" s="266"/>
      <c r="CL228" s="266"/>
      <c r="CM228" s="280"/>
      <c r="CN228" s="280"/>
      <c r="CO228" s="280"/>
      <c r="CP228" s="280"/>
      <c r="CQ228" s="280"/>
      <c r="CR228" s="268"/>
      <c r="CS228" s="268"/>
      <c r="DA228" s="270"/>
      <c r="DB228" s="270"/>
      <c r="DD228" s="284"/>
      <c r="DE228" s="270"/>
      <c r="DF228" s="285"/>
      <c r="DG228" s="270"/>
      <c r="DH228" s="270"/>
      <c r="DI228" s="273"/>
      <c r="DJ228" s="270"/>
      <c r="DK228" s="270"/>
      <c r="DL228" s="273"/>
      <c r="DM228" s="285"/>
      <c r="DN228" s="270"/>
      <c r="DO228" s="284"/>
      <c r="DP228" s="270"/>
      <c r="DQ228" s="270"/>
      <c r="DR228" s="270"/>
      <c r="DS228" s="270"/>
      <c r="DT228" s="270"/>
      <c r="DU228" s="244"/>
      <c r="DV228" s="284"/>
      <c r="DW228" s="284"/>
      <c r="DX228" s="286"/>
      <c r="DY228" s="286"/>
      <c r="DZ228" s="284"/>
      <c r="EA228" s="284"/>
      <c r="EB228" s="284"/>
      <c r="ED228" s="284"/>
      <c r="EE228" s="270"/>
      <c r="EF228" s="280"/>
      <c r="EG228" s="280"/>
      <c r="EH228" s="280"/>
      <c r="EI228" s="224"/>
      <c r="EJ228" s="275"/>
      <c r="EK228" s="276"/>
      <c r="EL228" s="275"/>
      <c r="EM228" s="275"/>
      <c r="EO228" s="275"/>
      <c r="EP228" s="275"/>
      <c r="ER228" s="224"/>
      <c r="ES228" s="275"/>
      <c r="ET228" s="276"/>
      <c r="EU228" s="275"/>
      <c r="EV228" s="275"/>
      <c r="EX228" s="275"/>
      <c r="EY228" s="275"/>
      <c r="FA228" s="34"/>
      <c r="FB228" s="34"/>
      <c r="FC228" s="33"/>
    </row>
    <row r="229" spans="1:159" ht="32.25" customHeight="1">
      <c r="A229" s="224"/>
      <c r="G229" s="280"/>
      <c r="L229" s="280"/>
      <c r="M229" s="266"/>
      <c r="N229" s="266"/>
      <c r="O229" s="266"/>
      <c r="P229" s="266"/>
      <c r="Q229" s="266"/>
      <c r="R229" s="266"/>
      <c r="S229" s="280"/>
      <c r="T229" s="280"/>
      <c r="U229" s="280"/>
      <c r="V229" s="280"/>
      <c r="W229" s="280"/>
      <c r="X229" s="266"/>
      <c r="Y229" s="280"/>
      <c r="Z229" s="280"/>
      <c r="AA229" s="280"/>
      <c r="AB229" s="266"/>
      <c r="AC229" s="280"/>
      <c r="AD229" s="280"/>
      <c r="AE229" s="281"/>
      <c r="AF229" s="280"/>
      <c r="AG229" s="280"/>
      <c r="AH229" s="281"/>
      <c r="AI229" s="280"/>
      <c r="AJ229" s="280"/>
      <c r="AK229" s="280"/>
      <c r="AL229" s="280"/>
      <c r="AM229" s="280"/>
      <c r="AN229" s="266"/>
      <c r="AO229" s="280"/>
      <c r="AP229" s="280"/>
      <c r="AQ229" s="280"/>
      <c r="AR229" s="280"/>
      <c r="AS229" s="266"/>
      <c r="AT229" s="280"/>
      <c r="AU229" s="280"/>
      <c r="AV229" s="266"/>
      <c r="AW229" s="266"/>
      <c r="AX229" s="280"/>
      <c r="AY229" s="280"/>
      <c r="AZ229" s="280"/>
      <c r="BA229" s="280"/>
      <c r="BB229" s="280"/>
      <c r="BC229" s="280"/>
      <c r="BD229" s="280"/>
      <c r="BE229" s="280"/>
      <c r="BF229" s="280"/>
      <c r="BK229" s="280"/>
      <c r="BL229" s="280"/>
      <c r="BM229" s="280"/>
      <c r="BN229" s="280"/>
      <c r="BO229" s="280"/>
      <c r="BP229" s="280"/>
      <c r="BQ229" s="280"/>
      <c r="BR229" s="280"/>
      <c r="BS229" s="280"/>
      <c r="BT229" s="280"/>
      <c r="BU229" s="266"/>
      <c r="BV229" s="280"/>
      <c r="BW229" s="280"/>
      <c r="BX229" s="280"/>
      <c r="BY229" s="280"/>
      <c r="BZ229" s="280"/>
      <c r="CA229" s="280"/>
      <c r="CB229" s="266"/>
      <c r="CC229" s="266"/>
      <c r="CD229" s="280"/>
      <c r="CE229" s="280"/>
      <c r="CF229" s="280"/>
      <c r="CG229" s="280"/>
      <c r="CH229" s="266"/>
      <c r="CI229" s="266"/>
      <c r="CJ229" s="266"/>
      <c r="CK229" s="266"/>
      <c r="CL229" s="266"/>
      <c r="CM229" s="280"/>
      <c r="CN229" s="280"/>
      <c r="CO229" s="280"/>
      <c r="CP229" s="280"/>
      <c r="CQ229" s="280"/>
      <c r="CR229" s="268"/>
      <c r="CS229" s="268"/>
      <c r="DA229" s="270"/>
      <c r="DB229" s="270"/>
      <c r="DD229" s="284"/>
      <c r="DE229" s="270"/>
      <c r="DF229" s="285"/>
      <c r="DG229" s="270"/>
      <c r="DH229" s="270"/>
      <c r="DI229" s="273"/>
      <c r="DJ229" s="270"/>
      <c r="DK229" s="270"/>
      <c r="DL229" s="273"/>
      <c r="DM229" s="285"/>
      <c r="DN229" s="270"/>
      <c r="DO229" s="284"/>
      <c r="DP229" s="270"/>
      <c r="DQ229" s="270"/>
      <c r="DR229" s="270"/>
      <c r="DS229" s="270"/>
      <c r="DT229" s="270"/>
      <c r="DU229" s="244"/>
      <c r="DV229" s="284"/>
      <c r="DW229" s="284"/>
      <c r="DX229" s="286"/>
      <c r="DY229" s="286"/>
      <c r="DZ229" s="284"/>
      <c r="EA229" s="284"/>
      <c r="EB229" s="284"/>
      <c r="ED229" s="284"/>
      <c r="EE229" s="270"/>
      <c r="EF229" s="280"/>
      <c r="EG229" s="280"/>
      <c r="EH229" s="280"/>
      <c r="EI229" s="224"/>
      <c r="EJ229" s="275"/>
      <c r="EK229" s="276"/>
      <c r="EL229" s="275"/>
      <c r="EM229" s="275"/>
      <c r="EO229" s="275"/>
      <c r="EP229" s="275"/>
      <c r="ER229" s="224"/>
      <c r="ES229" s="275"/>
      <c r="ET229" s="276"/>
      <c r="EU229" s="275"/>
      <c r="EV229" s="275"/>
      <c r="EX229" s="275"/>
      <c r="EY229" s="275"/>
      <c r="FA229" s="34"/>
      <c r="FB229" s="34"/>
      <c r="FC229" s="33"/>
    </row>
    <row r="230" spans="1:159" ht="32.25" customHeight="1">
      <c r="A230" s="224"/>
      <c r="G230" s="280"/>
      <c r="L230" s="280"/>
      <c r="M230" s="266"/>
      <c r="N230" s="266"/>
      <c r="O230" s="266"/>
      <c r="P230" s="266"/>
      <c r="Q230" s="266"/>
      <c r="R230" s="266"/>
      <c r="S230" s="280"/>
      <c r="T230" s="280"/>
      <c r="U230" s="280"/>
      <c r="V230" s="280"/>
      <c r="W230" s="280"/>
      <c r="X230" s="266"/>
      <c r="Y230" s="280"/>
      <c r="Z230" s="280"/>
      <c r="AA230" s="280"/>
      <c r="AB230" s="266"/>
      <c r="AC230" s="280"/>
      <c r="AD230" s="280"/>
      <c r="AE230" s="281"/>
      <c r="AF230" s="280"/>
      <c r="AG230" s="280"/>
      <c r="AH230" s="281"/>
      <c r="AI230" s="280"/>
      <c r="AJ230" s="280"/>
      <c r="AK230" s="280"/>
      <c r="AL230" s="280"/>
      <c r="AM230" s="280"/>
      <c r="AN230" s="266"/>
      <c r="AO230" s="280"/>
      <c r="AP230" s="280"/>
      <c r="AQ230" s="280"/>
      <c r="AR230" s="280"/>
      <c r="AS230" s="266"/>
      <c r="AT230" s="280"/>
      <c r="AU230" s="280"/>
      <c r="AV230" s="266"/>
      <c r="AW230" s="266"/>
      <c r="AX230" s="280"/>
      <c r="AY230" s="280"/>
      <c r="AZ230" s="280"/>
      <c r="BA230" s="280"/>
      <c r="BB230" s="280"/>
      <c r="BC230" s="280"/>
      <c r="BD230" s="280"/>
      <c r="BE230" s="280"/>
      <c r="BF230" s="280"/>
      <c r="BK230" s="280"/>
      <c r="BL230" s="280"/>
      <c r="BM230" s="280"/>
      <c r="BN230" s="280"/>
      <c r="BO230" s="280"/>
      <c r="BP230" s="280"/>
      <c r="BQ230" s="280"/>
      <c r="BR230" s="280"/>
      <c r="BS230" s="280"/>
      <c r="BT230" s="280"/>
      <c r="BU230" s="266"/>
      <c r="BV230" s="280"/>
      <c r="BW230" s="280"/>
      <c r="BX230" s="280"/>
      <c r="BY230" s="280"/>
      <c r="BZ230" s="280"/>
      <c r="CA230" s="280"/>
      <c r="CB230" s="266"/>
      <c r="CC230" s="266"/>
      <c r="CD230" s="280"/>
      <c r="CE230" s="280"/>
      <c r="CF230" s="280"/>
      <c r="CG230" s="280"/>
      <c r="CH230" s="266"/>
      <c r="CI230" s="266"/>
      <c r="CJ230" s="266"/>
      <c r="CK230" s="266"/>
      <c r="CL230" s="266"/>
      <c r="CM230" s="280"/>
      <c r="CN230" s="280"/>
      <c r="CO230" s="280"/>
      <c r="CP230" s="280"/>
      <c r="CQ230" s="280"/>
      <c r="CR230" s="268"/>
      <c r="CS230" s="268"/>
      <c r="DA230" s="270"/>
      <c r="DB230" s="270"/>
      <c r="DD230" s="284"/>
      <c r="DE230" s="270"/>
      <c r="DF230" s="285"/>
      <c r="DG230" s="270"/>
      <c r="DH230" s="270"/>
      <c r="DI230" s="273"/>
      <c r="DJ230" s="270"/>
      <c r="DK230" s="270"/>
      <c r="DL230" s="273"/>
      <c r="DM230" s="285"/>
      <c r="DN230" s="270"/>
      <c r="DO230" s="284"/>
      <c r="DP230" s="270"/>
      <c r="DQ230" s="270"/>
      <c r="DR230" s="270"/>
      <c r="DS230" s="270"/>
      <c r="DT230" s="270"/>
      <c r="DU230" s="244"/>
      <c r="DV230" s="284"/>
      <c r="DW230" s="284"/>
      <c r="DX230" s="286"/>
      <c r="DY230" s="286"/>
      <c r="DZ230" s="284"/>
      <c r="EA230" s="284"/>
      <c r="EB230" s="284"/>
      <c r="ED230" s="284"/>
      <c r="EE230" s="270"/>
      <c r="EF230" s="280"/>
      <c r="EG230" s="280"/>
      <c r="EH230" s="280"/>
      <c r="EI230" s="224"/>
      <c r="EJ230" s="275"/>
      <c r="EK230" s="276"/>
      <c r="EL230" s="275"/>
      <c r="EM230" s="275"/>
      <c r="EO230" s="275"/>
      <c r="EP230" s="275"/>
      <c r="ER230" s="224"/>
      <c r="ES230" s="275"/>
      <c r="ET230" s="276"/>
      <c r="EU230" s="275"/>
      <c r="EV230" s="275"/>
      <c r="EX230" s="275"/>
      <c r="EY230" s="275"/>
      <c r="FA230" s="34"/>
      <c r="FB230" s="34"/>
      <c r="FC230" s="33"/>
    </row>
    <row r="231" spans="1:159" ht="32.25" customHeight="1">
      <c r="A231" s="224"/>
      <c r="G231" s="280"/>
      <c r="L231" s="280"/>
      <c r="M231" s="266"/>
      <c r="N231" s="266"/>
      <c r="O231" s="266"/>
      <c r="P231" s="266"/>
      <c r="Q231" s="266"/>
      <c r="R231" s="266"/>
      <c r="S231" s="280"/>
      <c r="T231" s="280"/>
      <c r="U231" s="280"/>
      <c r="V231" s="280"/>
      <c r="W231" s="280"/>
      <c r="X231" s="266"/>
      <c r="Y231" s="280"/>
      <c r="Z231" s="280"/>
      <c r="AA231" s="280"/>
      <c r="AB231" s="266"/>
      <c r="AC231" s="280"/>
      <c r="AD231" s="280"/>
      <c r="AE231" s="281"/>
      <c r="AF231" s="280"/>
      <c r="AG231" s="280"/>
      <c r="AH231" s="281"/>
      <c r="AI231" s="280"/>
      <c r="AJ231" s="280"/>
      <c r="AK231" s="280"/>
      <c r="AL231" s="280"/>
      <c r="AM231" s="280"/>
      <c r="AN231" s="266"/>
      <c r="AO231" s="280"/>
      <c r="AP231" s="280"/>
      <c r="AQ231" s="280"/>
      <c r="AR231" s="280"/>
      <c r="AS231" s="266"/>
      <c r="AT231" s="280"/>
      <c r="AU231" s="280"/>
      <c r="AV231" s="266"/>
      <c r="AW231" s="266"/>
      <c r="AX231" s="280"/>
      <c r="AY231" s="280"/>
      <c r="AZ231" s="280"/>
      <c r="BA231" s="280"/>
      <c r="BB231" s="280"/>
      <c r="BC231" s="280"/>
      <c r="BD231" s="280"/>
      <c r="BE231" s="280"/>
      <c r="BF231" s="280"/>
      <c r="BK231" s="280"/>
      <c r="BL231" s="280"/>
      <c r="BM231" s="280"/>
      <c r="BN231" s="280"/>
      <c r="BO231" s="280"/>
      <c r="BP231" s="280"/>
      <c r="BQ231" s="280"/>
      <c r="BR231" s="280"/>
      <c r="BS231" s="280"/>
      <c r="BT231" s="280"/>
      <c r="BU231" s="266"/>
      <c r="BV231" s="280"/>
      <c r="BW231" s="280"/>
      <c r="BX231" s="280"/>
      <c r="BY231" s="280"/>
      <c r="BZ231" s="280"/>
      <c r="CA231" s="280"/>
      <c r="CB231" s="266"/>
      <c r="CC231" s="266"/>
      <c r="CD231" s="280"/>
      <c r="CE231" s="280"/>
      <c r="CF231" s="280"/>
      <c r="CG231" s="280"/>
      <c r="CH231" s="266"/>
      <c r="CI231" s="266"/>
      <c r="CJ231" s="266"/>
      <c r="CK231" s="266"/>
      <c r="CL231" s="266"/>
      <c r="CM231" s="280"/>
      <c r="CN231" s="280"/>
      <c r="CO231" s="280"/>
      <c r="CP231" s="280"/>
      <c r="CQ231" s="280"/>
      <c r="CR231" s="268"/>
      <c r="CS231" s="268"/>
      <c r="DA231" s="270"/>
      <c r="DB231" s="270"/>
      <c r="DD231" s="284"/>
      <c r="DE231" s="270"/>
      <c r="DF231" s="285"/>
      <c r="DG231" s="270"/>
      <c r="DH231" s="270"/>
      <c r="DI231" s="273"/>
      <c r="DJ231" s="270"/>
      <c r="DK231" s="270"/>
      <c r="DL231" s="273"/>
      <c r="DM231" s="285"/>
      <c r="DN231" s="270"/>
      <c r="DO231" s="284"/>
      <c r="DP231" s="270"/>
      <c r="DQ231" s="270"/>
      <c r="DR231" s="270"/>
      <c r="DS231" s="270"/>
      <c r="DT231" s="270"/>
      <c r="DU231" s="244"/>
      <c r="DV231" s="284"/>
      <c r="DW231" s="284"/>
      <c r="DX231" s="286"/>
      <c r="DY231" s="286"/>
      <c r="DZ231" s="284"/>
      <c r="EA231" s="284"/>
      <c r="EB231" s="284"/>
      <c r="ED231" s="284"/>
      <c r="EE231" s="270"/>
      <c r="EF231" s="280"/>
      <c r="EG231" s="280"/>
      <c r="EH231" s="280"/>
      <c r="EI231" s="224"/>
      <c r="EJ231" s="275"/>
      <c r="EK231" s="276"/>
      <c r="EL231" s="275"/>
      <c r="EM231" s="275"/>
      <c r="EO231" s="275"/>
      <c r="EP231" s="275"/>
      <c r="ER231" s="224"/>
      <c r="ES231" s="275"/>
      <c r="ET231" s="276"/>
      <c r="EU231" s="275"/>
      <c r="EV231" s="275"/>
      <c r="EX231" s="275"/>
      <c r="EY231" s="275"/>
      <c r="FA231" s="34"/>
      <c r="FB231" s="34"/>
      <c r="FC231" s="33"/>
    </row>
    <row r="232" spans="1:159" ht="32.25" customHeight="1">
      <c r="A232" s="224"/>
      <c r="G232" s="280"/>
      <c r="L232" s="280"/>
      <c r="M232" s="266"/>
      <c r="N232" s="266"/>
      <c r="O232" s="266"/>
      <c r="P232" s="266"/>
      <c r="Q232" s="266"/>
      <c r="R232" s="266"/>
      <c r="S232" s="280"/>
      <c r="T232" s="280"/>
      <c r="U232" s="280"/>
      <c r="V232" s="280"/>
      <c r="W232" s="280"/>
      <c r="X232" s="266"/>
      <c r="Y232" s="280"/>
      <c r="Z232" s="280"/>
      <c r="AA232" s="280"/>
      <c r="AB232" s="266"/>
      <c r="AC232" s="280"/>
      <c r="AD232" s="280"/>
      <c r="AE232" s="281"/>
      <c r="AF232" s="280"/>
      <c r="AG232" s="280"/>
      <c r="AH232" s="281"/>
      <c r="AI232" s="280"/>
      <c r="AJ232" s="280"/>
      <c r="AK232" s="280"/>
      <c r="AL232" s="280"/>
      <c r="AM232" s="280"/>
      <c r="AN232" s="266"/>
      <c r="AO232" s="280"/>
      <c r="AP232" s="280"/>
      <c r="AQ232" s="280"/>
      <c r="AR232" s="280"/>
      <c r="AS232" s="266"/>
      <c r="AT232" s="280"/>
      <c r="AU232" s="280"/>
      <c r="AV232" s="266"/>
      <c r="AW232" s="266"/>
      <c r="AX232" s="280"/>
      <c r="AY232" s="280"/>
      <c r="AZ232" s="280"/>
      <c r="BA232" s="280"/>
      <c r="BB232" s="280"/>
      <c r="BC232" s="280"/>
      <c r="BD232" s="280"/>
      <c r="BE232" s="280"/>
      <c r="BF232" s="280"/>
      <c r="BK232" s="280"/>
      <c r="BL232" s="280"/>
      <c r="BM232" s="280"/>
      <c r="BN232" s="280"/>
      <c r="BO232" s="280"/>
      <c r="BP232" s="280"/>
      <c r="BQ232" s="280"/>
      <c r="BR232" s="280"/>
      <c r="BS232" s="280"/>
      <c r="BT232" s="280"/>
      <c r="BU232" s="266"/>
      <c r="BV232" s="280"/>
      <c r="BW232" s="280"/>
      <c r="BX232" s="280"/>
      <c r="BY232" s="280"/>
      <c r="BZ232" s="280"/>
      <c r="CA232" s="280"/>
      <c r="CB232" s="266"/>
      <c r="CC232" s="266"/>
      <c r="CD232" s="280"/>
      <c r="CE232" s="280"/>
      <c r="CF232" s="280"/>
      <c r="CG232" s="280"/>
      <c r="CH232" s="266"/>
      <c r="CI232" s="266"/>
      <c r="CJ232" s="266"/>
      <c r="CK232" s="266"/>
      <c r="CL232" s="266"/>
      <c r="CM232" s="280"/>
      <c r="CN232" s="280"/>
      <c r="CO232" s="280"/>
      <c r="CP232" s="280"/>
      <c r="CQ232" s="280"/>
      <c r="CR232" s="268"/>
      <c r="CS232" s="268"/>
      <c r="DA232" s="270"/>
      <c r="DB232" s="270"/>
      <c r="DD232" s="284"/>
      <c r="DE232" s="270"/>
      <c r="DF232" s="285"/>
      <c r="DG232" s="270"/>
      <c r="DH232" s="270"/>
      <c r="DI232" s="273"/>
      <c r="DJ232" s="270"/>
      <c r="DK232" s="270"/>
      <c r="DL232" s="273"/>
      <c r="DM232" s="285"/>
      <c r="DN232" s="270"/>
      <c r="DO232" s="284"/>
      <c r="DP232" s="270"/>
      <c r="DQ232" s="270"/>
      <c r="DR232" s="270"/>
      <c r="DS232" s="270"/>
      <c r="DT232" s="270"/>
      <c r="DU232" s="244"/>
      <c r="DV232" s="284"/>
      <c r="DW232" s="284"/>
      <c r="DX232" s="286"/>
      <c r="DY232" s="286"/>
      <c r="DZ232" s="284"/>
      <c r="EA232" s="284"/>
      <c r="EB232" s="284"/>
      <c r="ED232" s="284"/>
      <c r="EE232" s="270"/>
      <c r="EF232" s="280"/>
      <c r="EG232" s="280"/>
      <c r="EH232" s="280"/>
      <c r="EI232" s="224"/>
      <c r="EJ232" s="275"/>
      <c r="EK232" s="276"/>
      <c r="EL232" s="275"/>
      <c r="EM232" s="275"/>
      <c r="EO232" s="275"/>
      <c r="EP232" s="275"/>
      <c r="ER232" s="224"/>
      <c r="ES232" s="275"/>
      <c r="ET232" s="276"/>
      <c r="EU232" s="275"/>
      <c r="EV232" s="275"/>
      <c r="EX232" s="275"/>
      <c r="EY232" s="275"/>
      <c r="FA232" s="34"/>
      <c r="FB232" s="34"/>
      <c r="FC232" s="33"/>
    </row>
    <row r="233" spans="1:159" ht="32.25" customHeight="1">
      <c r="A233" s="224"/>
      <c r="G233" s="280"/>
      <c r="L233" s="280"/>
      <c r="M233" s="266"/>
      <c r="N233" s="266"/>
      <c r="O233" s="266"/>
      <c r="P233" s="266"/>
      <c r="Q233" s="266"/>
      <c r="R233" s="266"/>
      <c r="S233" s="280"/>
      <c r="T233" s="280"/>
      <c r="U233" s="280"/>
      <c r="V233" s="280"/>
      <c r="W233" s="280"/>
      <c r="X233" s="266"/>
      <c r="Y233" s="280"/>
      <c r="Z233" s="280"/>
      <c r="AA233" s="280"/>
      <c r="AB233" s="266"/>
      <c r="AC233" s="280"/>
      <c r="AD233" s="280"/>
      <c r="AE233" s="281"/>
      <c r="AF233" s="280"/>
      <c r="AG233" s="280"/>
      <c r="AH233" s="281"/>
      <c r="AI233" s="280"/>
      <c r="AJ233" s="280"/>
      <c r="AK233" s="280"/>
      <c r="AL233" s="280"/>
      <c r="AM233" s="280"/>
      <c r="AN233" s="266"/>
      <c r="AO233" s="280"/>
      <c r="AP233" s="280"/>
      <c r="AQ233" s="280"/>
      <c r="AR233" s="280"/>
      <c r="AS233" s="266"/>
      <c r="AT233" s="280"/>
      <c r="AU233" s="280"/>
      <c r="AV233" s="266"/>
      <c r="AW233" s="266"/>
      <c r="AX233" s="280"/>
      <c r="AY233" s="280"/>
      <c r="AZ233" s="280"/>
      <c r="BA233" s="280"/>
      <c r="BB233" s="280"/>
      <c r="BC233" s="280"/>
      <c r="BD233" s="280"/>
      <c r="BE233" s="280"/>
      <c r="BF233" s="280"/>
      <c r="BK233" s="280"/>
      <c r="BL233" s="280"/>
      <c r="BM233" s="280"/>
      <c r="BN233" s="280"/>
      <c r="BO233" s="280"/>
      <c r="BP233" s="280"/>
      <c r="BQ233" s="280"/>
      <c r="BR233" s="280"/>
      <c r="BS233" s="280"/>
      <c r="BT233" s="280"/>
      <c r="BU233" s="266"/>
      <c r="BV233" s="280"/>
      <c r="BW233" s="280"/>
      <c r="BX233" s="280"/>
      <c r="BY233" s="280"/>
      <c r="BZ233" s="280"/>
      <c r="CA233" s="280"/>
      <c r="CB233" s="266"/>
      <c r="CC233" s="266"/>
      <c r="CD233" s="280"/>
      <c r="CE233" s="280"/>
      <c r="CF233" s="280"/>
      <c r="CG233" s="280"/>
      <c r="CH233" s="266"/>
      <c r="CI233" s="266"/>
      <c r="CJ233" s="266"/>
      <c r="CK233" s="266"/>
      <c r="CL233" s="266"/>
      <c r="CM233" s="280"/>
      <c r="CN233" s="280"/>
      <c r="CO233" s="280"/>
      <c r="CP233" s="280"/>
      <c r="CQ233" s="280"/>
      <c r="CR233" s="268"/>
      <c r="CS233" s="268"/>
      <c r="DA233" s="270"/>
      <c r="DB233" s="270"/>
      <c r="DD233" s="284"/>
      <c r="DE233" s="270"/>
      <c r="DF233" s="285"/>
      <c r="DG233" s="270"/>
      <c r="DH233" s="270"/>
      <c r="DI233" s="273"/>
      <c r="DJ233" s="270"/>
      <c r="DK233" s="270"/>
      <c r="DL233" s="273"/>
      <c r="DM233" s="285"/>
      <c r="DN233" s="270"/>
      <c r="DO233" s="284"/>
      <c r="DP233" s="270"/>
      <c r="DQ233" s="270"/>
      <c r="DR233" s="270"/>
      <c r="DS233" s="270"/>
      <c r="DT233" s="270"/>
      <c r="DU233" s="244"/>
      <c r="DV233" s="284"/>
      <c r="DW233" s="284"/>
      <c r="DX233" s="286"/>
      <c r="DY233" s="286"/>
      <c r="DZ233" s="284"/>
      <c r="EA233" s="284"/>
      <c r="EB233" s="284"/>
      <c r="ED233" s="284"/>
      <c r="EE233" s="270"/>
      <c r="EF233" s="280"/>
      <c r="EG233" s="280"/>
      <c r="EH233" s="280"/>
      <c r="EI233" s="224"/>
      <c r="EJ233" s="275"/>
      <c r="EK233" s="276"/>
      <c r="EL233" s="275"/>
      <c r="EM233" s="275"/>
      <c r="EO233" s="275"/>
      <c r="EP233" s="275"/>
      <c r="ER233" s="224"/>
      <c r="ES233" s="275"/>
      <c r="ET233" s="276"/>
      <c r="EU233" s="275"/>
      <c r="EV233" s="275"/>
      <c r="EX233" s="275"/>
      <c r="EY233" s="275"/>
      <c r="FA233" s="34"/>
      <c r="FB233" s="34"/>
      <c r="FC233" s="33"/>
    </row>
    <row r="234" spans="1:159" ht="32.25" customHeight="1">
      <c r="A234" s="224"/>
      <c r="G234" s="280"/>
      <c r="L234" s="280"/>
      <c r="M234" s="266"/>
      <c r="N234" s="266"/>
      <c r="O234" s="266"/>
      <c r="P234" s="266"/>
      <c r="Q234" s="266"/>
      <c r="R234" s="266"/>
      <c r="S234" s="280"/>
      <c r="T234" s="280"/>
      <c r="U234" s="280"/>
      <c r="V234" s="280"/>
      <c r="W234" s="280"/>
      <c r="X234" s="266"/>
      <c r="Y234" s="280"/>
      <c r="Z234" s="280"/>
      <c r="AA234" s="280"/>
      <c r="AB234" s="266"/>
      <c r="AC234" s="280"/>
      <c r="AD234" s="280"/>
      <c r="AE234" s="281"/>
      <c r="AF234" s="280"/>
      <c r="AG234" s="280"/>
      <c r="AH234" s="281"/>
      <c r="AI234" s="280"/>
      <c r="AJ234" s="280"/>
      <c r="AK234" s="280"/>
      <c r="AL234" s="280"/>
      <c r="AM234" s="280"/>
      <c r="AN234" s="266"/>
      <c r="AO234" s="280"/>
      <c r="AP234" s="280"/>
      <c r="AQ234" s="280"/>
      <c r="AR234" s="280"/>
      <c r="AS234" s="266"/>
      <c r="AT234" s="280"/>
      <c r="AU234" s="280"/>
      <c r="AV234" s="266"/>
      <c r="AW234" s="266"/>
      <c r="AX234" s="280"/>
      <c r="AY234" s="280"/>
      <c r="AZ234" s="280"/>
      <c r="BA234" s="280"/>
      <c r="BB234" s="280"/>
      <c r="BC234" s="280"/>
      <c r="BD234" s="280"/>
      <c r="BE234" s="280"/>
      <c r="BF234" s="280"/>
      <c r="BK234" s="280"/>
      <c r="BL234" s="280"/>
      <c r="BM234" s="280"/>
      <c r="BN234" s="280"/>
      <c r="BO234" s="280"/>
      <c r="BP234" s="280"/>
      <c r="BQ234" s="280"/>
      <c r="BR234" s="280"/>
      <c r="BS234" s="280"/>
      <c r="BT234" s="280"/>
      <c r="BU234" s="266"/>
      <c r="BV234" s="280"/>
      <c r="BW234" s="280"/>
      <c r="BX234" s="280"/>
      <c r="BY234" s="280"/>
      <c r="BZ234" s="280"/>
      <c r="CA234" s="280"/>
      <c r="CB234" s="266"/>
      <c r="CC234" s="266"/>
      <c r="CD234" s="280"/>
      <c r="CE234" s="280"/>
      <c r="CF234" s="280"/>
      <c r="CG234" s="280"/>
      <c r="CH234" s="266"/>
      <c r="CI234" s="266"/>
      <c r="CJ234" s="266"/>
      <c r="CK234" s="266"/>
      <c r="CL234" s="266"/>
      <c r="CM234" s="280"/>
      <c r="CN234" s="280"/>
      <c r="CO234" s="280"/>
      <c r="CP234" s="280"/>
      <c r="CQ234" s="280"/>
      <c r="CR234" s="268"/>
      <c r="CS234" s="268"/>
      <c r="DA234" s="270"/>
      <c r="DB234" s="270"/>
      <c r="DD234" s="284"/>
      <c r="DE234" s="270"/>
      <c r="DF234" s="285"/>
      <c r="DG234" s="270"/>
      <c r="DH234" s="270"/>
      <c r="DI234" s="273"/>
      <c r="DJ234" s="270"/>
      <c r="DK234" s="270"/>
      <c r="DL234" s="273"/>
      <c r="DM234" s="285"/>
      <c r="DN234" s="270"/>
      <c r="DO234" s="284"/>
      <c r="DP234" s="270"/>
      <c r="DQ234" s="270"/>
      <c r="DR234" s="270"/>
      <c r="DS234" s="270"/>
      <c r="DT234" s="270"/>
      <c r="DU234" s="244"/>
      <c r="DV234" s="284"/>
      <c r="DW234" s="284"/>
      <c r="DX234" s="286"/>
      <c r="DY234" s="286"/>
      <c r="DZ234" s="284"/>
      <c r="EA234" s="284"/>
      <c r="EB234" s="284"/>
      <c r="ED234" s="284"/>
      <c r="EE234" s="270"/>
      <c r="EF234" s="280"/>
      <c r="EG234" s="280"/>
      <c r="EH234" s="280"/>
      <c r="EI234" s="224"/>
      <c r="EJ234" s="275"/>
      <c r="EK234" s="276"/>
      <c r="EL234" s="275"/>
      <c r="EM234" s="275"/>
      <c r="EO234" s="275"/>
      <c r="EP234" s="275"/>
      <c r="ER234" s="224"/>
      <c r="ES234" s="275"/>
      <c r="ET234" s="276"/>
      <c r="EU234" s="275"/>
      <c r="EV234" s="275"/>
      <c r="EX234" s="275"/>
      <c r="EY234" s="275"/>
      <c r="FA234" s="34"/>
      <c r="FB234" s="34"/>
      <c r="FC234" s="33"/>
    </row>
    <row r="235" spans="1:159" ht="32.25" customHeight="1">
      <c r="A235" s="224"/>
      <c r="G235" s="280"/>
      <c r="L235" s="280"/>
      <c r="M235" s="266"/>
      <c r="N235" s="266"/>
      <c r="O235" s="266"/>
      <c r="P235" s="266"/>
      <c r="Q235" s="266"/>
      <c r="R235" s="266"/>
      <c r="S235" s="280"/>
      <c r="T235" s="280"/>
      <c r="U235" s="280"/>
      <c r="V235" s="280"/>
      <c r="W235" s="280"/>
      <c r="X235" s="266"/>
      <c r="Y235" s="280"/>
      <c r="Z235" s="280"/>
      <c r="AA235" s="280"/>
      <c r="AB235" s="266"/>
      <c r="AC235" s="280"/>
      <c r="AD235" s="280"/>
      <c r="AE235" s="281"/>
      <c r="AF235" s="280"/>
      <c r="AG235" s="280"/>
      <c r="AH235" s="281"/>
      <c r="AI235" s="280"/>
      <c r="AJ235" s="280"/>
      <c r="AK235" s="280"/>
      <c r="AL235" s="280"/>
      <c r="AM235" s="280"/>
      <c r="AN235" s="266"/>
      <c r="AO235" s="280"/>
      <c r="AP235" s="280"/>
      <c r="AQ235" s="280"/>
      <c r="AR235" s="280"/>
      <c r="AS235" s="266"/>
      <c r="AT235" s="280"/>
      <c r="AU235" s="280"/>
      <c r="AV235" s="266"/>
      <c r="AW235" s="266"/>
      <c r="AX235" s="280"/>
      <c r="AY235" s="280"/>
      <c r="AZ235" s="280"/>
      <c r="BA235" s="280"/>
      <c r="BB235" s="280"/>
      <c r="BC235" s="280"/>
      <c r="BD235" s="280"/>
      <c r="BE235" s="280"/>
      <c r="BF235" s="280"/>
      <c r="BK235" s="280"/>
      <c r="BL235" s="280"/>
      <c r="BM235" s="280"/>
      <c r="BN235" s="280"/>
      <c r="BO235" s="280"/>
      <c r="BP235" s="280"/>
      <c r="BQ235" s="280"/>
      <c r="BR235" s="280"/>
      <c r="BS235" s="280"/>
      <c r="BT235" s="280"/>
      <c r="BU235" s="266"/>
      <c r="BV235" s="280"/>
      <c r="BW235" s="280"/>
      <c r="BX235" s="280"/>
      <c r="BY235" s="280"/>
      <c r="BZ235" s="280"/>
      <c r="CA235" s="280"/>
      <c r="CB235" s="266"/>
      <c r="CC235" s="266"/>
      <c r="CD235" s="280"/>
      <c r="CE235" s="280"/>
      <c r="CF235" s="280"/>
      <c r="CG235" s="280"/>
      <c r="CH235" s="266"/>
      <c r="CI235" s="266"/>
      <c r="CJ235" s="266"/>
      <c r="CK235" s="266"/>
      <c r="CL235" s="266"/>
      <c r="CM235" s="280"/>
      <c r="CN235" s="280"/>
      <c r="CO235" s="280"/>
      <c r="CP235" s="280"/>
      <c r="CQ235" s="280"/>
      <c r="CR235" s="268"/>
      <c r="CS235" s="268"/>
      <c r="DA235" s="270"/>
      <c r="DB235" s="270"/>
      <c r="DD235" s="284"/>
      <c r="DE235" s="270"/>
      <c r="DF235" s="285"/>
      <c r="DG235" s="270"/>
      <c r="DH235" s="270"/>
      <c r="DI235" s="273"/>
      <c r="DJ235" s="270"/>
      <c r="DK235" s="270"/>
      <c r="DL235" s="273"/>
      <c r="DM235" s="285"/>
      <c r="DN235" s="270"/>
      <c r="DO235" s="284"/>
      <c r="DP235" s="270"/>
      <c r="DQ235" s="270"/>
      <c r="DR235" s="270"/>
      <c r="DS235" s="270"/>
      <c r="DT235" s="270"/>
      <c r="DU235" s="244"/>
      <c r="DV235" s="284"/>
      <c r="DW235" s="284"/>
      <c r="DX235" s="286"/>
      <c r="DY235" s="286"/>
      <c r="DZ235" s="284"/>
      <c r="EA235" s="284"/>
      <c r="EB235" s="284"/>
      <c r="ED235" s="284"/>
      <c r="EE235" s="270"/>
      <c r="EF235" s="280"/>
      <c r="EG235" s="280"/>
      <c r="EH235" s="280"/>
      <c r="EI235" s="224"/>
      <c r="EJ235" s="275"/>
      <c r="EK235" s="276"/>
      <c r="EL235" s="275"/>
      <c r="EM235" s="275"/>
      <c r="EO235" s="275"/>
      <c r="EP235" s="275"/>
      <c r="ER235" s="224"/>
      <c r="ES235" s="275"/>
      <c r="ET235" s="276"/>
      <c r="EU235" s="275"/>
      <c r="EV235" s="275"/>
      <c r="EX235" s="275"/>
      <c r="EY235" s="275"/>
      <c r="FA235" s="34"/>
      <c r="FB235" s="34"/>
      <c r="FC235" s="33"/>
    </row>
    <row r="236" spans="1:159" ht="32.25" customHeight="1">
      <c r="A236" s="224"/>
      <c r="G236" s="280"/>
      <c r="L236" s="280"/>
      <c r="M236" s="266"/>
      <c r="N236" s="266"/>
      <c r="O236" s="266"/>
      <c r="P236" s="266"/>
      <c r="Q236" s="266"/>
      <c r="R236" s="266"/>
      <c r="S236" s="280"/>
      <c r="T236" s="280"/>
      <c r="U236" s="280"/>
      <c r="V236" s="280"/>
      <c r="W236" s="280"/>
      <c r="X236" s="266"/>
      <c r="Y236" s="280"/>
      <c r="Z236" s="280"/>
      <c r="AA236" s="280"/>
      <c r="AB236" s="266"/>
      <c r="AC236" s="280"/>
      <c r="AD236" s="280"/>
      <c r="AE236" s="281"/>
      <c r="AF236" s="280"/>
      <c r="AG236" s="280"/>
      <c r="AH236" s="281"/>
      <c r="AI236" s="280"/>
      <c r="AJ236" s="280"/>
      <c r="AK236" s="280"/>
      <c r="AL236" s="280"/>
      <c r="AM236" s="280"/>
      <c r="AN236" s="266"/>
      <c r="AO236" s="280"/>
      <c r="AP236" s="280"/>
      <c r="AQ236" s="280"/>
      <c r="AR236" s="280"/>
      <c r="AS236" s="266"/>
      <c r="AT236" s="280"/>
      <c r="AU236" s="280"/>
      <c r="AV236" s="266"/>
      <c r="AW236" s="266"/>
      <c r="AX236" s="280"/>
      <c r="AY236" s="280"/>
      <c r="AZ236" s="280"/>
      <c r="BA236" s="280"/>
      <c r="BB236" s="280"/>
      <c r="BC236" s="280"/>
      <c r="BD236" s="280"/>
      <c r="BE236" s="280"/>
      <c r="BF236" s="280"/>
      <c r="BK236" s="280"/>
      <c r="BL236" s="280"/>
      <c r="BM236" s="280"/>
      <c r="BN236" s="280"/>
      <c r="BO236" s="280"/>
      <c r="BP236" s="280"/>
      <c r="BQ236" s="280"/>
      <c r="BR236" s="280"/>
      <c r="BS236" s="280"/>
      <c r="BT236" s="280"/>
      <c r="BU236" s="266"/>
      <c r="BV236" s="280"/>
      <c r="BW236" s="280"/>
      <c r="BX236" s="280"/>
      <c r="BY236" s="280"/>
      <c r="BZ236" s="280"/>
      <c r="CA236" s="280"/>
      <c r="CB236" s="266"/>
      <c r="CC236" s="266"/>
      <c r="CD236" s="280"/>
      <c r="CE236" s="280"/>
      <c r="CF236" s="280"/>
      <c r="CG236" s="280"/>
      <c r="CH236" s="266"/>
      <c r="CI236" s="266"/>
      <c r="CJ236" s="266"/>
      <c r="CK236" s="266"/>
      <c r="CL236" s="266"/>
      <c r="CM236" s="280"/>
      <c r="CN236" s="280"/>
      <c r="CO236" s="280"/>
      <c r="CP236" s="280"/>
      <c r="CQ236" s="280"/>
      <c r="CR236" s="268"/>
      <c r="CS236" s="268"/>
      <c r="DA236" s="270"/>
      <c r="DB236" s="270"/>
      <c r="DD236" s="284"/>
      <c r="DE236" s="270"/>
      <c r="DF236" s="285"/>
      <c r="DG236" s="270"/>
      <c r="DH236" s="270"/>
      <c r="DI236" s="273"/>
      <c r="DJ236" s="270"/>
      <c r="DK236" s="270"/>
      <c r="DL236" s="273"/>
      <c r="DM236" s="285"/>
      <c r="DN236" s="270"/>
      <c r="DO236" s="284"/>
      <c r="DP236" s="270"/>
      <c r="DQ236" s="270"/>
      <c r="DR236" s="270"/>
      <c r="DS236" s="270"/>
      <c r="DT236" s="270"/>
      <c r="DU236" s="244"/>
      <c r="DV236" s="284"/>
      <c r="DW236" s="284"/>
      <c r="DX236" s="286"/>
      <c r="DY236" s="286"/>
      <c r="DZ236" s="284"/>
      <c r="EA236" s="284"/>
      <c r="EB236" s="284"/>
      <c r="ED236" s="284"/>
      <c r="EE236" s="270"/>
      <c r="EF236" s="280"/>
      <c r="EG236" s="280"/>
      <c r="EH236" s="280"/>
      <c r="EI236" s="224"/>
      <c r="EJ236" s="275"/>
      <c r="EK236" s="276"/>
      <c r="EL236" s="275"/>
      <c r="EM236" s="275"/>
      <c r="EO236" s="275"/>
      <c r="EP236" s="275"/>
      <c r="ER236" s="224"/>
      <c r="ES236" s="275"/>
      <c r="ET236" s="276"/>
      <c r="EU236" s="275"/>
      <c r="EV236" s="275"/>
      <c r="EX236" s="275"/>
      <c r="EY236" s="275"/>
      <c r="FA236" s="34"/>
      <c r="FB236" s="34"/>
      <c r="FC236" s="33"/>
    </row>
    <row r="237" spans="1:159" ht="32.25" customHeight="1">
      <c r="A237" s="224"/>
      <c r="G237" s="280"/>
      <c r="L237" s="280"/>
      <c r="M237" s="266"/>
      <c r="N237" s="266"/>
      <c r="O237" s="266"/>
      <c r="P237" s="266"/>
      <c r="Q237" s="266"/>
      <c r="R237" s="266"/>
      <c r="S237" s="280"/>
      <c r="T237" s="280"/>
      <c r="U237" s="280"/>
      <c r="V237" s="280"/>
      <c r="W237" s="280"/>
      <c r="X237" s="266"/>
      <c r="Y237" s="280"/>
      <c r="Z237" s="280"/>
      <c r="AA237" s="280"/>
      <c r="AB237" s="266"/>
      <c r="AC237" s="280"/>
      <c r="AD237" s="280"/>
      <c r="AE237" s="281"/>
      <c r="AF237" s="280"/>
      <c r="AG237" s="280"/>
      <c r="AH237" s="281"/>
      <c r="AI237" s="280"/>
      <c r="AJ237" s="280"/>
      <c r="AK237" s="280"/>
      <c r="AL237" s="280"/>
      <c r="AM237" s="280"/>
      <c r="AN237" s="266"/>
      <c r="AO237" s="280"/>
      <c r="AP237" s="280"/>
      <c r="AQ237" s="280"/>
      <c r="AR237" s="280"/>
      <c r="AS237" s="266"/>
      <c r="AT237" s="280"/>
      <c r="AU237" s="280"/>
      <c r="AV237" s="266"/>
      <c r="AW237" s="266"/>
      <c r="AX237" s="280"/>
      <c r="AY237" s="280"/>
      <c r="AZ237" s="280"/>
      <c r="BA237" s="280"/>
      <c r="BB237" s="280"/>
      <c r="BC237" s="280"/>
      <c r="BD237" s="280"/>
      <c r="BE237" s="280"/>
      <c r="BF237" s="280"/>
      <c r="BK237" s="280"/>
      <c r="BL237" s="280"/>
      <c r="BM237" s="280"/>
      <c r="BN237" s="280"/>
      <c r="BO237" s="280"/>
      <c r="BP237" s="280"/>
      <c r="BQ237" s="280"/>
      <c r="BR237" s="280"/>
      <c r="BS237" s="280"/>
      <c r="BT237" s="280"/>
      <c r="BU237" s="266"/>
      <c r="BV237" s="280"/>
      <c r="BW237" s="280"/>
      <c r="BX237" s="280"/>
      <c r="BY237" s="280"/>
      <c r="BZ237" s="280"/>
      <c r="CA237" s="280"/>
      <c r="CB237" s="266"/>
      <c r="CC237" s="266"/>
      <c r="CD237" s="280"/>
      <c r="CE237" s="280"/>
      <c r="CF237" s="280"/>
      <c r="CG237" s="280"/>
      <c r="CH237" s="266"/>
      <c r="CI237" s="266"/>
      <c r="CJ237" s="266"/>
      <c r="CK237" s="266"/>
      <c r="CL237" s="266"/>
      <c r="CM237" s="280"/>
      <c r="CN237" s="280"/>
      <c r="CO237" s="280"/>
      <c r="CP237" s="280"/>
      <c r="CQ237" s="280"/>
      <c r="CR237" s="268"/>
      <c r="CS237" s="268"/>
      <c r="DA237" s="270"/>
      <c r="DB237" s="270"/>
      <c r="DD237" s="284"/>
      <c r="DE237" s="270"/>
      <c r="DF237" s="285"/>
      <c r="DG237" s="270"/>
      <c r="DH237" s="270"/>
      <c r="DI237" s="273"/>
      <c r="DJ237" s="270"/>
      <c r="DK237" s="270"/>
      <c r="DL237" s="273"/>
      <c r="DM237" s="285"/>
      <c r="DN237" s="270"/>
      <c r="DO237" s="284"/>
      <c r="DP237" s="270"/>
      <c r="DQ237" s="270"/>
      <c r="DR237" s="270"/>
      <c r="DS237" s="270"/>
      <c r="DT237" s="270"/>
      <c r="DU237" s="244"/>
      <c r="DV237" s="284"/>
      <c r="DW237" s="284"/>
      <c r="DX237" s="286"/>
      <c r="DY237" s="286"/>
      <c r="DZ237" s="284"/>
      <c r="EA237" s="284"/>
      <c r="EB237" s="284"/>
      <c r="ED237" s="284"/>
      <c r="EE237" s="270"/>
      <c r="EF237" s="280"/>
      <c r="EG237" s="280"/>
      <c r="EH237" s="280"/>
      <c r="EI237" s="224"/>
      <c r="EJ237" s="275"/>
      <c r="EK237" s="276"/>
      <c r="EL237" s="275"/>
      <c r="EM237" s="275"/>
      <c r="EO237" s="275"/>
      <c r="EP237" s="275"/>
      <c r="ER237" s="224"/>
      <c r="ES237" s="275"/>
      <c r="ET237" s="276"/>
      <c r="EU237" s="275"/>
      <c r="EV237" s="275"/>
      <c r="EX237" s="275"/>
      <c r="EY237" s="275"/>
      <c r="FA237" s="34"/>
      <c r="FB237" s="34"/>
      <c r="FC237" s="33"/>
    </row>
    <row r="238" spans="1:159" ht="32.25" customHeight="1">
      <c r="A238" s="224"/>
      <c r="G238" s="280"/>
      <c r="L238" s="280"/>
      <c r="M238" s="266"/>
      <c r="N238" s="266"/>
      <c r="O238" s="266"/>
      <c r="P238" s="266"/>
      <c r="Q238" s="266"/>
      <c r="R238" s="266"/>
      <c r="S238" s="280"/>
      <c r="T238" s="280"/>
      <c r="U238" s="280"/>
      <c r="V238" s="280"/>
      <c r="W238" s="280"/>
      <c r="X238" s="266"/>
      <c r="Y238" s="280"/>
      <c r="Z238" s="280"/>
      <c r="AA238" s="280"/>
      <c r="AB238" s="266"/>
      <c r="AC238" s="280"/>
      <c r="AD238" s="280"/>
      <c r="AE238" s="281"/>
      <c r="AF238" s="280"/>
      <c r="AG238" s="280"/>
      <c r="AH238" s="281"/>
      <c r="AI238" s="280"/>
      <c r="AJ238" s="280"/>
      <c r="AK238" s="280"/>
      <c r="AL238" s="280"/>
      <c r="AM238" s="280"/>
      <c r="AN238" s="266"/>
      <c r="AO238" s="280"/>
      <c r="AP238" s="280"/>
      <c r="AQ238" s="280"/>
      <c r="AR238" s="280"/>
      <c r="AS238" s="266"/>
      <c r="AT238" s="280"/>
      <c r="AU238" s="280"/>
      <c r="AV238" s="266"/>
      <c r="AW238" s="266"/>
      <c r="AX238" s="280"/>
      <c r="AY238" s="280"/>
      <c r="AZ238" s="280"/>
      <c r="BA238" s="280"/>
      <c r="BB238" s="280"/>
      <c r="BC238" s="280"/>
      <c r="BD238" s="280"/>
      <c r="BE238" s="280"/>
      <c r="BF238" s="280"/>
      <c r="BK238" s="280"/>
      <c r="BL238" s="280"/>
      <c r="BM238" s="280"/>
      <c r="BN238" s="280"/>
      <c r="BO238" s="280"/>
      <c r="BP238" s="280"/>
      <c r="BQ238" s="280"/>
      <c r="BR238" s="280"/>
      <c r="BS238" s="280"/>
      <c r="BT238" s="280"/>
      <c r="BU238" s="266"/>
      <c r="BV238" s="280"/>
      <c r="BW238" s="280"/>
      <c r="BX238" s="280"/>
      <c r="BY238" s="280"/>
      <c r="BZ238" s="280"/>
      <c r="CA238" s="280"/>
      <c r="CB238" s="266"/>
      <c r="CC238" s="266"/>
      <c r="CD238" s="280"/>
      <c r="CE238" s="280"/>
      <c r="CF238" s="280"/>
      <c r="CG238" s="280"/>
      <c r="CH238" s="266"/>
      <c r="CI238" s="266"/>
      <c r="CJ238" s="266"/>
      <c r="CK238" s="266"/>
      <c r="CL238" s="266"/>
      <c r="CM238" s="280"/>
      <c r="CN238" s="280"/>
      <c r="CO238" s="280"/>
      <c r="CP238" s="280"/>
      <c r="CQ238" s="280"/>
      <c r="CR238" s="268"/>
      <c r="CS238" s="268"/>
      <c r="DA238" s="270"/>
      <c r="DB238" s="270"/>
      <c r="DD238" s="284"/>
      <c r="DE238" s="270"/>
      <c r="DF238" s="285"/>
      <c r="DG238" s="270"/>
      <c r="DH238" s="270"/>
      <c r="DI238" s="273"/>
      <c r="DJ238" s="270"/>
      <c r="DK238" s="270"/>
      <c r="DL238" s="273"/>
      <c r="DM238" s="285"/>
      <c r="DN238" s="270"/>
      <c r="DO238" s="284"/>
      <c r="DP238" s="270"/>
      <c r="DQ238" s="270"/>
      <c r="DR238" s="270"/>
      <c r="DS238" s="270"/>
      <c r="DT238" s="270"/>
      <c r="DU238" s="244"/>
      <c r="DV238" s="284"/>
      <c r="DW238" s="284"/>
      <c r="DX238" s="286"/>
      <c r="DY238" s="286"/>
      <c r="DZ238" s="284"/>
      <c r="EA238" s="284"/>
      <c r="EB238" s="284"/>
      <c r="ED238" s="284"/>
      <c r="EE238" s="270"/>
      <c r="EF238" s="280"/>
      <c r="EG238" s="280"/>
      <c r="EH238" s="280"/>
      <c r="EI238" s="224"/>
      <c r="EJ238" s="275"/>
      <c r="EK238" s="276"/>
      <c r="EL238" s="275"/>
      <c r="EM238" s="275"/>
      <c r="EO238" s="275"/>
      <c r="EP238" s="275"/>
      <c r="ER238" s="224"/>
      <c r="ES238" s="275"/>
      <c r="ET238" s="276"/>
      <c r="EU238" s="275"/>
      <c r="EV238" s="275"/>
      <c r="EX238" s="275"/>
      <c r="EY238" s="275"/>
      <c r="FA238" s="34"/>
      <c r="FB238" s="34"/>
      <c r="FC238" s="33"/>
    </row>
    <row r="239" spans="1:159" ht="32.25" customHeight="1">
      <c r="A239" s="224"/>
      <c r="G239" s="280"/>
      <c r="L239" s="280"/>
      <c r="M239" s="266"/>
      <c r="N239" s="266"/>
      <c r="O239" s="266"/>
      <c r="P239" s="266"/>
      <c r="Q239" s="266"/>
      <c r="R239" s="266"/>
      <c r="S239" s="280"/>
      <c r="T239" s="280"/>
      <c r="U239" s="280"/>
      <c r="V239" s="280"/>
      <c r="W239" s="280"/>
      <c r="X239" s="266"/>
      <c r="Y239" s="280"/>
      <c r="Z239" s="280"/>
      <c r="AA239" s="280"/>
      <c r="AB239" s="266"/>
      <c r="AC239" s="280"/>
      <c r="AD239" s="280"/>
      <c r="AE239" s="281"/>
      <c r="AF239" s="280"/>
      <c r="AG239" s="280"/>
      <c r="AH239" s="281"/>
      <c r="AI239" s="280"/>
      <c r="AJ239" s="280"/>
      <c r="AK239" s="280"/>
      <c r="AL239" s="280"/>
      <c r="AM239" s="280"/>
      <c r="AN239" s="266"/>
      <c r="AO239" s="280"/>
      <c r="AP239" s="280"/>
      <c r="AQ239" s="280"/>
      <c r="AR239" s="280"/>
      <c r="AS239" s="266"/>
      <c r="AT239" s="280"/>
      <c r="AU239" s="280"/>
      <c r="AV239" s="266"/>
      <c r="AW239" s="266"/>
      <c r="AX239" s="280"/>
      <c r="AY239" s="280"/>
      <c r="AZ239" s="280"/>
      <c r="BA239" s="280"/>
      <c r="BB239" s="280"/>
      <c r="BC239" s="280"/>
      <c r="BD239" s="280"/>
      <c r="BE239" s="280"/>
      <c r="BF239" s="280"/>
      <c r="BK239" s="280"/>
      <c r="BL239" s="280"/>
      <c r="BM239" s="280"/>
      <c r="BN239" s="280"/>
      <c r="BO239" s="280"/>
      <c r="BP239" s="280"/>
      <c r="BQ239" s="280"/>
      <c r="BR239" s="280"/>
      <c r="BS239" s="280"/>
      <c r="BT239" s="280"/>
      <c r="BU239" s="266"/>
      <c r="BV239" s="280"/>
      <c r="BW239" s="280"/>
      <c r="BX239" s="280"/>
      <c r="BY239" s="280"/>
      <c r="BZ239" s="280"/>
      <c r="CA239" s="280"/>
      <c r="CB239" s="266"/>
      <c r="CC239" s="266"/>
      <c r="CD239" s="280"/>
      <c r="CE239" s="280"/>
      <c r="CF239" s="280"/>
      <c r="CG239" s="280"/>
      <c r="CH239" s="266"/>
      <c r="CI239" s="266"/>
      <c r="CJ239" s="266"/>
      <c r="CK239" s="266"/>
      <c r="CL239" s="266"/>
      <c r="CM239" s="280"/>
      <c r="CN239" s="280"/>
      <c r="CO239" s="280"/>
      <c r="CP239" s="280"/>
      <c r="CQ239" s="280"/>
      <c r="CR239" s="268"/>
      <c r="CS239" s="268"/>
      <c r="DA239" s="270"/>
      <c r="DB239" s="270"/>
      <c r="DD239" s="284"/>
      <c r="DE239" s="270"/>
      <c r="DF239" s="285"/>
      <c r="DG239" s="270"/>
      <c r="DH239" s="270"/>
      <c r="DI239" s="273"/>
      <c r="DJ239" s="270"/>
      <c r="DK239" s="270"/>
      <c r="DL239" s="273"/>
      <c r="DM239" s="285"/>
      <c r="DN239" s="270"/>
      <c r="DO239" s="284"/>
      <c r="DP239" s="270"/>
      <c r="DQ239" s="270"/>
      <c r="DR239" s="270"/>
      <c r="DS239" s="270"/>
      <c r="DT239" s="270"/>
      <c r="DU239" s="244"/>
      <c r="DV239" s="284"/>
      <c r="DW239" s="284"/>
      <c r="DX239" s="286"/>
      <c r="DY239" s="286"/>
      <c r="DZ239" s="284"/>
      <c r="EA239" s="284"/>
      <c r="EB239" s="284"/>
      <c r="ED239" s="284"/>
      <c r="EE239" s="270"/>
      <c r="EF239" s="280"/>
      <c r="EG239" s="280"/>
      <c r="EH239" s="280"/>
      <c r="EI239" s="224"/>
      <c r="EJ239" s="275"/>
      <c r="EK239" s="276"/>
      <c r="EL239" s="275"/>
      <c r="EM239" s="275"/>
      <c r="EO239" s="275"/>
      <c r="EP239" s="275"/>
      <c r="ER239" s="224"/>
      <c r="ES239" s="275"/>
      <c r="ET239" s="276"/>
      <c r="EU239" s="275"/>
      <c r="EV239" s="275"/>
      <c r="EX239" s="275"/>
      <c r="EY239" s="275"/>
      <c r="FA239" s="34"/>
      <c r="FB239" s="34"/>
      <c r="FC239" s="33"/>
    </row>
    <row r="240" spans="1:159" ht="32.25" customHeight="1">
      <c r="A240" s="224"/>
      <c r="G240" s="280"/>
      <c r="L240" s="280"/>
      <c r="M240" s="266"/>
      <c r="N240" s="266"/>
      <c r="O240" s="266"/>
      <c r="P240" s="266"/>
      <c r="Q240" s="266"/>
      <c r="R240" s="266"/>
      <c r="S240" s="280"/>
      <c r="T240" s="280"/>
      <c r="U240" s="280"/>
      <c r="V240" s="280"/>
      <c r="W240" s="280"/>
      <c r="X240" s="266"/>
      <c r="Y240" s="280"/>
      <c r="Z240" s="280"/>
      <c r="AA240" s="280"/>
      <c r="AB240" s="266"/>
      <c r="AC240" s="280"/>
      <c r="AD240" s="280"/>
      <c r="AE240" s="281"/>
      <c r="AF240" s="280"/>
      <c r="AG240" s="280"/>
      <c r="AH240" s="281"/>
      <c r="AI240" s="280"/>
      <c r="AJ240" s="280"/>
      <c r="AK240" s="280"/>
      <c r="AL240" s="280"/>
      <c r="AM240" s="280"/>
      <c r="AN240" s="266"/>
      <c r="AO240" s="280"/>
      <c r="AP240" s="280"/>
      <c r="AQ240" s="280"/>
      <c r="AR240" s="280"/>
      <c r="AS240" s="266"/>
      <c r="AT240" s="280"/>
      <c r="AU240" s="280"/>
      <c r="AV240" s="266"/>
      <c r="AW240" s="266"/>
      <c r="AX240" s="280"/>
      <c r="AY240" s="280"/>
      <c r="AZ240" s="280"/>
      <c r="BA240" s="280"/>
      <c r="BB240" s="280"/>
      <c r="BC240" s="280"/>
      <c r="BD240" s="280"/>
      <c r="BE240" s="280"/>
      <c r="BF240" s="280"/>
      <c r="BK240" s="280"/>
      <c r="BL240" s="280"/>
      <c r="BM240" s="280"/>
      <c r="BN240" s="280"/>
      <c r="BO240" s="280"/>
      <c r="BP240" s="280"/>
      <c r="BQ240" s="280"/>
      <c r="BR240" s="280"/>
      <c r="BS240" s="280"/>
      <c r="BT240" s="280"/>
      <c r="BU240" s="266"/>
      <c r="BV240" s="280"/>
      <c r="BW240" s="280"/>
      <c r="BX240" s="280"/>
      <c r="BY240" s="280"/>
      <c r="BZ240" s="280"/>
      <c r="CA240" s="280"/>
      <c r="CB240" s="266"/>
      <c r="CC240" s="266"/>
      <c r="CD240" s="280"/>
      <c r="CE240" s="280"/>
      <c r="CF240" s="280"/>
      <c r="CG240" s="280"/>
      <c r="CH240" s="266"/>
      <c r="CI240" s="266"/>
      <c r="CJ240" s="266"/>
      <c r="CK240" s="266"/>
      <c r="CL240" s="266"/>
      <c r="CM240" s="280"/>
      <c r="CN240" s="280"/>
      <c r="CO240" s="280"/>
      <c r="CP240" s="280"/>
      <c r="CQ240" s="280"/>
      <c r="CR240" s="268"/>
      <c r="CS240" s="268"/>
      <c r="DA240" s="270"/>
      <c r="DB240" s="270"/>
      <c r="DD240" s="284"/>
      <c r="DE240" s="270"/>
      <c r="DF240" s="285"/>
      <c r="DG240" s="270"/>
      <c r="DH240" s="270"/>
      <c r="DI240" s="273"/>
      <c r="DJ240" s="270"/>
      <c r="DK240" s="270"/>
      <c r="DL240" s="273"/>
      <c r="DM240" s="285"/>
      <c r="DN240" s="270"/>
      <c r="DO240" s="284"/>
      <c r="DP240" s="270"/>
      <c r="DQ240" s="270"/>
      <c r="DR240" s="270"/>
      <c r="DS240" s="270"/>
      <c r="DT240" s="270"/>
      <c r="DU240" s="244"/>
      <c r="DV240" s="284"/>
      <c r="DW240" s="284"/>
      <c r="DX240" s="286"/>
      <c r="DY240" s="286"/>
      <c r="DZ240" s="284"/>
      <c r="EA240" s="284"/>
      <c r="EB240" s="284"/>
      <c r="ED240" s="284"/>
      <c r="EE240" s="270"/>
      <c r="EF240" s="280"/>
      <c r="EG240" s="280"/>
      <c r="EH240" s="280"/>
      <c r="EI240" s="224"/>
      <c r="EJ240" s="275"/>
      <c r="EK240" s="276"/>
      <c r="EL240" s="275"/>
      <c r="EM240" s="275"/>
      <c r="EO240" s="275"/>
      <c r="EP240" s="275"/>
      <c r="ER240" s="224"/>
      <c r="ES240" s="275"/>
      <c r="ET240" s="276"/>
      <c r="EU240" s="275"/>
      <c r="EV240" s="275"/>
      <c r="EX240" s="275"/>
      <c r="EY240" s="275"/>
      <c r="FA240" s="34"/>
      <c r="FB240" s="34"/>
      <c r="FC240" s="33"/>
    </row>
    <row r="241" spans="1:159" ht="32.25" customHeight="1">
      <c r="A241" s="224"/>
      <c r="G241" s="280"/>
      <c r="L241" s="280"/>
      <c r="M241" s="266"/>
      <c r="N241" s="266"/>
      <c r="O241" s="266"/>
      <c r="P241" s="266"/>
      <c r="Q241" s="266"/>
      <c r="R241" s="266"/>
      <c r="S241" s="280"/>
      <c r="T241" s="280"/>
      <c r="U241" s="280"/>
      <c r="V241" s="280"/>
      <c r="W241" s="280"/>
      <c r="X241" s="266"/>
      <c r="Y241" s="280"/>
      <c r="Z241" s="280"/>
      <c r="AA241" s="280"/>
      <c r="AB241" s="266"/>
      <c r="AC241" s="280"/>
      <c r="AD241" s="280"/>
      <c r="AE241" s="281"/>
      <c r="AF241" s="280"/>
      <c r="AG241" s="280"/>
      <c r="AH241" s="281"/>
      <c r="AI241" s="280"/>
      <c r="AJ241" s="280"/>
      <c r="AK241" s="280"/>
      <c r="AL241" s="280"/>
      <c r="AM241" s="280"/>
      <c r="AN241" s="266"/>
      <c r="AO241" s="280"/>
      <c r="AP241" s="280"/>
      <c r="AQ241" s="280"/>
      <c r="AR241" s="280"/>
      <c r="AS241" s="266"/>
      <c r="AT241" s="280"/>
      <c r="AU241" s="280"/>
      <c r="AV241" s="266"/>
      <c r="AW241" s="266"/>
      <c r="AX241" s="280"/>
      <c r="AY241" s="280"/>
      <c r="AZ241" s="280"/>
      <c r="BA241" s="280"/>
      <c r="BB241" s="280"/>
      <c r="BC241" s="280"/>
      <c r="BD241" s="280"/>
      <c r="BE241" s="280"/>
      <c r="BF241" s="280"/>
      <c r="BK241" s="280"/>
      <c r="BL241" s="280"/>
      <c r="BM241" s="280"/>
      <c r="BN241" s="280"/>
      <c r="BO241" s="280"/>
      <c r="BP241" s="280"/>
      <c r="BQ241" s="280"/>
      <c r="BR241" s="280"/>
      <c r="BS241" s="280"/>
      <c r="BT241" s="280"/>
      <c r="BU241" s="266"/>
      <c r="BV241" s="280"/>
      <c r="BW241" s="280"/>
      <c r="BX241" s="280"/>
      <c r="BY241" s="280"/>
      <c r="BZ241" s="280"/>
      <c r="CA241" s="280"/>
      <c r="CB241" s="266"/>
      <c r="CC241" s="266"/>
      <c r="CD241" s="280"/>
      <c r="CE241" s="280"/>
      <c r="CF241" s="280"/>
      <c r="CG241" s="280"/>
      <c r="CH241" s="266"/>
      <c r="CI241" s="266"/>
      <c r="CJ241" s="266"/>
      <c r="CK241" s="266"/>
      <c r="CL241" s="266"/>
      <c r="CM241" s="280"/>
      <c r="CN241" s="280"/>
      <c r="CO241" s="280"/>
      <c r="CP241" s="280"/>
      <c r="CQ241" s="280"/>
      <c r="CR241" s="268"/>
      <c r="CS241" s="268"/>
      <c r="DA241" s="270"/>
      <c r="DB241" s="270"/>
      <c r="DD241" s="284"/>
      <c r="DE241" s="270"/>
      <c r="DF241" s="285"/>
      <c r="DG241" s="270"/>
      <c r="DH241" s="270"/>
      <c r="DI241" s="273"/>
      <c r="DJ241" s="270"/>
      <c r="DK241" s="270"/>
      <c r="DL241" s="273"/>
      <c r="DM241" s="285"/>
      <c r="DN241" s="270"/>
      <c r="DO241" s="284"/>
      <c r="DP241" s="270"/>
      <c r="DQ241" s="270"/>
      <c r="DR241" s="270"/>
      <c r="DS241" s="270"/>
      <c r="DT241" s="270"/>
      <c r="DU241" s="244"/>
      <c r="DV241" s="284"/>
      <c r="DW241" s="284"/>
      <c r="DX241" s="286"/>
      <c r="DY241" s="286"/>
      <c r="DZ241" s="284"/>
      <c r="EA241" s="284"/>
      <c r="EB241" s="284"/>
      <c r="ED241" s="284"/>
      <c r="EE241" s="270"/>
      <c r="EF241" s="280"/>
      <c r="EG241" s="280"/>
      <c r="EH241" s="280"/>
      <c r="EI241" s="224"/>
      <c r="EJ241" s="275"/>
      <c r="EK241" s="276"/>
      <c r="EL241" s="275"/>
      <c r="EM241" s="275"/>
      <c r="EO241" s="275"/>
      <c r="EP241" s="275"/>
      <c r="ER241" s="224"/>
      <c r="ES241" s="275"/>
      <c r="ET241" s="276"/>
      <c r="EU241" s="275"/>
      <c r="EV241" s="275"/>
      <c r="EX241" s="275"/>
      <c r="EY241" s="275"/>
      <c r="FA241" s="34"/>
      <c r="FB241" s="34"/>
      <c r="FC241" s="33"/>
    </row>
    <row r="242" spans="1:159" ht="32.25" customHeight="1">
      <c r="A242" s="224"/>
      <c r="G242" s="280"/>
      <c r="L242" s="280"/>
      <c r="M242" s="266"/>
      <c r="N242" s="266"/>
      <c r="O242" s="266"/>
      <c r="P242" s="266"/>
      <c r="Q242" s="266"/>
      <c r="R242" s="266"/>
      <c r="S242" s="280"/>
      <c r="T242" s="280"/>
      <c r="U242" s="280"/>
      <c r="V242" s="280"/>
      <c r="W242" s="280"/>
      <c r="X242" s="266"/>
      <c r="Y242" s="280"/>
      <c r="Z242" s="280"/>
      <c r="AA242" s="280"/>
      <c r="AB242" s="266"/>
      <c r="AC242" s="280"/>
      <c r="AD242" s="280"/>
      <c r="AE242" s="281"/>
      <c r="AF242" s="280"/>
      <c r="AG242" s="280"/>
      <c r="AH242" s="281"/>
      <c r="AI242" s="280"/>
      <c r="AJ242" s="280"/>
      <c r="AK242" s="280"/>
      <c r="AL242" s="280"/>
      <c r="AM242" s="280"/>
      <c r="AN242" s="266"/>
      <c r="AO242" s="280"/>
      <c r="AP242" s="280"/>
      <c r="AQ242" s="280"/>
      <c r="AR242" s="280"/>
      <c r="AS242" s="266"/>
      <c r="AT242" s="280"/>
      <c r="AU242" s="280"/>
      <c r="AV242" s="266"/>
      <c r="AW242" s="266"/>
      <c r="AX242" s="280"/>
      <c r="AY242" s="280"/>
      <c r="AZ242" s="280"/>
      <c r="BA242" s="280"/>
      <c r="BB242" s="280"/>
      <c r="BC242" s="280"/>
      <c r="BD242" s="280"/>
      <c r="BE242" s="280"/>
      <c r="BF242" s="280"/>
      <c r="BK242" s="280"/>
      <c r="BL242" s="280"/>
      <c r="BM242" s="280"/>
      <c r="BN242" s="280"/>
      <c r="BO242" s="280"/>
      <c r="BP242" s="280"/>
      <c r="BQ242" s="280"/>
      <c r="BR242" s="280"/>
      <c r="BS242" s="280"/>
      <c r="BT242" s="280"/>
      <c r="BU242" s="266"/>
      <c r="BV242" s="280"/>
      <c r="BW242" s="280"/>
      <c r="BX242" s="280"/>
      <c r="BY242" s="280"/>
      <c r="BZ242" s="280"/>
      <c r="CA242" s="280"/>
      <c r="CB242" s="266"/>
      <c r="CC242" s="266"/>
      <c r="CD242" s="280"/>
      <c r="CE242" s="280"/>
      <c r="CF242" s="280"/>
      <c r="CG242" s="280"/>
      <c r="CH242" s="266"/>
      <c r="CI242" s="266"/>
      <c r="CJ242" s="266"/>
      <c r="CK242" s="266"/>
      <c r="CL242" s="266"/>
      <c r="CM242" s="280"/>
      <c r="CN242" s="280"/>
      <c r="CO242" s="280"/>
      <c r="CP242" s="280"/>
      <c r="CQ242" s="280"/>
      <c r="CR242" s="268"/>
      <c r="CS242" s="268"/>
      <c r="DA242" s="270"/>
      <c r="DB242" s="270"/>
      <c r="DD242" s="284"/>
      <c r="DE242" s="270"/>
      <c r="DF242" s="285"/>
      <c r="DG242" s="270"/>
      <c r="DH242" s="270"/>
      <c r="DI242" s="273"/>
      <c r="DJ242" s="270"/>
      <c r="DK242" s="270"/>
      <c r="DL242" s="273"/>
      <c r="DM242" s="285"/>
      <c r="DN242" s="270"/>
      <c r="DO242" s="284"/>
      <c r="DP242" s="270"/>
      <c r="DQ242" s="270"/>
      <c r="DR242" s="270"/>
      <c r="DS242" s="270"/>
      <c r="DT242" s="270"/>
      <c r="DU242" s="244"/>
      <c r="DV242" s="284"/>
      <c r="DW242" s="284"/>
      <c r="DX242" s="286"/>
      <c r="DY242" s="286"/>
      <c r="DZ242" s="284"/>
      <c r="EA242" s="284"/>
      <c r="EB242" s="284"/>
      <c r="ED242" s="284"/>
      <c r="EE242" s="270"/>
      <c r="EF242" s="280"/>
      <c r="EG242" s="280"/>
      <c r="EH242" s="280"/>
      <c r="EI242" s="224"/>
      <c r="EJ242" s="275"/>
      <c r="EK242" s="276"/>
      <c r="EL242" s="275"/>
      <c r="EM242" s="275"/>
      <c r="EO242" s="275"/>
      <c r="EP242" s="275"/>
      <c r="ER242" s="224"/>
      <c r="ES242" s="275"/>
      <c r="ET242" s="276"/>
      <c r="EU242" s="275"/>
      <c r="EV242" s="275"/>
      <c r="EX242" s="275"/>
      <c r="EY242" s="275"/>
      <c r="FA242" s="34"/>
      <c r="FB242" s="34"/>
      <c r="FC242" s="33"/>
    </row>
    <row r="243" spans="1:159" ht="32.25" customHeight="1">
      <c r="A243" s="224"/>
      <c r="G243" s="280"/>
      <c r="L243" s="280"/>
      <c r="M243" s="266"/>
      <c r="N243" s="266"/>
      <c r="O243" s="266"/>
      <c r="P243" s="266"/>
      <c r="Q243" s="266"/>
      <c r="R243" s="266"/>
      <c r="S243" s="280"/>
      <c r="T243" s="280"/>
      <c r="U243" s="280"/>
      <c r="V243" s="280"/>
      <c r="W243" s="280"/>
      <c r="X243" s="266"/>
      <c r="Y243" s="280"/>
      <c r="Z243" s="280"/>
      <c r="AA243" s="280"/>
      <c r="AB243" s="266"/>
      <c r="AC243" s="280"/>
      <c r="AD243" s="280"/>
      <c r="AE243" s="281"/>
      <c r="AF243" s="280"/>
      <c r="AG243" s="280"/>
      <c r="AH243" s="281"/>
      <c r="AI243" s="280"/>
      <c r="AJ243" s="280"/>
      <c r="AK243" s="280"/>
      <c r="AL243" s="280"/>
      <c r="AM243" s="280"/>
      <c r="AN243" s="266"/>
      <c r="AO243" s="280"/>
      <c r="AP243" s="280"/>
      <c r="AQ243" s="280"/>
      <c r="AR243" s="280"/>
      <c r="AS243" s="266"/>
      <c r="AT243" s="280"/>
      <c r="AU243" s="280"/>
      <c r="AV243" s="266"/>
      <c r="AW243" s="266"/>
      <c r="AX243" s="280"/>
      <c r="AY243" s="280"/>
      <c r="AZ243" s="280"/>
      <c r="BA243" s="280"/>
      <c r="BB243" s="280"/>
      <c r="BC243" s="280"/>
      <c r="BD243" s="280"/>
      <c r="BE243" s="280"/>
      <c r="BF243" s="280"/>
      <c r="BK243" s="280"/>
      <c r="BL243" s="280"/>
      <c r="BM243" s="280"/>
      <c r="BN243" s="280"/>
      <c r="BO243" s="280"/>
      <c r="BP243" s="280"/>
      <c r="BQ243" s="280"/>
      <c r="BR243" s="280"/>
      <c r="BS243" s="280"/>
      <c r="BT243" s="280"/>
      <c r="BU243" s="266"/>
      <c r="BV243" s="280"/>
      <c r="BW243" s="280"/>
      <c r="BX243" s="280"/>
      <c r="BY243" s="280"/>
      <c r="BZ243" s="280"/>
      <c r="CA243" s="280"/>
      <c r="CB243" s="266"/>
      <c r="CC243" s="266"/>
      <c r="CD243" s="280"/>
      <c r="CE243" s="280"/>
      <c r="CF243" s="280"/>
      <c r="CG243" s="280"/>
      <c r="CH243" s="266"/>
      <c r="CI243" s="266"/>
      <c r="CJ243" s="266"/>
      <c r="CK243" s="266"/>
      <c r="CL243" s="266"/>
      <c r="CM243" s="280"/>
      <c r="CN243" s="280"/>
      <c r="CO243" s="280"/>
      <c r="CP243" s="280"/>
      <c r="CQ243" s="280"/>
      <c r="CR243" s="268"/>
      <c r="CS243" s="268"/>
      <c r="DA243" s="270"/>
      <c r="DB243" s="270"/>
      <c r="DD243" s="284"/>
      <c r="DE243" s="270"/>
      <c r="DF243" s="285"/>
      <c r="DG243" s="270"/>
      <c r="DH243" s="270"/>
      <c r="DI243" s="273"/>
      <c r="DJ243" s="270"/>
      <c r="DK243" s="270"/>
      <c r="DL243" s="273"/>
      <c r="DM243" s="285"/>
      <c r="DN243" s="270"/>
      <c r="DO243" s="284"/>
      <c r="DP243" s="270"/>
      <c r="DQ243" s="270"/>
      <c r="DR243" s="270"/>
      <c r="DS243" s="270"/>
      <c r="DT243" s="270"/>
      <c r="DU243" s="244"/>
      <c r="DV243" s="284"/>
      <c r="DW243" s="284"/>
      <c r="DX243" s="286"/>
      <c r="DY243" s="286"/>
      <c r="DZ243" s="284"/>
      <c r="EA243" s="284"/>
      <c r="EB243" s="284"/>
      <c r="ED243" s="284"/>
      <c r="EE243" s="270"/>
      <c r="EF243" s="280"/>
      <c r="EG243" s="280"/>
      <c r="EH243" s="280"/>
      <c r="EI243" s="224"/>
      <c r="EJ243" s="275"/>
      <c r="EK243" s="276"/>
      <c r="EL243" s="275"/>
      <c r="EM243" s="275"/>
      <c r="EO243" s="275"/>
      <c r="EP243" s="275"/>
      <c r="ER243" s="224"/>
      <c r="ES243" s="275"/>
      <c r="ET243" s="276"/>
      <c r="EU243" s="275"/>
      <c r="EV243" s="275"/>
      <c r="EX243" s="275"/>
      <c r="EY243" s="275"/>
      <c r="FA243" s="34"/>
      <c r="FB243" s="34"/>
      <c r="FC243" s="33"/>
    </row>
    <row r="244" spans="1:159" ht="32.25" customHeight="1">
      <c r="A244" s="224"/>
      <c r="G244" s="280"/>
      <c r="L244" s="280"/>
      <c r="M244" s="266"/>
      <c r="N244" s="266"/>
      <c r="O244" s="266"/>
      <c r="P244" s="266"/>
      <c r="Q244" s="266"/>
      <c r="R244" s="266"/>
      <c r="S244" s="280"/>
      <c r="T244" s="280"/>
      <c r="U244" s="280"/>
      <c r="V244" s="280"/>
      <c r="W244" s="280"/>
      <c r="X244" s="266"/>
      <c r="Y244" s="280"/>
      <c r="Z244" s="280"/>
      <c r="AA244" s="280"/>
      <c r="AB244" s="266"/>
      <c r="AC244" s="280"/>
      <c r="AD244" s="280"/>
      <c r="AE244" s="281"/>
      <c r="AF244" s="280"/>
      <c r="AG244" s="280"/>
      <c r="AH244" s="281"/>
      <c r="AI244" s="280"/>
      <c r="AJ244" s="280"/>
      <c r="AK244" s="280"/>
      <c r="AL244" s="280"/>
      <c r="AM244" s="280"/>
      <c r="AN244" s="266"/>
      <c r="AO244" s="280"/>
      <c r="AP244" s="280"/>
      <c r="AQ244" s="280"/>
      <c r="AR244" s="280"/>
      <c r="AS244" s="266"/>
      <c r="AT244" s="280"/>
      <c r="AU244" s="280"/>
      <c r="AV244" s="266"/>
      <c r="AW244" s="266"/>
      <c r="AX244" s="280"/>
      <c r="AY244" s="280"/>
      <c r="AZ244" s="280"/>
      <c r="BA244" s="280"/>
      <c r="BB244" s="280"/>
      <c r="BC244" s="280"/>
      <c r="BD244" s="280"/>
      <c r="BE244" s="280"/>
      <c r="BF244" s="280"/>
      <c r="BK244" s="280"/>
      <c r="BL244" s="280"/>
      <c r="BM244" s="280"/>
      <c r="BN244" s="280"/>
      <c r="BO244" s="280"/>
      <c r="BP244" s="280"/>
      <c r="BQ244" s="280"/>
      <c r="BR244" s="280"/>
      <c r="BS244" s="280"/>
      <c r="BT244" s="280"/>
      <c r="BU244" s="266"/>
      <c r="BV244" s="280"/>
      <c r="BW244" s="280"/>
      <c r="BX244" s="280"/>
      <c r="BY244" s="280"/>
      <c r="BZ244" s="280"/>
      <c r="CA244" s="280"/>
      <c r="CB244" s="266"/>
      <c r="CC244" s="266"/>
      <c r="CD244" s="280"/>
      <c r="CE244" s="280"/>
      <c r="CF244" s="280"/>
      <c r="CG244" s="280"/>
      <c r="CH244" s="266"/>
      <c r="CI244" s="266"/>
      <c r="CJ244" s="266"/>
      <c r="CK244" s="266"/>
      <c r="CL244" s="266"/>
      <c r="CM244" s="280"/>
      <c r="CN244" s="280"/>
      <c r="CO244" s="280"/>
      <c r="CP244" s="280"/>
      <c r="CQ244" s="280"/>
      <c r="CR244" s="268"/>
      <c r="CS244" s="268"/>
      <c r="DA244" s="270"/>
      <c r="DB244" s="270"/>
      <c r="DD244" s="284"/>
      <c r="DE244" s="270"/>
      <c r="DF244" s="285"/>
      <c r="DG244" s="270"/>
      <c r="DH244" s="270"/>
      <c r="DI244" s="273"/>
      <c r="DJ244" s="270"/>
      <c r="DK244" s="270"/>
      <c r="DL244" s="273"/>
      <c r="DM244" s="285"/>
      <c r="DN244" s="270"/>
      <c r="DO244" s="284"/>
      <c r="DP244" s="270"/>
      <c r="DQ244" s="270"/>
      <c r="DR244" s="270"/>
      <c r="DS244" s="270"/>
      <c r="DT244" s="270"/>
      <c r="DU244" s="244"/>
      <c r="DV244" s="284"/>
      <c r="DW244" s="284"/>
      <c r="DX244" s="286"/>
      <c r="DY244" s="286"/>
      <c r="DZ244" s="284"/>
      <c r="EA244" s="284"/>
      <c r="EB244" s="284"/>
      <c r="ED244" s="284"/>
      <c r="EE244" s="270"/>
      <c r="EF244" s="280"/>
      <c r="EG244" s="280"/>
      <c r="EH244" s="280"/>
      <c r="EI244" s="224"/>
      <c r="EJ244" s="275"/>
      <c r="EK244" s="276"/>
      <c r="EL244" s="275"/>
      <c r="EM244" s="275"/>
      <c r="EO244" s="275"/>
      <c r="EP244" s="275"/>
      <c r="ER244" s="224"/>
      <c r="ES244" s="275"/>
      <c r="ET244" s="276"/>
      <c r="EU244" s="275"/>
      <c r="EV244" s="275"/>
      <c r="EX244" s="275"/>
      <c r="EY244" s="275"/>
      <c r="FA244" s="34"/>
      <c r="FB244" s="34"/>
      <c r="FC244" s="33"/>
    </row>
    <row r="245" spans="1:159" ht="32.25" customHeight="1">
      <c r="A245" s="224"/>
      <c r="G245" s="280"/>
      <c r="L245" s="280"/>
      <c r="M245" s="266"/>
      <c r="N245" s="266"/>
      <c r="O245" s="266"/>
      <c r="P245" s="266"/>
      <c r="Q245" s="266"/>
      <c r="R245" s="266"/>
      <c r="S245" s="280"/>
      <c r="T245" s="280"/>
      <c r="U245" s="280"/>
      <c r="V245" s="280"/>
      <c r="W245" s="280"/>
      <c r="X245" s="266"/>
      <c r="Y245" s="280"/>
      <c r="Z245" s="280"/>
      <c r="AA245" s="280"/>
      <c r="AB245" s="266"/>
      <c r="AC245" s="280"/>
      <c r="AD245" s="280"/>
      <c r="AE245" s="281"/>
      <c r="AF245" s="280"/>
      <c r="AG245" s="280"/>
      <c r="AH245" s="281"/>
      <c r="AI245" s="280"/>
      <c r="AJ245" s="280"/>
      <c r="AK245" s="280"/>
      <c r="AL245" s="280"/>
      <c r="AM245" s="280"/>
      <c r="AN245" s="266"/>
      <c r="AO245" s="280"/>
      <c r="AP245" s="280"/>
      <c r="AQ245" s="280"/>
      <c r="AR245" s="280"/>
      <c r="AS245" s="266"/>
      <c r="AT245" s="280"/>
      <c r="AU245" s="280"/>
      <c r="AV245" s="266"/>
      <c r="AW245" s="266"/>
      <c r="AX245" s="280"/>
      <c r="AY245" s="280"/>
      <c r="AZ245" s="280"/>
      <c r="BA245" s="280"/>
      <c r="BB245" s="280"/>
      <c r="BC245" s="280"/>
      <c r="BD245" s="280"/>
      <c r="BE245" s="280"/>
      <c r="BF245" s="280"/>
      <c r="BK245" s="280"/>
      <c r="BL245" s="280"/>
      <c r="BM245" s="280"/>
      <c r="BN245" s="280"/>
      <c r="BO245" s="280"/>
      <c r="BP245" s="280"/>
      <c r="BQ245" s="280"/>
      <c r="BR245" s="280"/>
      <c r="BS245" s="280"/>
      <c r="BT245" s="280"/>
      <c r="BU245" s="266"/>
      <c r="BV245" s="280"/>
      <c r="BW245" s="280"/>
      <c r="BX245" s="280"/>
      <c r="BY245" s="280"/>
      <c r="BZ245" s="280"/>
      <c r="CA245" s="280"/>
      <c r="CB245" s="266"/>
      <c r="CC245" s="266"/>
      <c r="CD245" s="280"/>
      <c r="CE245" s="280"/>
      <c r="CF245" s="280"/>
      <c r="CG245" s="280"/>
      <c r="CH245" s="266"/>
      <c r="CI245" s="266"/>
      <c r="CJ245" s="266"/>
      <c r="CK245" s="266"/>
      <c r="CL245" s="266"/>
      <c r="CM245" s="280"/>
      <c r="CN245" s="280"/>
      <c r="CO245" s="280"/>
      <c r="CP245" s="280"/>
      <c r="CQ245" s="280"/>
      <c r="CR245" s="268"/>
      <c r="CS245" s="268"/>
      <c r="DA245" s="270"/>
      <c r="DB245" s="270"/>
      <c r="DD245" s="284"/>
      <c r="DE245" s="270"/>
      <c r="DF245" s="285"/>
      <c r="DG245" s="270"/>
      <c r="DH245" s="270"/>
      <c r="DI245" s="273"/>
      <c r="DJ245" s="270"/>
      <c r="DK245" s="270"/>
      <c r="DL245" s="273"/>
      <c r="DM245" s="285"/>
      <c r="DN245" s="270"/>
      <c r="DO245" s="284"/>
      <c r="DP245" s="270"/>
      <c r="DQ245" s="270"/>
      <c r="DR245" s="270"/>
      <c r="DS245" s="270"/>
      <c r="DT245" s="270"/>
      <c r="DU245" s="244"/>
      <c r="DV245" s="284"/>
      <c r="DW245" s="284"/>
      <c r="DX245" s="286"/>
      <c r="DY245" s="286"/>
      <c r="DZ245" s="284"/>
      <c r="EA245" s="284"/>
      <c r="EB245" s="284"/>
      <c r="ED245" s="284"/>
      <c r="EE245" s="270"/>
      <c r="EF245" s="280"/>
      <c r="EG245" s="280"/>
      <c r="EH245" s="280"/>
      <c r="EI245" s="224"/>
      <c r="EJ245" s="275"/>
      <c r="EK245" s="276"/>
      <c r="EL245" s="275"/>
      <c r="EM245" s="275"/>
      <c r="EO245" s="275"/>
      <c r="EP245" s="275"/>
      <c r="ER245" s="224"/>
      <c r="ES245" s="275"/>
      <c r="ET245" s="276"/>
      <c r="EU245" s="275"/>
      <c r="EV245" s="275"/>
      <c r="EX245" s="275"/>
      <c r="EY245" s="275"/>
      <c r="FA245" s="34"/>
      <c r="FB245" s="34"/>
      <c r="FC245" s="33"/>
    </row>
    <row r="246" spans="1:159" ht="32.25" customHeight="1">
      <c r="A246" s="224"/>
      <c r="G246" s="280"/>
      <c r="L246" s="280"/>
      <c r="M246" s="266"/>
      <c r="N246" s="266"/>
      <c r="O246" s="266"/>
      <c r="P246" s="266"/>
      <c r="Q246" s="266"/>
      <c r="R246" s="266"/>
      <c r="S246" s="280"/>
      <c r="T246" s="280"/>
      <c r="U246" s="280"/>
      <c r="V246" s="280"/>
      <c r="W246" s="280"/>
      <c r="X246" s="266"/>
      <c r="Y246" s="280"/>
      <c r="Z246" s="280"/>
      <c r="AA246" s="280"/>
      <c r="AB246" s="266"/>
      <c r="AC246" s="280"/>
      <c r="AD246" s="280"/>
      <c r="AE246" s="281"/>
      <c r="AF246" s="280"/>
      <c r="AG246" s="280"/>
      <c r="AH246" s="281"/>
      <c r="AI246" s="280"/>
      <c r="AJ246" s="280"/>
      <c r="AK246" s="280"/>
      <c r="AL246" s="280"/>
      <c r="AM246" s="280"/>
      <c r="AN246" s="266"/>
      <c r="AO246" s="280"/>
      <c r="AP246" s="280"/>
      <c r="AQ246" s="280"/>
      <c r="AR246" s="280"/>
      <c r="AS246" s="266"/>
      <c r="AT246" s="280"/>
      <c r="AU246" s="280"/>
      <c r="AV246" s="266"/>
      <c r="AW246" s="266"/>
      <c r="AX246" s="280"/>
      <c r="AY246" s="280"/>
      <c r="AZ246" s="280"/>
      <c r="BA246" s="280"/>
      <c r="BB246" s="280"/>
      <c r="BC246" s="280"/>
      <c r="BD246" s="280"/>
      <c r="BE246" s="280"/>
      <c r="BF246" s="280"/>
      <c r="BK246" s="280"/>
      <c r="BL246" s="280"/>
      <c r="BM246" s="280"/>
      <c r="BN246" s="280"/>
      <c r="BO246" s="280"/>
      <c r="BP246" s="280"/>
      <c r="BQ246" s="280"/>
      <c r="BR246" s="280"/>
      <c r="BS246" s="280"/>
      <c r="BT246" s="280"/>
      <c r="BU246" s="266"/>
      <c r="BV246" s="280"/>
      <c r="BW246" s="280"/>
      <c r="BX246" s="280"/>
      <c r="BY246" s="280"/>
      <c r="BZ246" s="280"/>
      <c r="CA246" s="280"/>
      <c r="CB246" s="266"/>
      <c r="CC246" s="266"/>
      <c r="CD246" s="280"/>
      <c r="CE246" s="280"/>
      <c r="CF246" s="280"/>
      <c r="CG246" s="280"/>
      <c r="CH246" s="266"/>
      <c r="CI246" s="266"/>
      <c r="CJ246" s="266"/>
      <c r="CK246" s="266"/>
      <c r="CL246" s="266"/>
      <c r="CM246" s="280"/>
      <c r="CN246" s="280"/>
      <c r="CO246" s="280"/>
      <c r="CP246" s="280"/>
      <c r="CQ246" s="280"/>
      <c r="CR246" s="268"/>
      <c r="CS246" s="268"/>
      <c r="DA246" s="270"/>
      <c r="DB246" s="270"/>
      <c r="DD246" s="284"/>
      <c r="DE246" s="270"/>
      <c r="DF246" s="285"/>
      <c r="DG246" s="270"/>
      <c r="DH246" s="270"/>
      <c r="DI246" s="273"/>
      <c r="DJ246" s="270"/>
      <c r="DK246" s="270"/>
      <c r="DL246" s="273"/>
      <c r="DM246" s="285"/>
      <c r="DN246" s="270"/>
      <c r="DO246" s="284"/>
      <c r="DP246" s="270"/>
      <c r="DQ246" s="270"/>
      <c r="DR246" s="270"/>
      <c r="DS246" s="270"/>
      <c r="DT246" s="270"/>
      <c r="DU246" s="244"/>
      <c r="DV246" s="284"/>
      <c r="DW246" s="284"/>
      <c r="DX246" s="286"/>
      <c r="DY246" s="286"/>
      <c r="DZ246" s="284"/>
      <c r="EA246" s="284"/>
      <c r="EB246" s="284"/>
      <c r="ED246" s="284"/>
      <c r="EE246" s="270"/>
      <c r="EF246" s="280"/>
      <c r="EG246" s="280"/>
      <c r="EH246" s="280"/>
      <c r="EI246" s="224"/>
      <c r="EJ246" s="275"/>
      <c r="EK246" s="276"/>
      <c r="EL246" s="275"/>
      <c r="EM246" s="275"/>
      <c r="EO246" s="275"/>
      <c r="EP246" s="275"/>
      <c r="ER246" s="224"/>
      <c r="ES246" s="275"/>
      <c r="ET246" s="276"/>
      <c r="EU246" s="275"/>
      <c r="EV246" s="275"/>
      <c r="EX246" s="275"/>
      <c r="EY246" s="275"/>
      <c r="FA246" s="34"/>
      <c r="FB246" s="34"/>
      <c r="FC246" s="33"/>
    </row>
    <row r="247" spans="1:159" ht="32.25" customHeight="1">
      <c r="A247" s="224"/>
      <c r="G247" s="280"/>
      <c r="L247" s="280"/>
      <c r="M247" s="266"/>
      <c r="N247" s="266"/>
      <c r="O247" s="266"/>
      <c r="P247" s="266"/>
      <c r="Q247" s="266"/>
      <c r="R247" s="266"/>
      <c r="S247" s="280"/>
      <c r="T247" s="280"/>
      <c r="U247" s="280"/>
      <c r="V247" s="280"/>
      <c r="W247" s="280"/>
      <c r="X247" s="266"/>
      <c r="Y247" s="280"/>
      <c r="Z247" s="280"/>
      <c r="AA247" s="280"/>
      <c r="AB247" s="266"/>
      <c r="AC247" s="280"/>
      <c r="AD247" s="280"/>
      <c r="AE247" s="281"/>
      <c r="AF247" s="280"/>
      <c r="AG247" s="280"/>
      <c r="AH247" s="281"/>
      <c r="AI247" s="280"/>
      <c r="AJ247" s="280"/>
      <c r="AK247" s="280"/>
      <c r="AL247" s="280"/>
      <c r="AM247" s="280"/>
      <c r="AN247" s="266"/>
      <c r="AO247" s="280"/>
      <c r="AP247" s="280"/>
      <c r="AQ247" s="280"/>
      <c r="AR247" s="280"/>
      <c r="AS247" s="266"/>
      <c r="AT247" s="280"/>
      <c r="AU247" s="280"/>
      <c r="AV247" s="266"/>
      <c r="AW247" s="266"/>
      <c r="AX247" s="280"/>
      <c r="AY247" s="280"/>
      <c r="AZ247" s="280"/>
      <c r="BA247" s="280"/>
      <c r="BB247" s="280"/>
      <c r="BC247" s="280"/>
      <c r="BD247" s="280"/>
      <c r="BE247" s="280"/>
      <c r="BF247" s="280"/>
      <c r="BK247" s="280"/>
      <c r="BL247" s="280"/>
      <c r="BM247" s="280"/>
      <c r="BN247" s="280"/>
      <c r="BO247" s="280"/>
      <c r="BP247" s="280"/>
      <c r="BQ247" s="280"/>
      <c r="BR247" s="280"/>
      <c r="BS247" s="280"/>
      <c r="BT247" s="280"/>
      <c r="BU247" s="266"/>
      <c r="BV247" s="280"/>
      <c r="BW247" s="280"/>
      <c r="BX247" s="280"/>
      <c r="BY247" s="280"/>
      <c r="BZ247" s="280"/>
      <c r="CA247" s="280"/>
      <c r="CB247" s="266"/>
      <c r="CC247" s="266"/>
      <c r="CD247" s="280"/>
      <c r="CE247" s="280"/>
      <c r="CF247" s="280"/>
      <c r="CG247" s="280"/>
      <c r="CH247" s="266"/>
      <c r="CI247" s="266"/>
      <c r="CJ247" s="266"/>
      <c r="CK247" s="266"/>
      <c r="CL247" s="266"/>
      <c r="CM247" s="280"/>
      <c r="CN247" s="280"/>
      <c r="CO247" s="280"/>
      <c r="CP247" s="280"/>
      <c r="CQ247" s="280"/>
      <c r="CR247" s="268"/>
      <c r="CS247" s="268"/>
      <c r="DA247" s="270"/>
      <c r="DB247" s="270"/>
      <c r="DD247" s="284"/>
      <c r="DE247" s="270"/>
      <c r="DF247" s="285"/>
      <c r="DG247" s="270"/>
      <c r="DH247" s="270"/>
      <c r="DI247" s="273"/>
      <c r="DJ247" s="270"/>
      <c r="DK247" s="270"/>
      <c r="DL247" s="273"/>
      <c r="DM247" s="285"/>
      <c r="DN247" s="270"/>
      <c r="DO247" s="284"/>
      <c r="DP247" s="270"/>
      <c r="DQ247" s="270"/>
      <c r="DR247" s="270"/>
      <c r="DS247" s="270"/>
      <c r="DT247" s="270"/>
      <c r="DU247" s="244"/>
      <c r="DV247" s="284"/>
      <c r="DW247" s="284"/>
      <c r="DX247" s="286"/>
      <c r="DY247" s="286"/>
      <c r="DZ247" s="284"/>
      <c r="EA247" s="284"/>
      <c r="EB247" s="284"/>
      <c r="ED247" s="284"/>
      <c r="EE247" s="270"/>
      <c r="EF247" s="280"/>
      <c r="EG247" s="280"/>
      <c r="EH247" s="280"/>
      <c r="EI247" s="224"/>
      <c r="EJ247" s="275"/>
      <c r="EK247" s="276"/>
      <c r="EL247" s="275"/>
      <c r="EM247" s="275"/>
      <c r="EO247" s="275"/>
      <c r="EP247" s="275"/>
      <c r="ER247" s="224"/>
      <c r="ES247" s="275"/>
      <c r="ET247" s="276"/>
      <c r="EU247" s="275"/>
      <c r="EV247" s="275"/>
      <c r="EX247" s="275"/>
      <c r="EY247" s="275"/>
      <c r="FA247" s="34"/>
      <c r="FB247" s="34"/>
      <c r="FC247" s="33"/>
    </row>
    <row r="248" spans="1:159" ht="32.25" customHeight="1">
      <c r="A248" s="224"/>
      <c r="G248" s="280"/>
      <c r="L248" s="280"/>
      <c r="M248" s="266"/>
      <c r="N248" s="266"/>
      <c r="O248" s="266"/>
      <c r="P248" s="266"/>
      <c r="Q248" s="266"/>
      <c r="R248" s="266"/>
      <c r="S248" s="280"/>
      <c r="T248" s="280"/>
      <c r="U248" s="280"/>
      <c r="V248" s="280"/>
      <c r="W248" s="280"/>
      <c r="X248" s="266"/>
      <c r="Y248" s="280"/>
      <c r="Z248" s="280"/>
      <c r="AA248" s="280"/>
      <c r="AB248" s="266"/>
      <c r="AC248" s="280"/>
      <c r="AD248" s="280"/>
      <c r="AE248" s="281"/>
      <c r="AF248" s="280"/>
      <c r="AG248" s="280"/>
      <c r="AH248" s="281"/>
      <c r="AI248" s="280"/>
      <c r="AJ248" s="280"/>
      <c r="AK248" s="280"/>
      <c r="AL248" s="280"/>
      <c r="AM248" s="280"/>
      <c r="AN248" s="266"/>
      <c r="AO248" s="280"/>
      <c r="AP248" s="280"/>
      <c r="AQ248" s="280"/>
      <c r="AR248" s="280"/>
      <c r="AS248" s="266"/>
      <c r="AT248" s="280"/>
      <c r="AU248" s="280"/>
      <c r="AV248" s="266"/>
      <c r="AW248" s="266"/>
      <c r="AX248" s="280"/>
      <c r="AY248" s="280"/>
      <c r="AZ248" s="280"/>
      <c r="BA248" s="280"/>
      <c r="BB248" s="280"/>
      <c r="BC248" s="280"/>
      <c r="BD248" s="280"/>
      <c r="BE248" s="280"/>
      <c r="BF248" s="280"/>
      <c r="BK248" s="280"/>
      <c r="BL248" s="280"/>
      <c r="BM248" s="280"/>
      <c r="BN248" s="280"/>
      <c r="BO248" s="280"/>
      <c r="BP248" s="280"/>
      <c r="BQ248" s="280"/>
      <c r="BR248" s="280"/>
      <c r="BS248" s="280"/>
      <c r="BT248" s="280"/>
      <c r="BU248" s="266"/>
      <c r="BV248" s="280"/>
      <c r="BW248" s="280"/>
      <c r="BX248" s="280"/>
      <c r="BY248" s="280"/>
      <c r="BZ248" s="280"/>
      <c r="CA248" s="280"/>
      <c r="CB248" s="266"/>
      <c r="CC248" s="266"/>
      <c r="CD248" s="280"/>
      <c r="CE248" s="280"/>
      <c r="CF248" s="280"/>
      <c r="CG248" s="280"/>
      <c r="CH248" s="266"/>
      <c r="CI248" s="266"/>
      <c r="CJ248" s="266"/>
      <c r="CK248" s="266"/>
      <c r="CL248" s="266"/>
      <c r="CM248" s="280"/>
      <c r="CN248" s="280"/>
      <c r="CO248" s="280"/>
      <c r="CP248" s="280"/>
      <c r="CQ248" s="280"/>
      <c r="CR248" s="268"/>
      <c r="CS248" s="268"/>
      <c r="DA248" s="270"/>
      <c r="DB248" s="270"/>
      <c r="DD248" s="284"/>
      <c r="DE248" s="270"/>
      <c r="DF248" s="285"/>
      <c r="DG248" s="270"/>
      <c r="DH248" s="270"/>
      <c r="DI248" s="273"/>
      <c r="DJ248" s="270"/>
      <c r="DK248" s="270"/>
      <c r="DL248" s="273"/>
      <c r="DM248" s="285"/>
      <c r="DN248" s="270"/>
      <c r="DO248" s="284"/>
      <c r="DP248" s="270"/>
      <c r="DQ248" s="270"/>
      <c r="DR248" s="270"/>
      <c r="DS248" s="270"/>
      <c r="DT248" s="270"/>
      <c r="DU248" s="244"/>
      <c r="DV248" s="284"/>
      <c r="DW248" s="284"/>
      <c r="DX248" s="286"/>
      <c r="DY248" s="286"/>
      <c r="DZ248" s="284"/>
      <c r="EA248" s="284"/>
      <c r="EB248" s="284"/>
      <c r="ED248" s="284"/>
      <c r="EE248" s="270"/>
      <c r="EF248" s="280"/>
      <c r="EG248" s="280"/>
      <c r="EH248" s="280"/>
      <c r="EI248" s="224"/>
      <c r="EJ248" s="275"/>
      <c r="EK248" s="276"/>
      <c r="EL248" s="275"/>
      <c r="EM248" s="275"/>
      <c r="EO248" s="275"/>
      <c r="EP248" s="275"/>
      <c r="ER248" s="224"/>
      <c r="ES248" s="275"/>
      <c r="ET248" s="276"/>
      <c r="EU248" s="275"/>
      <c r="EV248" s="275"/>
      <c r="EX248" s="275"/>
      <c r="EY248" s="275"/>
      <c r="FA248" s="34"/>
      <c r="FB248" s="34"/>
      <c r="FC248" s="33"/>
    </row>
    <row r="249" spans="1:159" ht="32.25" customHeight="1">
      <c r="A249" s="224"/>
      <c r="G249" s="280"/>
      <c r="L249" s="280"/>
      <c r="M249" s="266"/>
      <c r="N249" s="266"/>
      <c r="O249" s="266"/>
      <c r="P249" s="266"/>
      <c r="Q249" s="266"/>
      <c r="R249" s="266"/>
      <c r="S249" s="280"/>
      <c r="T249" s="280"/>
      <c r="U249" s="280"/>
      <c r="V249" s="280"/>
      <c r="W249" s="280"/>
      <c r="X249" s="266"/>
      <c r="Y249" s="280"/>
      <c r="Z249" s="280"/>
      <c r="AA249" s="280"/>
      <c r="AB249" s="266"/>
      <c r="AC249" s="280"/>
      <c r="AD249" s="280"/>
      <c r="AE249" s="281"/>
      <c r="AF249" s="280"/>
      <c r="AG249" s="280"/>
      <c r="AH249" s="281"/>
      <c r="AI249" s="280"/>
      <c r="AJ249" s="280"/>
      <c r="AK249" s="280"/>
      <c r="AL249" s="280"/>
      <c r="AM249" s="280"/>
      <c r="AN249" s="266"/>
      <c r="AO249" s="280"/>
      <c r="AP249" s="280"/>
      <c r="AQ249" s="280"/>
      <c r="AR249" s="280"/>
      <c r="AS249" s="266"/>
      <c r="AT249" s="280"/>
      <c r="AU249" s="280"/>
      <c r="AV249" s="266"/>
      <c r="AW249" s="266"/>
      <c r="AX249" s="280"/>
      <c r="AY249" s="280"/>
      <c r="AZ249" s="280"/>
      <c r="BA249" s="280"/>
      <c r="BB249" s="280"/>
      <c r="BC249" s="280"/>
      <c r="BD249" s="280"/>
      <c r="BE249" s="280"/>
      <c r="BF249" s="280"/>
      <c r="BK249" s="280"/>
      <c r="BL249" s="280"/>
      <c r="BM249" s="280"/>
      <c r="BN249" s="280"/>
      <c r="BO249" s="280"/>
      <c r="BP249" s="280"/>
      <c r="BQ249" s="280"/>
      <c r="BR249" s="280"/>
      <c r="BS249" s="280"/>
      <c r="BT249" s="280"/>
      <c r="BU249" s="266"/>
      <c r="BV249" s="280"/>
      <c r="BW249" s="280"/>
      <c r="BX249" s="280"/>
      <c r="BY249" s="280"/>
      <c r="BZ249" s="280"/>
      <c r="CA249" s="280"/>
      <c r="CB249" s="266"/>
      <c r="CC249" s="266"/>
      <c r="CD249" s="280"/>
      <c r="CE249" s="280"/>
      <c r="CF249" s="280"/>
      <c r="CG249" s="280"/>
      <c r="CH249" s="266"/>
      <c r="CI249" s="266"/>
      <c r="CJ249" s="266"/>
      <c r="CK249" s="266"/>
      <c r="CL249" s="266"/>
      <c r="CM249" s="280"/>
      <c r="CN249" s="280"/>
      <c r="CO249" s="280"/>
      <c r="CP249" s="280"/>
      <c r="CQ249" s="280"/>
      <c r="CR249" s="268"/>
      <c r="CS249" s="268"/>
      <c r="DA249" s="270"/>
      <c r="DB249" s="270"/>
      <c r="DD249" s="284"/>
      <c r="DE249" s="270"/>
      <c r="DF249" s="285"/>
      <c r="DG249" s="270"/>
      <c r="DH249" s="270"/>
      <c r="DI249" s="273"/>
      <c r="DJ249" s="270"/>
      <c r="DK249" s="270"/>
      <c r="DL249" s="273"/>
      <c r="DM249" s="285"/>
      <c r="DN249" s="270"/>
      <c r="DO249" s="284"/>
      <c r="DP249" s="270"/>
      <c r="DQ249" s="270"/>
      <c r="DR249" s="270"/>
      <c r="DS249" s="270"/>
      <c r="DT249" s="270"/>
      <c r="DU249" s="244"/>
      <c r="DV249" s="284"/>
      <c r="DW249" s="284"/>
      <c r="DX249" s="286"/>
      <c r="DY249" s="286"/>
      <c r="DZ249" s="284"/>
      <c r="EA249" s="284"/>
      <c r="EB249" s="284"/>
      <c r="ED249" s="284"/>
      <c r="EE249" s="270"/>
      <c r="EF249" s="280"/>
      <c r="EG249" s="280"/>
      <c r="EH249" s="280"/>
      <c r="EI249" s="224"/>
      <c r="EJ249" s="275"/>
      <c r="EK249" s="276"/>
      <c r="EL249" s="275"/>
      <c r="EM249" s="275"/>
      <c r="EO249" s="275"/>
      <c r="EP249" s="275"/>
      <c r="ER249" s="224"/>
      <c r="ES249" s="275"/>
      <c r="ET249" s="276"/>
      <c r="EU249" s="275"/>
      <c r="EV249" s="275"/>
      <c r="EX249" s="275"/>
      <c r="EY249" s="275"/>
      <c r="FA249" s="34"/>
      <c r="FB249" s="34"/>
      <c r="FC249" s="33"/>
    </row>
    <row r="250" spans="1:159" ht="32.25" customHeight="1">
      <c r="A250" s="224"/>
      <c r="G250" s="280"/>
      <c r="L250" s="280"/>
      <c r="M250" s="266"/>
      <c r="N250" s="266"/>
      <c r="O250" s="266"/>
      <c r="P250" s="266"/>
      <c r="Q250" s="266"/>
      <c r="R250" s="266"/>
      <c r="S250" s="280"/>
      <c r="T250" s="280"/>
      <c r="U250" s="280"/>
      <c r="V250" s="280"/>
      <c r="W250" s="280"/>
      <c r="X250" s="266"/>
      <c r="Y250" s="280"/>
      <c r="Z250" s="280"/>
      <c r="AA250" s="280"/>
      <c r="AB250" s="266"/>
      <c r="AC250" s="280"/>
      <c r="AD250" s="280"/>
      <c r="AE250" s="281"/>
      <c r="AF250" s="280"/>
      <c r="AG250" s="280"/>
      <c r="AH250" s="281"/>
      <c r="AI250" s="280"/>
      <c r="AJ250" s="280"/>
      <c r="AK250" s="280"/>
      <c r="AL250" s="280"/>
      <c r="AM250" s="280"/>
      <c r="AN250" s="266"/>
      <c r="AO250" s="280"/>
      <c r="AP250" s="280"/>
      <c r="AQ250" s="280"/>
      <c r="AR250" s="280"/>
      <c r="AS250" s="266"/>
      <c r="AT250" s="280"/>
      <c r="AU250" s="280"/>
      <c r="AV250" s="266"/>
      <c r="AW250" s="266"/>
      <c r="AX250" s="280"/>
      <c r="AY250" s="280"/>
      <c r="AZ250" s="280"/>
      <c r="BA250" s="280"/>
      <c r="BB250" s="280"/>
      <c r="BC250" s="280"/>
      <c r="BD250" s="280"/>
      <c r="BE250" s="280"/>
      <c r="BF250" s="280"/>
      <c r="BK250" s="280"/>
      <c r="BL250" s="280"/>
      <c r="BM250" s="280"/>
      <c r="BN250" s="280"/>
      <c r="BO250" s="280"/>
      <c r="BP250" s="280"/>
      <c r="BQ250" s="280"/>
      <c r="BR250" s="280"/>
      <c r="BS250" s="280"/>
      <c r="BT250" s="280"/>
      <c r="BU250" s="266"/>
      <c r="BV250" s="280"/>
      <c r="BW250" s="280"/>
      <c r="BX250" s="280"/>
      <c r="BY250" s="280"/>
      <c r="BZ250" s="280"/>
      <c r="CA250" s="280"/>
      <c r="CB250" s="266"/>
      <c r="CC250" s="266"/>
      <c r="CD250" s="280"/>
      <c r="CE250" s="280"/>
      <c r="CF250" s="280"/>
      <c r="CG250" s="280"/>
      <c r="CH250" s="266"/>
      <c r="CI250" s="266"/>
      <c r="CJ250" s="266"/>
      <c r="CK250" s="266"/>
      <c r="CL250" s="266"/>
      <c r="CM250" s="280"/>
      <c r="CN250" s="280"/>
      <c r="CO250" s="280"/>
      <c r="CP250" s="280"/>
      <c r="CQ250" s="280"/>
      <c r="CR250" s="268"/>
      <c r="CS250" s="268"/>
      <c r="DA250" s="270"/>
      <c r="DB250" s="270"/>
      <c r="DD250" s="284"/>
      <c r="DE250" s="270"/>
      <c r="DF250" s="285"/>
      <c r="DG250" s="270"/>
      <c r="DH250" s="270"/>
      <c r="DI250" s="273"/>
      <c r="DJ250" s="270"/>
      <c r="DK250" s="270"/>
      <c r="DL250" s="273"/>
      <c r="DM250" s="285"/>
      <c r="DN250" s="270"/>
      <c r="DO250" s="284"/>
      <c r="DP250" s="270"/>
      <c r="DQ250" s="270"/>
      <c r="DR250" s="270"/>
      <c r="DS250" s="270"/>
      <c r="DT250" s="270"/>
      <c r="DU250" s="244"/>
      <c r="DV250" s="284"/>
      <c r="DW250" s="284"/>
      <c r="DX250" s="286"/>
      <c r="DY250" s="286"/>
      <c r="DZ250" s="284"/>
      <c r="EA250" s="284"/>
      <c r="EB250" s="284"/>
      <c r="ED250" s="284"/>
      <c r="EE250" s="270"/>
      <c r="EF250" s="280"/>
      <c r="EG250" s="280"/>
      <c r="EH250" s="280"/>
      <c r="EI250" s="224"/>
      <c r="EJ250" s="275"/>
      <c r="EK250" s="276"/>
      <c r="EL250" s="275"/>
      <c r="EM250" s="275"/>
      <c r="EO250" s="275"/>
      <c r="EP250" s="275"/>
      <c r="ER250" s="224"/>
      <c r="ES250" s="275"/>
      <c r="ET250" s="276"/>
      <c r="EU250" s="275"/>
      <c r="EV250" s="275"/>
      <c r="EX250" s="275"/>
      <c r="EY250" s="275"/>
      <c r="FA250" s="34"/>
      <c r="FB250" s="34"/>
      <c r="FC250" s="33"/>
    </row>
    <row r="251" spans="1:159" ht="32.25" customHeight="1">
      <c r="A251" s="224"/>
      <c r="G251" s="280"/>
      <c r="L251" s="280"/>
      <c r="M251" s="266"/>
      <c r="N251" s="266"/>
      <c r="O251" s="266"/>
      <c r="P251" s="266"/>
      <c r="Q251" s="266"/>
      <c r="R251" s="266"/>
      <c r="S251" s="280"/>
      <c r="T251" s="280"/>
      <c r="U251" s="280"/>
      <c r="V251" s="280"/>
      <c r="W251" s="280"/>
      <c r="X251" s="266"/>
      <c r="Y251" s="280"/>
      <c r="Z251" s="280"/>
      <c r="AA251" s="280"/>
      <c r="AB251" s="266"/>
      <c r="AC251" s="280"/>
      <c r="AD251" s="280"/>
      <c r="AE251" s="281"/>
      <c r="AF251" s="280"/>
      <c r="AG251" s="280"/>
      <c r="AH251" s="281"/>
      <c r="AI251" s="280"/>
      <c r="AJ251" s="280"/>
      <c r="AK251" s="280"/>
      <c r="AL251" s="280"/>
      <c r="AM251" s="280"/>
      <c r="AN251" s="266"/>
      <c r="AO251" s="280"/>
      <c r="AP251" s="280"/>
      <c r="AQ251" s="280"/>
      <c r="AR251" s="280"/>
      <c r="AS251" s="266"/>
      <c r="AT251" s="280"/>
      <c r="AU251" s="280"/>
      <c r="AV251" s="266"/>
      <c r="AW251" s="266"/>
      <c r="AX251" s="280"/>
      <c r="AY251" s="280"/>
      <c r="AZ251" s="280"/>
      <c r="BA251" s="280"/>
      <c r="BB251" s="280"/>
      <c r="BC251" s="280"/>
      <c r="BD251" s="280"/>
      <c r="BE251" s="280"/>
      <c r="BF251" s="280"/>
      <c r="BK251" s="280"/>
      <c r="BL251" s="280"/>
      <c r="BM251" s="280"/>
      <c r="BN251" s="280"/>
      <c r="BO251" s="280"/>
      <c r="BP251" s="280"/>
      <c r="BQ251" s="280"/>
      <c r="BR251" s="280"/>
      <c r="BS251" s="280"/>
      <c r="BT251" s="280"/>
      <c r="BU251" s="266"/>
      <c r="BV251" s="280"/>
      <c r="BW251" s="280"/>
      <c r="BX251" s="280"/>
      <c r="BY251" s="280"/>
      <c r="BZ251" s="280"/>
      <c r="CA251" s="280"/>
      <c r="CB251" s="266"/>
      <c r="CC251" s="266"/>
      <c r="CD251" s="280"/>
      <c r="CE251" s="280"/>
      <c r="CF251" s="280"/>
      <c r="CG251" s="280"/>
      <c r="CH251" s="266"/>
      <c r="CI251" s="266"/>
      <c r="CJ251" s="266"/>
      <c r="CK251" s="266"/>
      <c r="CL251" s="266"/>
      <c r="CM251" s="280"/>
      <c r="CN251" s="280"/>
      <c r="CO251" s="280"/>
      <c r="CP251" s="280"/>
      <c r="CQ251" s="280"/>
      <c r="CR251" s="268"/>
      <c r="CS251" s="268"/>
      <c r="DA251" s="270"/>
      <c r="DB251" s="270"/>
      <c r="DD251" s="284"/>
      <c r="DE251" s="270"/>
      <c r="DF251" s="285"/>
      <c r="DG251" s="270"/>
      <c r="DH251" s="270"/>
      <c r="DI251" s="273"/>
      <c r="DJ251" s="270"/>
      <c r="DK251" s="270"/>
      <c r="DL251" s="273"/>
      <c r="DM251" s="285"/>
      <c r="DN251" s="270"/>
      <c r="DO251" s="284"/>
      <c r="DP251" s="270"/>
      <c r="DQ251" s="270"/>
      <c r="DR251" s="270"/>
      <c r="DS251" s="270"/>
      <c r="DT251" s="270"/>
      <c r="DU251" s="244"/>
      <c r="DV251" s="284"/>
      <c r="DW251" s="284"/>
      <c r="DX251" s="286"/>
      <c r="DY251" s="286"/>
      <c r="DZ251" s="284"/>
      <c r="EA251" s="284"/>
      <c r="EB251" s="284"/>
      <c r="ED251" s="284"/>
      <c r="EE251" s="270"/>
      <c r="EF251" s="280"/>
      <c r="EG251" s="280"/>
      <c r="EH251" s="280"/>
      <c r="EI251" s="224"/>
      <c r="EJ251" s="275"/>
      <c r="EK251" s="276"/>
      <c r="EL251" s="275"/>
      <c r="EM251" s="275"/>
      <c r="EO251" s="275"/>
      <c r="EP251" s="275"/>
      <c r="ER251" s="224"/>
      <c r="ES251" s="275"/>
      <c r="ET251" s="276"/>
      <c r="EU251" s="275"/>
      <c r="EV251" s="275"/>
      <c r="EX251" s="275"/>
      <c r="EY251" s="275"/>
      <c r="FA251" s="34"/>
      <c r="FB251" s="34"/>
      <c r="FC251" s="33"/>
    </row>
    <row r="252" spans="1:159" ht="32.25" customHeight="1">
      <c r="A252" s="224"/>
      <c r="G252" s="280"/>
      <c r="L252" s="280"/>
      <c r="M252" s="266"/>
      <c r="N252" s="266"/>
      <c r="O252" s="266"/>
      <c r="P252" s="266"/>
      <c r="Q252" s="266"/>
      <c r="R252" s="266"/>
      <c r="S252" s="280"/>
      <c r="T252" s="280"/>
      <c r="U252" s="280"/>
      <c r="V252" s="280"/>
      <c r="W252" s="280"/>
      <c r="X252" s="266"/>
      <c r="Y252" s="280"/>
      <c r="Z252" s="280"/>
      <c r="AA252" s="280"/>
      <c r="AB252" s="266"/>
      <c r="AC252" s="280"/>
      <c r="AD252" s="280"/>
      <c r="AE252" s="281"/>
      <c r="AF252" s="280"/>
      <c r="AG252" s="280"/>
      <c r="AH252" s="281"/>
      <c r="AI252" s="280"/>
      <c r="AJ252" s="280"/>
      <c r="AK252" s="280"/>
      <c r="AL252" s="280"/>
      <c r="AM252" s="280"/>
      <c r="AN252" s="266"/>
      <c r="AO252" s="280"/>
      <c r="AP252" s="280"/>
      <c r="AQ252" s="280"/>
      <c r="AR252" s="280"/>
      <c r="AS252" s="266"/>
      <c r="AT252" s="280"/>
      <c r="AU252" s="280"/>
      <c r="AV252" s="266"/>
      <c r="AW252" s="266"/>
      <c r="AX252" s="280"/>
      <c r="AY252" s="280"/>
      <c r="AZ252" s="280"/>
      <c r="BA252" s="280"/>
      <c r="BB252" s="280"/>
      <c r="BC252" s="280"/>
      <c r="BD252" s="280"/>
      <c r="BE252" s="280"/>
      <c r="BF252" s="280"/>
      <c r="BK252" s="280"/>
      <c r="BL252" s="280"/>
      <c r="BM252" s="280"/>
      <c r="BN252" s="280"/>
      <c r="BO252" s="280"/>
      <c r="BP252" s="280"/>
      <c r="BQ252" s="280"/>
      <c r="BR252" s="280"/>
      <c r="BS252" s="280"/>
      <c r="BT252" s="280"/>
      <c r="BU252" s="266"/>
      <c r="BV252" s="280"/>
      <c r="BW252" s="280"/>
      <c r="BX252" s="280"/>
      <c r="BY252" s="280"/>
      <c r="BZ252" s="280"/>
      <c r="CA252" s="280"/>
      <c r="CB252" s="266"/>
      <c r="CC252" s="266"/>
      <c r="CD252" s="280"/>
      <c r="CE252" s="280"/>
      <c r="CF252" s="280"/>
      <c r="CG252" s="280"/>
      <c r="CH252" s="266"/>
      <c r="CI252" s="266"/>
      <c r="CJ252" s="266"/>
      <c r="CK252" s="266"/>
      <c r="CL252" s="266"/>
      <c r="CM252" s="280"/>
      <c r="CN252" s="280"/>
      <c r="CO252" s="280"/>
      <c r="CP252" s="280"/>
      <c r="CQ252" s="280"/>
      <c r="CR252" s="268"/>
      <c r="CS252" s="268"/>
      <c r="DA252" s="270"/>
      <c r="DB252" s="270"/>
      <c r="DD252" s="284"/>
      <c r="DE252" s="270"/>
      <c r="DF252" s="285"/>
      <c r="DG252" s="270"/>
      <c r="DH252" s="270"/>
      <c r="DI252" s="273"/>
      <c r="DJ252" s="270"/>
      <c r="DK252" s="270"/>
      <c r="DL252" s="273"/>
      <c r="DM252" s="285"/>
      <c r="DN252" s="270"/>
      <c r="DO252" s="284"/>
      <c r="DP252" s="270"/>
      <c r="DQ252" s="270"/>
      <c r="DR252" s="270"/>
      <c r="DS252" s="270"/>
      <c r="DT252" s="270"/>
      <c r="DU252" s="244"/>
      <c r="DV252" s="284"/>
      <c r="DW252" s="284"/>
      <c r="DX252" s="286"/>
      <c r="DY252" s="286"/>
      <c r="DZ252" s="284"/>
      <c r="EA252" s="284"/>
      <c r="EB252" s="284"/>
      <c r="ED252" s="284"/>
      <c r="EE252" s="270"/>
      <c r="EF252" s="280"/>
      <c r="EG252" s="280"/>
      <c r="EH252" s="280"/>
      <c r="EI252" s="224"/>
      <c r="EJ252" s="275"/>
      <c r="EK252" s="276"/>
      <c r="EL252" s="275"/>
      <c r="EM252" s="275"/>
      <c r="EO252" s="275"/>
      <c r="EP252" s="275"/>
      <c r="ER252" s="224"/>
      <c r="ES252" s="275"/>
      <c r="ET252" s="276"/>
      <c r="EU252" s="275"/>
      <c r="EV252" s="275"/>
      <c r="EX252" s="275"/>
      <c r="EY252" s="275"/>
      <c r="FA252" s="34"/>
      <c r="FB252" s="34"/>
      <c r="FC252" s="33"/>
    </row>
    <row r="253" spans="1:159" ht="32.25" customHeight="1">
      <c r="A253" s="224"/>
      <c r="G253" s="280"/>
      <c r="L253" s="280"/>
      <c r="M253" s="266"/>
      <c r="N253" s="266"/>
      <c r="O253" s="266"/>
      <c r="P253" s="266"/>
      <c r="Q253" s="266"/>
      <c r="R253" s="266"/>
      <c r="S253" s="280"/>
      <c r="T253" s="280"/>
      <c r="U253" s="280"/>
      <c r="V253" s="280"/>
      <c r="W253" s="280"/>
      <c r="X253" s="266"/>
      <c r="Y253" s="280"/>
      <c r="Z253" s="280"/>
      <c r="AA253" s="280"/>
      <c r="AB253" s="266"/>
      <c r="AC253" s="280"/>
      <c r="AD253" s="280"/>
      <c r="AE253" s="281"/>
      <c r="AF253" s="280"/>
      <c r="AG253" s="280"/>
      <c r="AH253" s="281"/>
      <c r="AI253" s="280"/>
      <c r="AJ253" s="280"/>
      <c r="AK253" s="280"/>
      <c r="AL253" s="280"/>
      <c r="AM253" s="280"/>
      <c r="AN253" s="266"/>
      <c r="AO253" s="280"/>
      <c r="AP253" s="280"/>
      <c r="AQ253" s="280"/>
      <c r="AR253" s="280"/>
      <c r="AS253" s="266"/>
      <c r="AT253" s="280"/>
      <c r="AU253" s="280"/>
      <c r="AV253" s="266"/>
      <c r="AW253" s="266"/>
      <c r="AX253" s="280"/>
      <c r="AY253" s="280"/>
      <c r="AZ253" s="280"/>
      <c r="BA253" s="280"/>
      <c r="BB253" s="280"/>
      <c r="BC253" s="280"/>
      <c r="BD253" s="280"/>
      <c r="BE253" s="280"/>
      <c r="BF253" s="280"/>
      <c r="BK253" s="280"/>
      <c r="BL253" s="280"/>
      <c r="BM253" s="280"/>
      <c r="BN253" s="280"/>
      <c r="BO253" s="280"/>
      <c r="BP253" s="280"/>
      <c r="BQ253" s="280"/>
      <c r="BR253" s="280"/>
      <c r="BS253" s="280"/>
      <c r="BT253" s="280"/>
      <c r="BU253" s="266"/>
      <c r="BV253" s="280"/>
      <c r="BW253" s="280"/>
      <c r="BX253" s="280"/>
      <c r="BY253" s="280"/>
      <c r="BZ253" s="280"/>
      <c r="CA253" s="280"/>
      <c r="CB253" s="266"/>
      <c r="CC253" s="266"/>
      <c r="CD253" s="280"/>
      <c r="CE253" s="280"/>
      <c r="CF253" s="280"/>
      <c r="CG253" s="280"/>
      <c r="CH253" s="266"/>
      <c r="CI253" s="266"/>
      <c r="CJ253" s="266"/>
      <c r="CK253" s="266"/>
      <c r="CL253" s="266"/>
      <c r="CM253" s="280"/>
      <c r="CN253" s="280"/>
      <c r="CO253" s="280"/>
      <c r="CP253" s="280"/>
      <c r="CQ253" s="280"/>
      <c r="CR253" s="268"/>
      <c r="CS253" s="268"/>
      <c r="DA253" s="270"/>
      <c r="DB253" s="270"/>
      <c r="DD253" s="284"/>
      <c r="DE253" s="270"/>
      <c r="DF253" s="285"/>
      <c r="DG253" s="270"/>
      <c r="DH253" s="270"/>
      <c r="DI253" s="273"/>
      <c r="DJ253" s="270"/>
      <c r="DK253" s="270"/>
      <c r="DL253" s="273"/>
      <c r="DM253" s="285"/>
      <c r="DN253" s="270"/>
      <c r="DO253" s="284"/>
      <c r="DP253" s="270"/>
      <c r="DQ253" s="270"/>
      <c r="DR253" s="270"/>
      <c r="DS253" s="270"/>
      <c r="DT253" s="270"/>
      <c r="DU253" s="244"/>
      <c r="DV253" s="284"/>
      <c r="DW253" s="284"/>
      <c r="DX253" s="286"/>
      <c r="DY253" s="286"/>
      <c r="DZ253" s="284"/>
      <c r="EA253" s="284"/>
      <c r="EB253" s="284"/>
      <c r="ED253" s="284"/>
      <c r="EE253" s="270"/>
      <c r="EF253" s="280"/>
      <c r="EG253" s="280"/>
      <c r="EH253" s="280"/>
      <c r="EI253" s="224"/>
      <c r="EJ253" s="275"/>
      <c r="EK253" s="276"/>
      <c r="EL253" s="275"/>
      <c r="EM253" s="275"/>
      <c r="EO253" s="275"/>
      <c r="EP253" s="275"/>
      <c r="ER253" s="224"/>
      <c r="ES253" s="275"/>
      <c r="ET253" s="276"/>
      <c r="EU253" s="275"/>
      <c r="EV253" s="275"/>
      <c r="EX253" s="275"/>
      <c r="EY253" s="275"/>
      <c r="FA253" s="34"/>
      <c r="FB253" s="34"/>
      <c r="FC253" s="33"/>
    </row>
    <row r="254" spans="1:159" ht="32.25" customHeight="1">
      <c r="A254" s="224"/>
      <c r="G254" s="280"/>
      <c r="L254" s="280"/>
      <c r="M254" s="266"/>
      <c r="N254" s="266"/>
      <c r="O254" s="266"/>
      <c r="P254" s="266"/>
      <c r="Q254" s="266"/>
      <c r="R254" s="266"/>
      <c r="S254" s="280"/>
      <c r="T254" s="280"/>
      <c r="U254" s="280"/>
      <c r="V254" s="280"/>
      <c r="W254" s="280"/>
      <c r="X254" s="266"/>
      <c r="Y254" s="280"/>
      <c r="Z254" s="280"/>
      <c r="AA254" s="280"/>
      <c r="AB254" s="266"/>
      <c r="AC254" s="280"/>
      <c r="AD254" s="280"/>
      <c r="AE254" s="281"/>
      <c r="AF254" s="280"/>
      <c r="AG254" s="280"/>
      <c r="AH254" s="281"/>
      <c r="AI254" s="280"/>
      <c r="AJ254" s="280"/>
      <c r="AK254" s="280"/>
      <c r="AL254" s="280"/>
      <c r="AM254" s="280"/>
      <c r="AN254" s="266"/>
      <c r="AO254" s="280"/>
      <c r="AP254" s="280"/>
      <c r="AQ254" s="280"/>
      <c r="AR254" s="280"/>
      <c r="AS254" s="266"/>
      <c r="AT254" s="280"/>
      <c r="AU254" s="280"/>
      <c r="AV254" s="266"/>
      <c r="AW254" s="266"/>
      <c r="AX254" s="280"/>
      <c r="AY254" s="280"/>
      <c r="AZ254" s="280"/>
      <c r="BA254" s="280"/>
      <c r="BB254" s="280"/>
      <c r="BC254" s="280"/>
      <c r="BD254" s="280"/>
      <c r="BE254" s="280"/>
      <c r="BF254" s="280"/>
      <c r="BK254" s="280"/>
      <c r="BL254" s="280"/>
      <c r="BM254" s="280"/>
      <c r="BN254" s="280"/>
      <c r="BO254" s="280"/>
      <c r="BP254" s="280"/>
      <c r="BQ254" s="280"/>
      <c r="BR254" s="280"/>
      <c r="BS254" s="280"/>
      <c r="BT254" s="280"/>
      <c r="BU254" s="266"/>
      <c r="BV254" s="280"/>
      <c r="BW254" s="280"/>
      <c r="BX254" s="280"/>
      <c r="BY254" s="280"/>
      <c r="BZ254" s="280"/>
      <c r="CA254" s="280"/>
      <c r="CB254" s="266"/>
      <c r="CC254" s="266"/>
      <c r="CD254" s="280"/>
      <c r="CE254" s="280"/>
      <c r="CF254" s="280"/>
      <c r="CG254" s="280"/>
      <c r="CH254" s="266"/>
      <c r="CI254" s="266"/>
      <c r="CJ254" s="266"/>
      <c r="CK254" s="266"/>
      <c r="CL254" s="266"/>
      <c r="CM254" s="280"/>
      <c r="CN254" s="280"/>
      <c r="CO254" s="280"/>
      <c r="CP254" s="280"/>
      <c r="CQ254" s="280"/>
      <c r="CR254" s="268"/>
      <c r="CS254" s="268"/>
      <c r="DA254" s="270"/>
      <c r="DB254" s="270"/>
      <c r="DD254" s="284"/>
      <c r="DE254" s="270"/>
      <c r="DF254" s="285"/>
      <c r="DG254" s="270"/>
      <c r="DH254" s="270"/>
      <c r="DI254" s="273"/>
      <c r="DJ254" s="270"/>
      <c r="DK254" s="270"/>
      <c r="DL254" s="273"/>
      <c r="DM254" s="285"/>
      <c r="DN254" s="270"/>
      <c r="DO254" s="284"/>
      <c r="DP254" s="270"/>
      <c r="DQ254" s="270"/>
      <c r="DR254" s="270"/>
      <c r="DS254" s="270"/>
      <c r="DT254" s="270"/>
      <c r="DU254" s="244"/>
      <c r="DV254" s="284"/>
      <c r="DW254" s="284"/>
      <c r="DX254" s="286"/>
      <c r="DY254" s="286"/>
      <c r="DZ254" s="284"/>
      <c r="EA254" s="284"/>
      <c r="EB254" s="284"/>
      <c r="ED254" s="284"/>
      <c r="EE254" s="270"/>
      <c r="EF254" s="280"/>
      <c r="EG254" s="280"/>
      <c r="EH254" s="280"/>
      <c r="EI254" s="224"/>
      <c r="EJ254" s="275"/>
      <c r="EK254" s="276"/>
      <c r="EL254" s="275"/>
      <c r="EM254" s="275"/>
      <c r="EO254" s="275"/>
      <c r="EP254" s="275"/>
      <c r="ER254" s="224"/>
      <c r="ES254" s="275"/>
      <c r="ET254" s="276"/>
      <c r="EU254" s="275"/>
      <c r="EV254" s="275"/>
      <c r="EX254" s="275"/>
      <c r="EY254" s="275"/>
      <c r="FA254" s="34"/>
      <c r="FB254" s="34"/>
      <c r="FC254" s="33"/>
    </row>
    <row r="255" spans="1:159" ht="32.25" customHeight="1">
      <c r="A255" s="224"/>
      <c r="G255" s="280"/>
      <c r="L255" s="280"/>
      <c r="M255" s="266"/>
      <c r="N255" s="266"/>
      <c r="O255" s="266"/>
      <c r="P255" s="266"/>
      <c r="Q255" s="266"/>
      <c r="R255" s="266"/>
      <c r="S255" s="280"/>
      <c r="T255" s="280"/>
      <c r="U255" s="280"/>
      <c r="V255" s="280"/>
      <c r="W255" s="280"/>
      <c r="X255" s="266"/>
      <c r="Y255" s="280"/>
      <c r="Z255" s="280"/>
      <c r="AA255" s="280"/>
      <c r="AB255" s="266"/>
      <c r="AC255" s="280"/>
      <c r="AD255" s="280"/>
      <c r="AE255" s="281"/>
      <c r="AF255" s="280"/>
      <c r="AG255" s="280"/>
      <c r="AH255" s="281"/>
      <c r="AI255" s="280"/>
      <c r="AJ255" s="280"/>
      <c r="AK255" s="280"/>
      <c r="AL255" s="280"/>
      <c r="AM255" s="280"/>
      <c r="AN255" s="266"/>
      <c r="AO255" s="280"/>
      <c r="AP255" s="280"/>
      <c r="AQ255" s="280"/>
      <c r="AR255" s="280"/>
      <c r="AS255" s="266"/>
      <c r="AT255" s="280"/>
      <c r="AU255" s="280"/>
      <c r="AV255" s="266"/>
      <c r="AW255" s="266"/>
      <c r="AX255" s="280"/>
      <c r="AY255" s="280"/>
      <c r="AZ255" s="280"/>
      <c r="BA255" s="280"/>
      <c r="BB255" s="280"/>
      <c r="BC255" s="280"/>
      <c r="BD255" s="280"/>
      <c r="BE255" s="280"/>
      <c r="BF255" s="280"/>
      <c r="BK255" s="280"/>
      <c r="BL255" s="280"/>
      <c r="BM255" s="280"/>
      <c r="BN255" s="280"/>
      <c r="BO255" s="280"/>
      <c r="BP255" s="280"/>
      <c r="BQ255" s="280"/>
      <c r="BR255" s="280"/>
      <c r="BS255" s="280"/>
      <c r="BT255" s="280"/>
      <c r="BU255" s="266"/>
      <c r="BV255" s="280"/>
      <c r="BW255" s="280"/>
      <c r="BX255" s="280"/>
      <c r="BY255" s="280"/>
      <c r="BZ255" s="280"/>
      <c r="CA255" s="280"/>
      <c r="CB255" s="266"/>
      <c r="CC255" s="266"/>
      <c r="CD255" s="280"/>
      <c r="CE255" s="280"/>
      <c r="CF255" s="280"/>
      <c r="CG255" s="280"/>
      <c r="CH255" s="266"/>
      <c r="CI255" s="266"/>
      <c r="CJ255" s="266"/>
      <c r="CK255" s="266"/>
      <c r="CL255" s="266"/>
      <c r="CM255" s="280"/>
      <c r="CN255" s="280"/>
      <c r="CO255" s="280"/>
      <c r="CP255" s="280"/>
      <c r="CQ255" s="280"/>
      <c r="CR255" s="268"/>
      <c r="CS255" s="268"/>
      <c r="DA255" s="270"/>
      <c r="DB255" s="270"/>
      <c r="DD255" s="284"/>
      <c r="DE255" s="270"/>
      <c r="DF255" s="285"/>
      <c r="DG255" s="270"/>
      <c r="DH255" s="270"/>
      <c r="DI255" s="273"/>
      <c r="DJ255" s="270"/>
      <c r="DK255" s="270"/>
      <c r="DL255" s="273"/>
      <c r="DM255" s="285"/>
      <c r="DN255" s="270"/>
      <c r="DO255" s="284"/>
      <c r="DP255" s="270"/>
      <c r="DQ255" s="270"/>
      <c r="DR255" s="270"/>
      <c r="DS255" s="270"/>
      <c r="DT255" s="270"/>
      <c r="DU255" s="244"/>
      <c r="DV255" s="284"/>
      <c r="DW255" s="284"/>
      <c r="DX255" s="286"/>
      <c r="DY255" s="286"/>
      <c r="DZ255" s="284"/>
      <c r="EA255" s="284"/>
      <c r="EB255" s="284"/>
      <c r="ED255" s="284"/>
      <c r="EE255" s="270"/>
      <c r="EF255" s="280"/>
      <c r="EG255" s="280"/>
      <c r="EH255" s="280"/>
      <c r="EI255" s="224"/>
      <c r="EJ255" s="275"/>
      <c r="EK255" s="276"/>
      <c r="EL255" s="275"/>
      <c r="EM255" s="275"/>
      <c r="EO255" s="275"/>
      <c r="EP255" s="275"/>
      <c r="ER255" s="224"/>
      <c r="ES255" s="275"/>
      <c r="ET255" s="276"/>
      <c r="EU255" s="275"/>
      <c r="EV255" s="275"/>
      <c r="EX255" s="275"/>
      <c r="EY255" s="275"/>
      <c r="FA255" s="34"/>
      <c r="FB255" s="34"/>
      <c r="FC255" s="33"/>
    </row>
    <row r="256" spans="1:159" ht="32.25" customHeight="1">
      <c r="A256" s="224"/>
      <c r="G256" s="280"/>
      <c r="L256" s="280"/>
      <c r="M256" s="266"/>
      <c r="N256" s="266"/>
      <c r="O256" s="266"/>
      <c r="P256" s="266"/>
      <c r="Q256" s="266"/>
      <c r="R256" s="266"/>
      <c r="S256" s="280"/>
      <c r="T256" s="280"/>
      <c r="U256" s="280"/>
      <c r="V256" s="280"/>
      <c r="W256" s="280"/>
      <c r="X256" s="266"/>
      <c r="Y256" s="280"/>
      <c r="Z256" s="280"/>
      <c r="AA256" s="280"/>
      <c r="AB256" s="266"/>
      <c r="AC256" s="280"/>
      <c r="AD256" s="280"/>
      <c r="AE256" s="281"/>
      <c r="AF256" s="280"/>
      <c r="AG256" s="280"/>
      <c r="AH256" s="281"/>
      <c r="AI256" s="280"/>
      <c r="AJ256" s="280"/>
      <c r="AK256" s="280"/>
      <c r="AL256" s="280"/>
      <c r="AM256" s="280"/>
      <c r="AN256" s="266"/>
      <c r="AO256" s="280"/>
      <c r="AP256" s="280"/>
      <c r="AQ256" s="280"/>
      <c r="AR256" s="280"/>
      <c r="AS256" s="266"/>
      <c r="AT256" s="280"/>
      <c r="AU256" s="280"/>
      <c r="AV256" s="266"/>
      <c r="AW256" s="266"/>
      <c r="AX256" s="280"/>
      <c r="AY256" s="280"/>
      <c r="AZ256" s="280"/>
      <c r="BA256" s="280"/>
      <c r="BB256" s="280"/>
      <c r="BC256" s="280"/>
      <c r="BD256" s="280"/>
      <c r="BE256" s="280"/>
      <c r="BF256" s="280"/>
      <c r="BK256" s="280"/>
      <c r="BL256" s="280"/>
      <c r="BM256" s="280"/>
      <c r="BN256" s="280"/>
      <c r="BO256" s="280"/>
      <c r="BP256" s="280"/>
      <c r="BQ256" s="280"/>
      <c r="BR256" s="280"/>
      <c r="BS256" s="280"/>
      <c r="BT256" s="280"/>
      <c r="BU256" s="266"/>
      <c r="BV256" s="280"/>
      <c r="BW256" s="280"/>
      <c r="BX256" s="280"/>
      <c r="BY256" s="280"/>
      <c r="BZ256" s="280"/>
      <c r="CA256" s="280"/>
      <c r="CB256" s="266"/>
      <c r="CC256" s="266"/>
      <c r="CD256" s="280"/>
      <c r="CE256" s="280"/>
      <c r="CF256" s="280"/>
      <c r="CG256" s="280"/>
      <c r="CH256" s="266"/>
      <c r="CI256" s="266"/>
      <c r="CJ256" s="266"/>
      <c r="CK256" s="266"/>
      <c r="CL256" s="266"/>
      <c r="CM256" s="280"/>
      <c r="CN256" s="280"/>
      <c r="CO256" s="280"/>
      <c r="CP256" s="280"/>
      <c r="CQ256" s="280"/>
      <c r="CR256" s="268"/>
      <c r="CS256" s="268"/>
      <c r="DA256" s="270"/>
      <c r="DB256" s="270"/>
      <c r="DD256" s="284"/>
      <c r="DE256" s="270"/>
      <c r="DF256" s="285"/>
      <c r="DG256" s="270"/>
      <c r="DH256" s="270"/>
      <c r="DI256" s="273"/>
      <c r="DJ256" s="270"/>
      <c r="DK256" s="270"/>
      <c r="DL256" s="273"/>
      <c r="DM256" s="285"/>
      <c r="DN256" s="270"/>
      <c r="DO256" s="284"/>
      <c r="DP256" s="270"/>
      <c r="DQ256" s="270"/>
      <c r="DR256" s="270"/>
      <c r="DS256" s="270"/>
      <c r="DT256" s="270"/>
      <c r="DU256" s="244"/>
      <c r="DV256" s="284"/>
      <c r="DW256" s="284"/>
      <c r="DX256" s="286"/>
      <c r="DY256" s="286"/>
      <c r="DZ256" s="284"/>
      <c r="EA256" s="284"/>
      <c r="EB256" s="284"/>
      <c r="ED256" s="284"/>
      <c r="EE256" s="270"/>
      <c r="EF256" s="280"/>
      <c r="EG256" s="280"/>
      <c r="EH256" s="280"/>
      <c r="EI256" s="224"/>
      <c r="EJ256" s="275"/>
      <c r="EK256" s="276"/>
      <c r="EL256" s="275"/>
      <c r="EM256" s="275"/>
      <c r="EO256" s="275"/>
      <c r="EP256" s="275"/>
      <c r="ER256" s="224"/>
      <c r="ES256" s="275"/>
      <c r="ET256" s="276"/>
      <c r="EU256" s="275"/>
      <c r="EV256" s="275"/>
      <c r="EX256" s="275"/>
      <c r="EY256" s="275"/>
      <c r="FA256" s="34"/>
      <c r="FB256" s="34"/>
      <c r="FC256" s="33"/>
    </row>
    <row r="257" spans="1:159" ht="32.25" customHeight="1">
      <c r="A257" s="224"/>
      <c r="G257" s="280"/>
      <c r="L257" s="280"/>
      <c r="M257" s="266"/>
      <c r="N257" s="266"/>
      <c r="O257" s="266"/>
      <c r="P257" s="266"/>
      <c r="Q257" s="266"/>
      <c r="R257" s="266"/>
      <c r="S257" s="280"/>
      <c r="T257" s="280"/>
      <c r="U257" s="280"/>
      <c r="V257" s="280"/>
      <c r="W257" s="280"/>
      <c r="X257" s="266"/>
      <c r="Y257" s="280"/>
      <c r="Z257" s="280"/>
      <c r="AA257" s="280"/>
      <c r="AB257" s="266"/>
      <c r="AC257" s="280"/>
      <c r="AD257" s="280"/>
      <c r="AE257" s="281"/>
      <c r="AF257" s="280"/>
      <c r="AG257" s="280"/>
      <c r="AH257" s="281"/>
      <c r="AI257" s="280"/>
      <c r="AJ257" s="280"/>
      <c r="AK257" s="280"/>
      <c r="AL257" s="280"/>
      <c r="AM257" s="280"/>
      <c r="AN257" s="266"/>
      <c r="AO257" s="280"/>
      <c r="AP257" s="280"/>
      <c r="AQ257" s="280"/>
      <c r="AR257" s="280"/>
      <c r="AS257" s="266"/>
      <c r="AT257" s="280"/>
      <c r="AU257" s="280"/>
      <c r="AV257" s="266"/>
      <c r="AW257" s="266"/>
      <c r="AX257" s="280"/>
      <c r="AY257" s="280"/>
      <c r="AZ257" s="280"/>
      <c r="BA257" s="280"/>
      <c r="BB257" s="280"/>
      <c r="BC257" s="280"/>
      <c r="BD257" s="280"/>
      <c r="BE257" s="280"/>
      <c r="BF257" s="280"/>
      <c r="BK257" s="280"/>
      <c r="BL257" s="280"/>
      <c r="BM257" s="280"/>
      <c r="BN257" s="280"/>
      <c r="BO257" s="280"/>
      <c r="BP257" s="280"/>
      <c r="BQ257" s="280"/>
      <c r="BR257" s="280"/>
      <c r="BS257" s="280"/>
      <c r="BT257" s="280"/>
      <c r="BU257" s="266"/>
      <c r="BV257" s="280"/>
      <c r="BW257" s="280"/>
      <c r="BX257" s="280"/>
      <c r="BY257" s="280"/>
      <c r="BZ257" s="280"/>
      <c r="CA257" s="280"/>
      <c r="CB257" s="266"/>
      <c r="CC257" s="266"/>
      <c r="CD257" s="280"/>
      <c r="CE257" s="280"/>
      <c r="CF257" s="280"/>
      <c r="CG257" s="280"/>
      <c r="CH257" s="266"/>
      <c r="CI257" s="266"/>
      <c r="CJ257" s="266"/>
      <c r="CK257" s="266"/>
      <c r="CL257" s="266"/>
      <c r="CM257" s="280"/>
      <c r="CN257" s="280"/>
      <c r="CO257" s="280"/>
      <c r="CP257" s="280"/>
      <c r="CQ257" s="280"/>
      <c r="CR257" s="268"/>
      <c r="CS257" s="268"/>
      <c r="DA257" s="270"/>
      <c r="DB257" s="270"/>
      <c r="DD257" s="284"/>
      <c r="DE257" s="270"/>
      <c r="DF257" s="285"/>
      <c r="DG257" s="270"/>
      <c r="DH257" s="270"/>
      <c r="DI257" s="273"/>
      <c r="DJ257" s="270"/>
      <c r="DK257" s="270"/>
      <c r="DL257" s="273"/>
      <c r="DM257" s="285"/>
      <c r="DN257" s="270"/>
      <c r="DO257" s="284"/>
      <c r="DP257" s="270"/>
      <c r="DQ257" s="270"/>
      <c r="DR257" s="270"/>
      <c r="DS257" s="270"/>
      <c r="DT257" s="270"/>
      <c r="DU257" s="244"/>
      <c r="DV257" s="284"/>
      <c r="DW257" s="284"/>
      <c r="DX257" s="286"/>
      <c r="DY257" s="286"/>
      <c r="DZ257" s="284"/>
      <c r="EA257" s="284"/>
      <c r="EB257" s="284"/>
      <c r="ED257" s="284"/>
      <c r="EE257" s="270"/>
      <c r="EF257" s="280"/>
      <c r="EG257" s="280"/>
      <c r="EH257" s="280"/>
      <c r="EI257" s="224"/>
      <c r="EJ257" s="275"/>
      <c r="EK257" s="276"/>
      <c r="EL257" s="275"/>
      <c r="EM257" s="275"/>
      <c r="EO257" s="275"/>
      <c r="EP257" s="275"/>
      <c r="ER257" s="224"/>
      <c r="ES257" s="275"/>
      <c r="ET257" s="276"/>
      <c r="EU257" s="275"/>
      <c r="EV257" s="275"/>
      <c r="EX257" s="275"/>
      <c r="EY257" s="275"/>
      <c r="FA257" s="34"/>
      <c r="FB257" s="34"/>
      <c r="FC257" s="33"/>
    </row>
    <row r="258" spans="1:159" ht="32.25" customHeight="1">
      <c r="A258" s="224"/>
      <c r="G258" s="280"/>
      <c r="L258" s="280"/>
      <c r="M258" s="266"/>
      <c r="N258" s="266"/>
      <c r="O258" s="266"/>
      <c r="P258" s="266"/>
      <c r="Q258" s="266"/>
      <c r="R258" s="266"/>
      <c r="S258" s="280"/>
      <c r="T258" s="280"/>
      <c r="U258" s="280"/>
      <c r="V258" s="280"/>
      <c r="W258" s="280"/>
      <c r="X258" s="266"/>
      <c r="Y258" s="280"/>
      <c r="Z258" s="280"/>
      <c r="AA258" s="280"/>
      <c r="AB258" s="266"/>
      <c r="AC258" s="280"/>
      <c r="AD258" s="280"/>
      <c r="AE258" s="281"/>
      <c r="AF258" s="280"/>
      <c r="AG258" s="280"/>
      <c r="AH258" s="281"/>
      <c r="AI258" s="280"/>
      <c r="AJ258" s="280"/>
      <c r="AK258" s="280"/>
      <c r="AL258" s="280"/>
      <c r="AM258" s="280"/>
      <c r="AN258" s="266"/>
      <c r="AO258" s="280"/>
      <c r="AP258" s="280"/>
      <c r="AQ258" s="280"/>
      <c r="AR258" s="280"/>
      <c r="AS258" s="266"/>
      <c r="AT258" s="280"/>
      <c r="AU258" s="280"/>
      <c r="AV258" s="266"/>
      <c r="AW258" s="266"/>
      <c r="AX258" s="280"/>
      <c r="AY258" s="280"/>
      <c r="AZ258" s="280"/>
      <c r="BA258" s="280"/>
      <c r="BB258" s="280"/>
      <c r="BC258" s="280"/>
      <c r="BD258" s="280"/>
      <c r="BE258" s="280"/>
      <c r="BF258" s="280"/>
      <c r="BK258" s="280"/>
      <c r="BL258" s="280"/>
      <c r="BM258" s="280"/>
      <c r="BN258" s="280"/>
      <c r="BO258" s="280"/>
      <c r="BP258" s="280"/>
      <c r="BQ258" s="280"/>
      <c r="BR258" s="280"/>
      <c r="BS258" s="280"/>
      <c r="BT258" s="280"/>
      <c r="BU258" s="266"/>
      <c r="BV258" s="280"/>
      <c r="BW258" s="280"/>
      <c r="BX258" s="280"/>
      <c r="BY258" s="280"/>
      <c r="BZ258" s="280"/>
      <c r="CA258" s="280"/>
      <c r="CB258" s="266"/>
      <c r="CC258" s="266"/>
      <c r="CD258" s="280"/>
      <c r="CE258" s="280"/>
      <c r="CF258" s="280"/>
      <c r="CG258" s="280"/>
      <c r="CH258" s="266"/>
      <c r="CI258" s="266"/>
      <c r="CJ258" s="266"/>
      <c r="CK258" s="266"/>
      <c r="CL258" s="266"/>
      <c r="CM258" s="280"/>
      <c r="CN258" s="280"/>
      <c r="CO258" s="280"/>
      <c r="CP258" s="280"/>
      <c r="CQ258" s="280"/>
      <c r="CR258" s="268"/>
      <c r="CS258" s="268"/>
      <c r="DA258" s="270"/>
      <c r="DB258" s="270"/>
      <c r="DD258" s="284"/>
      <c r="DE258" s="270"/>
      <c r="DF258" s="285"/>
      <c r="DG258" s="270"/>
      <c r="DH258" s="270"/>
      <c r="DI258" s="273"/>
      <c r="DJ258" s="270"/>
      <c r="DK258" s="270"/>
      <c r="DL258" s="273"/>
      <c r="DM258" s="285"/>
      <c r="DN258" s="270"/>
      <c r="DO258" s="284"/>
      <c r="DP258" s="270"/>
      <c r="DQ258" s="270"/>
      <c r="DR258" s="270"/>
      <c r="DS258" s="270"/>
      <c r="DT258" s="270"/>
      <c r="DU258" s="244"/>
      <c r="DV258" s="284"/>
      <c r="DW258" s="284"/>
      <c r="DX258" s="286"/>
      <c r="DY258" s="286"/>
      <c r="DZ258" s="284"/>
      <c r="EA258" s="284"/>
      <c r="EB258" s="284"/>
      <c r="ED258" s="284"/>
      <c r="EE258" s="270"/>
      <c r="EF258" s="280"/>
      <c r="EG258" s="280"/>
      <c r="EH258" s="280"/>
      <c r="EI258" s="224"/>
      <c r="EJ258" s="275"/>
      <c r="EK258" s="276"/>
      <c r="EL258" s="275"/>
      <c r="EM258" s="275"/>
      <c r="EO258" s="275"/>
      <c r="EP258" s="275"/>
      <c r="ER258" s="224"/>
      <c r="ES258" s="275"/>
      <c r="ET258" s="276"/>
      <c r="EU258" s="275"/>
      <c r="EV258" s="275"/>
      <c r="EX258" s="275"/>
      <c r="EY258" s="275"/>
      <c r="FA258" s="34"/>
      <c r="FB258" s="34"/>
      <c r="FC258" s="33"/>
    </row>
    <row r="259" spans="1:159" ht="32.25" customHeight="1">
      <c r="A259" s="224"/>
      <c r="G259" s="280"/>
      <c r="L259" s="280"/>
      <c r="M259" s="266"/>
      <c r="N259" s="266"/>
      <c r="O259" s="266"/>
      <c r="P259" s="266"/>
      <c r="Q259" s="266"/>
      <c r="R259" s="266"/>
      <c r="S259" s="280"/>
      <c r="T259" s="280"/>
      <c r="U259" s="280"/>
      <c r="V259" s="280"/>
      <c r="W259" s="280"/>
      <c r="X259" s="266"/>
      <c r="Y259" s="280"/>
      <c r="Z259" s="280"/>
      <c r="AA259" s="280"/>
      <c r="AB259" s="266"/>
      <c r="AC259" s="280"/>
      <c r="AD259" s="280"/>
      <c r="AE259" s="281"/>
      <c r="AF259" s="280"/>
      <c r="AG259" s="280"/>
      <c r="AH259" s="281"/>
      <c r="AI259" s="280"/>
      <c r="AJ259" s="280"/>
      <c r="AK259" s="280"/>
      <c r="AL259" s="280"/>
      <c r="AM259" s="280"/>
      <c r="AN259" s="266"/>
      <c r="AO259" s="280"/>
      <c r="AP259" s="280"/>
      <c r="AQ259" s="280"/>
      <c r="AR259" s="280"/>
      <c r="AS259" s="266"/>
      <c r="AT259" s="280"/>
      <c r="AU259" s="280"/>
      <c r="AV259" s="266"/>
      <c r="AW259" s="266"/>
      <c r="AX259" s="280"/>
      <c r="AY259" s="280"/>
      <c r="AZ259" s="280"/>
      <c r="BA259" s="280"/>
      <c r="BB259" s="280"/>
      <c r="BC259" s="280"/>
      <c r="BD259" s="280"/>
      <c r="BE259" s="280"/>
      <c r="BF259" s="280"/>
      <c r="BK259" s="280"/>
      <c r="BL259" s="280"/>
      <c r="BM259" s="280"/>
      <c r="BN259" s="280"/>
      <c r="BO259" s="280"/>
      <c r="BP259" s="280"/>
      <c r="BQ259" s="280"/>
      <c r="BR259" s="280"/>
      <c r="BS259" s="280"/>
      <c r="BT259" s="280"/>
      <c r="BU259" s="266"/>
      <c r="BV259" s="280"/>
      <c r="BW259" s="280"/>
      <c r="BX259" s="280"/>
      <c r="BY259" s="280"/>
      <c r="BZ259" s="280"/>
      <c r="CA259" s="280"/>
      <c r="CB259" s="266"/>
      <c r="CC259" s="266"/>
      <c r="CD259" s="280"/>
      <c r="CE259" s="280"/>
      <c r="CF259" s="280"/>
      <c r="CG259" s="280"/>
      <c r="CH259" s="266"/>
      <c r="CI259" s="266"/>
      <c r="CJ259" s="266"/>
      <c r="CK259" s="266"/>
      <c r="CL259" s="266"/>
      <c r="CM259" s="280"/>
      <c r="CN259" s="280"/>
      <c r="CO259" s="280"/>
      <c r="CP259" s="280"/>
      <c r="CQ259" s="280"/>
      <c r="CR259" s="268"/>
      <c r="CS259" s="268"/>
      <c r="DA259" s="270"/>
      <c r="DB259" s="270"/>
      <c r="DD259" s="284"/>
      <c r="DE259" s="270"/>
      <c r="DF259" s="285"/>
      <c r="DG259" s="270"/>
      <c r="DH259" s="270"/>
      <c r="DI259" s="273"/>
      <c r="DJ259" s="270"/>
      <c r="DK259" s="270"/>
      <c r="DL259" s="273"/>
      <c r="DM259" s="285"/>
      <c r="DN259" s="270"/>
      <c r="DO259" s="284"/>
      <c r="DP259" s="270"/>
      <c r="DQ259" s="270"/>
      <c r="DR259" s="270"/>
      <c r="DS259" s="270"/>
      <c r="DT259" s="270"/>
      <c r="DU259" s="244"/>
      <c r="DV259" s="284"/>
      <c r="DW259" s="284"/>
      <c r="DX259" s="286"/>
      <c r="DY259" s="286"/>
      <c r="DZ259" s="284"/>
      <c r="EA259" s="284"/>
      <c r="EB259" s="284"/>
      <c r="ED259" s="284"/>
      <c r="EE259" s="270"/>
      <c r="EF259" s="280"/>
      <c r="EG259" s="280"/>
      <c r="EH259" s="280"/>
      <c r="EI259" s="224"/>
      <c r="EJ259" s="275"/>
      <c r="EK259" s="276"/>
      <c r="EL259" s="275"/>
      <c r="EM259" s="275"/>
      <c r="EO259" s="275"/>
      <c r="EP259" s="275"/>
      <c r="ER259" s="224"/>
      <c r="ES259" s="275"/>
      <c r="ET259" s="276"/>
      <c r="EU259" s="275"/>
      <c r="EV259" s="275"/>
      <c r="EX259" s="275"/>
      <c r="EY259" s="275"/>
      <c r="FA259" s="34"/>
      <c r="FB259" s="34"/>
      <c r="FC259" s="33"/>
    </row>
    <row r="260" spans="1:159" ht="32.25" customHeight="1">
      <c r="A260" s="224"/>
      <c r="G260" s="280"/>
      <c r="L260" s="280"/>
      <c r="M260" s="266"/>
      <c r="N260" s="266"/>
      <c r="O260" s="266"/>
      <c r="P260" s="266"/>
      <c r="Q260" s="266"/>
      <c r="R260" s="266"/>
      <c r="S260" s="280"/>
      <c r="T260" s="280"/>
      <c r="U260" s="280"/>
      <c r="V260" s="280"/>
      <c r="W260" s="280"/>
      <c r="X260" s="266"/>
      <c r="Y260" s="280"/>
      <c r="Z260" s="280"/>
      <c r="AA260" s="280"/>
      <c r="AB260" s="266"/>
      <c r="AC260" s="280"/>
      <c r="AD260" s="280"/>
      <c r="AE260" s="281"/>
      <c r="AF260" s="280"/>
      <c r="AG260" s="280"/>
      <c r="AH260" s="281"/>
      <c r="AI260" s="280"/>
      <c r="AJ260" s="280"/>
      <c r="AK260" s="280"/>
      <c r="AL260" s="280"/>
      <c r="AM260" s="280"/>
      <c r="AN260" s="266"/>
      <c r="AO260" s="280"/>
      <c r="AP260" s="280"/>
      <c r="AQ260" s="280"/>
      <c r="AR260" s="280"/>
      <c r="AS260" s="266"/>
      <c r="AT260" s="280"/>
      <c r="AU260" s="280"/>
      <c r="AV260" s="266"/>
      <c r="AW260" s="266"/>
      <c r="AX260" s="280"/>
      <c r="AY260" s="280"/>
      <c r="AZ260" s="280"/>
      <c r="BA260" s="280"/>
      <c r="BB260" s="280"/>
      <c r="BC260" s="280"/>
      <c r="BD260" s="280"/>
      <c r="BE260" s="280"/>
      <c r="BF260" s="280"/>
      <c r="BK260" s="280"/>
      <c r="BL260" s="280"/>
      <c r="BM260" s="280"/>
      <c r="BN260" s="280"/>
      <c r="BO260" s="280"/>
      <c r="BP260" s="280"/>
      <c r="BQ260" s="280"/>
      <c r="BR260" s="280"/>
      <c r="BS260" s="280"/>
      <c r="BT260" s="280"/>
      <c r="BU260" s="266"/>
      <c r="BV260" s="280"/>
      <c r="BW260" s="280"/>
      <c r="BX260" s="280"/>
      <c r="BY260" s="280"/>
      <c r="BZ260" s="280"/>
      <c r="CA260" s="280"/>
      <c r="CB260" s="266"/>
      <c r="CC260" s="266"/>
      <c r="CD260" s="280"/>
      <c r="CE260" s="280"/>
      <c r="CF260" s="280"/>
      <c r="CG260" s="280"/>
      <c r="CH260" s="266"/>
      <c r="CI260" s="266"/>
      <c r="CJ260" s="266"/>
      <c r="CK260" s="266"/>
      <c r="CL260" s="266"/>
      <c r="CM260" s="280"/>
      <c r="CN260" s="280"/>
      <c r="CO260" s="280"/>
      <c r="CP260" s="280"/>
      <c r="CQ260" s="280"/>
      <c r="CR260" s="268"/>
      <c r="CS260" s="268"/>
      <c r="DA260" s="270"/>
      <c r="DB260" s="270"/>
      <c r="DD260" s="284"/>
      <c r="DE260" s="270"/>
      <c r="DF260" s="285"/>
      <c r="DG260" s="270"/>
      <c r="DH260" s="270"/>
      <c r="DI260" s="273"/>
      <c r="DJ260" s="270"/>
      <c r="DK260" s="270"/>
      <c r="DL260" s="273"/>
      <c r="DM260" s="285"/>
      <c r="DN260" s="270"/>
      <c r="DO260" s="284"/>
      <c r="DP260" s="270"/>
      <c r="DQ260" s="270"/>
      <c r="DR260" s="270"/>
      <c r="DS260" s="270"/>
      <c r="DT260" s="270"/>
      <c r="DU260" s="244"/>
      <c r="DV260" s="284"/>
      <c r="DW260" s="284"/>
      <c r="DX260" s="286"/>
      <c r="DY260" s="286"/>
      <c r="DZ260" s="284"/>
      <c r="EA260" s="284"/>
      <c r="EB260" s="284"/>
      <c r="ED260" s="284"/>
      <c r="EE260" s="270"/>
      <c r="EF260" s="280"/>
      <c r="EG260" s="280"/>
      <c r="EH260" s="280"/>
      <c r="EI260" s="224"/>
      <c r="EJ260" s="275"/>
      <c r="EK260" s="276"/>
      <c r="EL260" s="275"/>
      <c r="EM260" s="275"/>
      <c r="EO260" s="275"/>
      <c r="EP260" s="275"/>
      <c r="ER260" s="224"/>
      <c r="ES260" s="275"/>
      <c r="ET260" s="276"/>
      <c r="EU260" s="275"/>
      <c r="EV260" s="275"/>
      <c r="EX260" s="275"/>
      <c r="EY260" s="275"/>
      <c r="FA260" s="34"/>
      <c r="FB260" s="34"/>
      <c r="FC260" s="33"/>
    </row>
    <row r="261" spans="1:159" ht="32.25" customHeight="1">
      <c r="A261" s="224"/>
      <c r="G261" s="280"/>
      <c r="L261" s="280"/>
      <c r="M261" s="266"/>
      <c r="N261" s="266"/>
      <c r="O261" s="266"/>
      <c r="P261" s="266"/>
      <c r="Q261" s="266"/>
      <c r="R261" s="266"/>
      <c r="S261" s="280"/>
      <c r="T261" s="280"/>
      <c r="U261" s="280"/>
      <c r="V261" s="280"/>
      <c r="W261" s="280"/>
      <c r="X261" s="266"/>
      <c r="Y261" s="280"/>
      <c r="Z261" s="280"/>
      <c r="AA261" s="280"/>
      <c r="AB261" s="266"/>
      <c r="AC261" s="280"/>
      <c r="AD261" s="280"/>
      <c r="AE261" s="281"/>
      <c r="AF261" s="280"/>
      <c r="AG261" s="280"/>
      <c r="AH261" s="281"/>
      <c r="AI261" s="280"/>
      <c r="AJ261" s="280"/>
      <c r="AK261" s="280"/>
      <c r="AL261" s="280"/>
      <c r="AM261" s="280"/>
      <c r="AN261" s="266"/>
      <c r="AO261" s="280"/>
      <c r="AP261" s="280"/>
      <c r="AQ261" s="280"/>
      <c r="AR261" s="280"/>
      <c r="AS261" s="266"/>
      <c r="AT261" s="280"/>
      <c r="AU261" s="280"/>
      <c r="AV261" s="266"/>
      <c r="AW261" s="266"/>
      <c r="AX261" s="280"/>
      <c r="AY261" s="280"/>
      <c r="AZ261" s="280"/>
      <c r="BA261" s="280"/>
      <c r="BB261" s="280"/>
      <c r="BC261" s="280"/>
      <c r="BD261" s="280"/>
      <c r="BE261" s="280"/>
      <c r="BF261" s="280"/>
      <c r="BK261" s="280"/>
      <c r="BL261" s="280"/>
      <c r="BM261" s="280"/>
      <c r="BN261" s="280"/>
      <c r="BO261" s="280"/>
      <c r="BP261" s="280"/>
      <c r="BQ261" s="280"/>
      <c r="BR261" s="280"/>
      <c r="BS261" s="280"/>
      <c r="BT261" s="280"/>
      <c r="BU261" s="266"/>
      <c r="BV261" s="280"/>
      <c r="BW261" s="280"/>
      <c r="BX261" s="280"/>
      <c r="BY261" s="280"/>
      <c r="BZ261" s="280"/>
      <c r="CA261" s="280"/>
      <c r="CB261" s="266"/>
      <c r="CC261" s="266"/>
      <c r="CD261" s="280"/>
      <c r="CE261" s="280"/>
      <c r="CF261" s="280"/>
      <c r="CG261" s="280"/>
      <c r="CH261" s="266"/>
      <c r="CI261" s="266"/>
      <c r="CJ261" s="266"/>
      <c r="CK261" s="266"/>
      <c r="CL261" s="266"/>
      <c r="CM261" s="280"/>
      <c r="CN261" s="280"/>
      <c r="CO261" s="280"/>
      <c r="CP261" s="280"/>
      <c r="CQ261" s="280"/>
      <c r="CR261" s="268"/>
      <c r="CS261" s="268"/>
      <c r="DA261" s="270"/>
      <c r="DB261" s="270"/>
      <c r="DD261" s="284"/>
      <c r="DE261" s="270"/>
      <c r="DF261" s="285"/>
      <c r="DG261" s="270"/>
      <c r="DH261" s="270"/>
      <c r="DI261" s="273"/>
      <c r="DJ261" s="270"/>
      <c r="DK261" s="270"/>
      <c r="DL261" s="273"/>
      <c r="DM261" s="285"/>
      <c r="DN261" s="270"/>
      <c r="DO261" s="284"/>
      <c r="DP261" s="270"/>
      <c r="DQ261" s="270"/>
      <c r="DR261" s="270"/>
      <c r="DS261" s="270"/>
      <c r="DT261" s="270"/>
      <c r="DU261" s="244"/>
      <c r="DV261" s="284"/>
      <c r="DW261" s="284"/>
      <c r="DX261" s="286"/>
      <c r="DY261" s="286"/>
      <c r="DZ261" s="284"/>
      <c r="EA261" s="284"/>
      <c r="EB261" s="284"/>
      <c r="ED261" s="284"/>
      <c r="EE261" s="270"/>
      <c r="EF261" s="280"/>
      <c r="EG261" s="280"/>
      <c r="EH261" s="280"/>
      <c r="EI261" s="224"/>
      <c r="EJ261" s="275"/>
      <c r="EK261" s="276"/>
      <c r="EL261" s="275"/>
      <c r="EM261" s="275"/>
      <c r="EO261" s="275"/>
      <c r="EP261" s="275"/>
      <c r="ER261" s="224"/>
      <c r="ES261" s="275"/>
      <c r="ET261" s="276"/>
      <c r="EU261" s="275"/>
      <c r="EV261" s="275"/>
      <c r="EX261" s="275"/>
      <c r="EY261" s="275"/>
      <c r="FA261" s="34"/>
      <c r="FB261" s="34"/>
      <c r="FC261" s="33"/>
    </row>
    <row r="262" spans="1:159" ht="32.25" customHeight="1">
      <c r="A262" s="224"/>
      <c r="G262" s="280"/>
      <c r="L262" s="280"/>
      <c r="M262" s="266"/>
      <c r="N262" s="266"/>
      <c r="O262" s="266"/>
      <c r="P262" s="266"/>
      <c r="Q262" s="266"/>
      <c r="R262" s="266"/>
      <c r="S262" s="280"/>
      <c r="T262" s="280"/>
      <c r="U262" s="280"/>
      <c r="V262" s="280"/>
      <c r="W262" s="280"/>
      <c r="X262" s="266"/>
      <c r="Y262" s="280"/>
      <c r="Z262" s="280"/>
      <c r="AA262" s="280"/>
      <c r="AB262" s="266"/>
      <c r="AC262" s="280"/>
      <c r="AD262" s="280"/>
      <c r="AE262" s="281"/>
      <c r="AF262" s="280"/>
      <c r="AG262" s="280"/>
      <c r="AH262" s="281"/>
      <c r="AI262" s="280"/>
      <c r="AJ262" s="280"/>
      <c r="AK262" s="280"/>
      <c r="AL262" s="280"/>
      <c r="AM262" s="280"/>
      <c r="AN262" s="266"/>
      <c r="AO262" s="280"/>
      <c r="AP262" s="280"/>
      <c r="AQ262" s="280"/>
      <c r="AR262" s="280"/>
      <c r="AS262" s="266"/>
      <c r="AT262" s="280"/>
      <c r="AU262" s="280"/>
      <c r="AV262" s="266"/>
      <c r="AW262" s="266"/>
      <c r="AX262" s="280"/>
      <c r="AY262" s="280"/>
      <c r="AZ262" s="280"/>
      <c r="BA262" s="280"/>
      <c r="BB262" s="280"/>
      <c r="BC262" s="280"/>
      <c r="BD262" s="280"/>
      <c r="BE262" s="280"/>
      <c r="BF262" s="280"/>
      <c r="BK262" s="280"/>
      <c r="BL262" s="280"/>
      <c r="BM262" s="280"/>
      <c r="BN262" s="280"/>
      <c r="BO262" s="280"/>
      <c r="BP262" s="280"/>
      <c r="BQ262" s="280"/>
      <c r="BR262" s="280"/>
      <c r="BS262" s="280"/>
      <c r="BT262" s="280"/>
      <c r="BU262" s="266"/>
      <c r="BV262" s="280"/>
      <c r="BW262" s="280"/>
      <c r="BX262" s="280"/>
      <c r="BY262" s="280"/>
      <c r="BZ262" s="280"/>
      <c r="CA262" s="280"/>
      <c r="CB262" s="266"/>
      <c r="CC262" s="266"/>
      <c r="CD262" s="280"/>
      <c r="CE262" s="280"/>
      <c r="CF262" s="280"/>
      <c r="CG262" s="280"/>
      <c r="CH262" s="266"/>
      <c r="CI262" s="266"/>
      <c r="CJ262" s="266"/>
      <c r="CK262" s="266"/>
      <c r="CL262" s="266"/>
      <c r="CM262" s="280"/>
      <c r="CN262" s="280"/>
      <c r="CO262" s="280"/>
      <c r="CP262" s="280"/>
      <c r="CQ262" s="280"/>
      <c r="CR262" s="268"/>
      <c r="CS262" s="268"/>
      <c r="DA262" s="270"/>
      <c r="DB262" s="270"/>
      <c r="DD262" s="284"/>
      <c r="DE262" s="270"/>
      <c r="DF262" s="285"/>
      <c r="DG262" s="270"/>
      <c r="DH262" s="270"/>
      <c r="DI262" s="273"/>
      <c r="DJ262" s="270"/>
      <c r="DK262" s="270"/>
      <c r="DL262" s="273"/>
      <c r="DM262" s="285"/>
      <c r="DN262" s="270"/>
      <c r="DO262" s="284"/>
      <c r="DP262" s="270"/>
      <c r="DQ262" s="270"/>
      <c r="DR262" s="270"/>
      <c r="DS262" s="270"/>
      <c r="DT262" s="270"/>
      <c r="DU262" s="244"/>
      <c r="DV262" s="284"/>
      <c r="DW262" s="284"/>
      <c r="DX262" s="286"/>
      <c r="DY262" s="286"/>
      <c r="DZ262" s="284"/>
      <c r="EA262" s="284"/>
      <c r="EB262" s="284"/>
      <c r="ED262" s="284"/>
      <c r="EE262" s="270"/>
      <c r="EF262" s="280"/>
      <c r="EG262" s="280"/>
      <c r="EH262" s="280"/>
      <c r="EI262" s="224"/>
      <c r="EJ262" s="275"/>
      <c r="EK262" s="276"/>
      <c r="EL262" s="275"/>
      <c r="EM262" s="275"/>
      <c r="EO262" s="275"/>
      <c r="EP262" s="275"/>
      <c r="ER262" s="224"/>
      <c r="ES262" s="275"/>
      <c r="ET262" s="276"/>
      <c r="EU262" s="275"/>
      <c r="EV262" s="275"/>
      <c r="EX262" s="275"/>
      <c r="EY262" s="275"/>
      <c r="FA262" s="34"/>
      <c r="FB262" s="34"/>
      <c r="FC262" s="33"/>
    </row>
    <row r="263" spans="1:159" ht="32.25" customHeight="1">
      <c r="A263" s="224"/>
      <c r="G263" s="280"/>
      <c r="L263" s="280"/>
      <c r="M263" s="266"/>
      <c r="N263" s="266"/>
      <c r="O263" s="266"/>
      <c r="P263" s="266"/>
      <c r="Q263" s="266"/>
      <c r="R263" s="266"/>
      <c r="S263" s="280"/>
      <c r="T263" s="280"/>
      <c r="U263" s="280"/>
      <c r="V263" s="280"/>
      <c r="W263" s="280"/>
      <c r="X263" s="266"/>
      <c r="Y263" s="280"/>
      <c r="Z263" s="280"/>
      <c r="AA263" s="280"/>
      <c r="AB263" s="266"/>
      <c r="AC263" s="280"/>
      <c r="AD263" s="280"/>
      <c r="AE263" s="281"/>
      <c r="AF263" s="280"/>
      <c r="AG263" s="280"/>
      <c r="AH263" s="281"/>
      <c r="AI263" s="280"/>
      <c r="AJ263" s="280"/>
      <c r="AK263" s="280"/>
      <c r="AL263" s="280"/>
      <c r="AM263" s="280"/>
      <c r="AN263" s="266"/>
      <c r="AO263" s="280"/>
      <c r="AP263" s="280"/>
      <c r="AQ263" s="280"/>
      <c r="AR263" s="280"/>
      <c r="AS263" s="266"/>
      <c r="AT263" s="280"/>
      <c r="AU263" s="280"/>
      <c r="AV263" s="266"/>
      <c r="AW263" s="266"/>
      <c r="AX263" s="280"/>
      <c r="AY263" s="280"/>
      <c r="AZ263" s="280"/>
      <c r="BA263" s="280"/>
      <c r="BB263" s="280"/>
      <c r="BC263" s="280"/>
      <c r="BD263" s="280"/>
      <c r="BE263" s="280"/>
      <c r="BF263" s="280"/>
      <c r="BK263" s="280"/>
      <c r="BL263" s="280"/>
      <c r="BM263" s="280"/>
      <c r="BN263" s="280"/>
      <c r="BO263" s="280"/>
      <c r="BP263" s="280"/>
      <c r="BQ263" s="280"/>
      <c r="BR263" s="280"/>
      <c r="BS263" s="280"/>
      <c r="BT263" s="280"/>
      <c r="BU263" s="266"/>
      <c r="BV263" s="280"/>
      <c r="BW263" s="280"/>
      <c r="BX263" s="280"/>
      <c r="BY263" s="280"/>
      <c r="BZ263" s="280"/>
      <c r="CA263" s="280"/>
      <c r="CB263" s="266"/>
      <c r="CC263" s="266"/>
      <c r="CD263" s="280"/>
      <c r="CE263" s="280"/>
      <c r="CF263" s="280"/>
      <c r="CG263" s="280"/>
      <c r="CH263" s="266"/>
      <c r="CI263" s="266"/>
      <c r="CJ263" s="266"/>
      <c r="CK263" s="266"/>
      <c r="CL263" s="266"/>
      <c r="CM263" s="280"/>
      <c r="CN263" s="280"/>
      <c r="CO263" s="280"/>
      <c r="CP263" s="280"/>
      <c r="CQ263" s="280"/>
      <c r="CR263" s="268"/>
      <c r="CS263" s="268"/>
      <c r="DA263" s="270"/>
      <c r="DB263" s="270"/>
      <c r="DD263" s="284"/>
      <c r="DE263" s="270"/>
      <c r="DF263" s="285"/>
      <c r="DG263" s="270"/>
      <c r="DH263" s="270"/>
      <c r="DI263" s="273"/>
      <c r="DJ263" s="270"/>
      <c r="DK263" s="270"/>
      <c r="DL263" s="273"/>
      <c r="DM263" s="285"/>
      <c r="DN263" s="270"/>
      <c r="DO263" s="284"/>
      <c r="DP263" s="270"/>
      <c r="DQ263" s="270"/>
      <c r="DR263" s="270"/>
      <c r="DS263" s="270"/>
      <c r="DT263" s="270"/>
      <c r="DU263" s="244"/>
      <c r="DV263" s="284"/>
      <c r="DW263" s="284"/>
      <c r="DX263" s="286"/>
      <c r="DY263" s="286"/>
      <c r="DZ263" s="284"/>
      <c r="EA263" s="284"/>
      <c r="EB263" s="284"/>
      <c r="ED263" s="284"/>
      <c r="EE263" s="270"/>
      <c r="EF263" s="280"/>
      <c r="EG263" s="280"/>
      <c r="EH263" s="280"/>
      <c r="EI263" s="224"/>
      <c r="EJ263" s="275"/>
      <c r="EK263" s="276"/>
      <c r="EL263" s="275"/>
      <c r="EM263" s="275"/>
      <c r="EO263" s="275"/>
      <c r="EP263" s="275"/>
      <c r="ER263" s="224"/>
      <c r="ES263" s="275"/>
      <c r="ET263" s="276"/>
      <c r="EU263" s="275"/>
      <c r="EV263" s="275"/>
      <c r="EX263" s="275"/>
      <c r="EY263" s="275"/>
      <c r="FA263" s="34"/>
      <c r="FB263" s="34"/>
      <c r="FC263" s="33"/>
    </row>
    <row r="264" spans="1:159" ht="32.25" customHeight="1">
      <c r="A264" s="224"/>
      <c r="G264" s="280"/>
      <c r="L264" s="280"/>
      <c r="M264" s="266"/>
      <c r="N264" s="266"/>
      <c r="O264" s="266"/>
      <c r="P264" s="266"/>
      <c r="Q264" s="266"/>
      <c r="R264" s="266"/>
      <c r="S264" s="280"/>
      <c r="T264" s="280"/>
      <c r="U264" s="280"/>
      <c r="V264" s="280"/>
      <c r="W264" s="280"/>
      <c r="X264" s="266"/>
      <c r="Y264" s="280"/>
      <c r="Z264" s="280"/>
      <c r="AA264" s="280"/>
      <c r="AB264" s="266"/>
      <c r="AC264" s="280"/>
      <c r="AD264" s="280"/>
      <c r="AE264" s="281"/>
      <c r="AF264" s="280"/>
      <c r="AG264" s="280"/>
      <c r="AH264" s="281"/>
      <c r="AI264" s="280"/>
      <c r="AJ264" s="280"/>
      <c r="AK264" s="280"/>
      <c r="AL264" s="280"/>
      <c r="AM264" s="280"/>
      <c r="AN264" s="266"/>
      <c r="AO264" s="280"/>
      <c r="AP264" s="280"/>
      <c r="AQ264" s="280"/>
      <c r="AR264" s="280"/>
      <c r="AS264" s="266"/>
      <c r="AT264" s="280"/>
      <c r="AU264" s="280"/>
      <c r="AV264" s="266"/>
      <c r="AW264" s="266"/>
      <c r="AX264" s="280"/>
      <c r="AY264" s="280"/>
      <c r="AZ264" s="280"/>
      <c r="BA264" s="280"/>
      <c r="BB264" s="280"/>
      <c r="BC264" s="280"/>
      <c r="BD264" s="280"/>
      <c r="BE264" s="280"/>
      <c r="BF264" s="280"/>
      <c r="BK264" s="280"/>
      <c r="BL264" s="280"/>
      <c r="BM264" s="280"/>
      <c r="BN264" s="280"/>
      <c r="BO264" s="280"/>
      <c r="BP264" s="280"/>
      <c r="BQ264" s="280"/>
      <c r="BR264" s="280"/>
      <c r="BS264" s="280"/>
      <c r="BT264" s="280"/>
      <c r="BU264" s="266"/>
      <c r="BV264" s="280"/>
      <c r="BW264" s="280"/>
      <c r="BX264" s="280"/>
      <c r="BY264" s="280"/>
      <c r="BZ264" s="280"/>
      <c r="CA264" s="280"/>
      <c r="CB264" s="266"/>
      <c r="CC264" s="266"/>
      <c r="CD264" s="280"/>
      <c r="CE264" s="280"/>
      <c r="CF264" s="280"/>
      <c r="CG264" s="280"/>
      <c r="CH264" s="266"/>
      <c r="CI264" s="266"/>
      <c r="CJ264" s="266"/>
      <c r="CK264" s="266"/>
      <c r="CL264" s="266"/>
      <c r="CM264" s="280"/>
      <c r="CN264" s="280"/>
      <c r="CO264" s="280"/>
      <c r="CP264" s="280"/>
      <c r="CQ264" s="280"/>
      <c r="CR264" s="268"/>
      <c r="CS264" s="268"/>
      <c r="DA264" s="270"/>
      <c r="DB264" s="270"/>
      <c r="DD264" s="284"/>
      <c r="DE264" s="270"/>
      <c r="DF264" s="285"/>
      <c r="DG264" s="270"/>
      <c r="DH264" s="270"/>
      <c r="DI264" s="273"/>
      <c r="DJ264" s="270"/>
      <c r="DK264" s="270"/>
      <c r="DL264" s="273"/>
      <c r="DM264" s="285"/>
      <c r="DN264" s="270"/>
      <c r="DO264" s="284"/>
      <c r="DP264" s="270"/>
      <c r="DQ264" s="270"/>
      <c r="DR264" s="270"/>
      <c r="DS264" s="270"/>
      <c r="DT264" s="270"/>
      <c r="DU264" s="244"/>
      <c r="DV264" s="284"/>
      <c r="DW264" s="284"/>
      <c r="DX264" s="286"/>
      <c r="DY264" s="286"/>
      <c r="DZ264" s="284"/>
      <c r="EA264" s="284"/>
      <c r="EB264" s="284"/>
      <c r="ED264" s="284"/>
      <c r="EE264" s="270"/>
      <c r="EF264" s="280"/>
      <c r="EG264" s="280"/>
      <c r="EH264" s="280"/>
      <c r="EI264" s="224"/>
      <c r="EJ264" s="275"/>
      <c r="EK264" s="276"/>
      <c r="EL264" s="275"/>
      <c r="EM264" s="275"/>
      <c r="EO264" s="275"/>
      <c r="EP264" s="275"/>
      <c r="ER264" s="224"/>
      <c r="ES264" s="275"/>
      <c r="ET264" s="276"/>
      <c r="EU264" s="275"/>
      <c r="EV264" s="275"/>
      <c r="EX264" s="275"/>
      <c r="EY264" s="275"/>
      <c r="FA264" s="34"/>
      <c r="FB264" s="34"/>
      <c r="FC264" s="33"/>
    </row>
    <row r="265" spans="1:159" ht="32.25" customHeight="1">
      <c r="A265" s="224"/>
      <c r="G265" s="280"/>
      <c r="L265" s="280"/>
      <c r="M265" s="266"/>
      <c r="N265" s="266"/>
      <c r="O265" s="266"/>
      <c r="P265" s="266"/>
      <c r="Q265" s="266"/>
      <c r="R265" s="266"/>
      <c r="S265" s="280"/>
      <c r="T265" s="280"/>
      <c r="U265" s="280"/>
      <c r="V265" s="280"/>
      <c r="W265" s="280"/>
      <c r="X265" s="266"/>
      <c r="Y265" s="280"/>
      <c r="Z265" s="280"/>
      <c r="AA265" s="280"/>
      <c r="AB265" s="266"/>
      <c r="AC265" s="280"/>
      <c r="AD265" s="280"/>
      <c r="AE265" s="281"/>
      <c r="AF265" s="280"/>
      <c r="AG265" s="280"/>
      <c r="AH265" s="281"/>
      <c r="AI265" s="280"/>
      <c r="AJ265" s="280"/>
      <c r="AK265" s="280"/>
      <c r="AL265" s="280"/>
      <c r="AM265" s="280"/>
      <c r="AN265" s="266"/>
      <c r="AO265" s="280"/>
      <c r="AP265" s="280"/>
      <c r="AQ265" s="280"/>
      <c r="AR265" s="280"/>
      <c r="AS265" s="266"/>
      <c r="AT265" s="280"/>
      <c r="AU265" s="280"/>
      <c r="AV265" s="266"/>
      <c r="AW265" s="266"/>
      <c r="AX265" s="280"/>
      <c r="AY265" s="280"/>
      <c r="AZ265" s="280"/>
      <c r="BA265" s="280"/>
      <c r="BB265" s="280"/>
      <c r="BC265" s="280"/>
      <c r="BD265" s="280"/>
      <c r="BE265" s="280"/>
      <c r="BF265" s="280"/>
      <c r="BK265" s="280"/>
      <c r="BL265" s="280"/>
      <c r="BM265" s="280"/>
      <c r="BN265" s="280"/>
      <c r="BO265" s="280"/>
      <c r="BP265" s="280"/>
      <c r="BQ265" s="280"/>
      <c r="BR265" s="280"/>
      <c r="BS265" s="280"/>
      <c r="BT265" s="280"/>
      <c r="BU265" s="266"/>
      <c r="BV265" s="280"/>
      <c r="BW265" s="280"/>
      <c r="BX265" s="280"/>
      <c r="BY265" s="280"/>
      <c r="BZ265" s="280"/>
      <c r="CA265" s="280"/>
      <c r="CB265" s="266"/>
      <c r="CC265" s="266"/>
      <c r="CD265" s="280"/>
      <c r="CE265" s="280"/>
      <c r="CF265" s="280"/>
      <c r="CG265" s="280"/>
      <c r="CH265" s="266"/>
      <c r="CI265" s="266"/>
      <c r="CJ265" s="266"/>
      <c r="CK265" s="266"/>
      <c r="CL265" s="266"/>
      <c r="CM265" s="280"/>
      <c r="CN265" s="280"/>
      <c r="CO265" s="280"/>
      <c r="CP265" s="280"/>
      <c r="CQ265" s="280"/>
      <c r="CR265" s="268"/>
      <c r="CS265" s="268"/>
      <c r="DA265" s="270"/>
      <c r="DB265" s="270"/>
      <c r="DD265" s="284"/>
      <c r="DE265" s="270"/>
      <c r="DF265" s="285"/>
      <c r="DG265" s="270"/>
      <c r="DH265" s="270"/>
      <c r="DI265" s="273"/>
      <c r="DJ265" s="270"/>
      <c r="DK265" s="270"/>
      <c r="DL265" s="273"/>
      <c r="DM265" s="285"/>
      <c r="DN265" s="270"/>
      <c r="DO265" s="284"/>
      <c r="DP265" s="270"/>
      <c r="DQ265" s="270"/>
      <c r="DR265" s="270"/>
      <c r="DS265" s="270"/>
      <c r="DT265" s="270"/>
      <c r="DU265" s="244"/>
      <c r="DV265" s="284"/>
      <c r="DW265" s="284"/>
      <c r="DX265" s="286"/>
      <c r="DY265" s="286"/>
      <c r="DZ265" s="284"/>
      <c r="EA265" s="284"/>
      <c r="EB265" s="284"/>
      <c r="ED265" s="284"/>
      <c r="EE265" s="270"/>
      <c r="EF265" s="280"/>
      <c r="EG265" s="280"/>
      <c r="EH265" s="280"/>
      <c r="EI265" s="224"/>
      <c r="EJ265" s="275"/>
      <c r="EK265" s="276"/>
      <c r="EL265" s="275"/>
      <c r="EM265" s="275"/>
      <c r="EO265" s="275"/>
      <c r="EP265" s="275"/>
      <c r="ER265" s="224"/>
      <c r="ES265" s="275"/>
      <c r="ET265" s="276"/>
      <c r="EU265" s="275"/>
      <c r="EV265" s="275"/>
      <c r="EX265" s="275"/>
      <c r="EY265" s="275"/>
      <c r="FA265" s="34"/>
      <c r="FB265" s="34"/>
      <c r="FC265" s="33"/>
    </row>
    <row r="266" spans="1:159" ht="32.25" customHeight="1">
      <c r="A266" s="224"/>
      <c r="G266" s="280"/>
      <c r="L266" s="280"/>
      <c r="M266" s="266"/>
      <c r="N266" s="266"/>
      <c r="O266" s="266"/>
      <c r="P266" s="266"/>
      <c r="Q266" s="266"/>
      <c r="R266" s="266"/>
      <c r="S266" s="280"/>
      <c r="T266" s="280"/>
      <c r="U266" s="280"/>
      <c r="V266" s="280"/>
      <c r="W266" s="280"/>
      <c r="X266" s="266"/>
      <c r="Y266" s="280"/>
      <c r="Z266" s="280"/>
      <c r="AA266" s="280"/>
      <c r="AB266" s="266"/>
      <c r="AC266" s="280"/>
      <c r="AD266" s="280"/>
      <c r="AE266" s="281"/>
      <c r="AF266" s="280"/>
      <c r="AG266" s="280"/>
      <c r="AH266" s="281"/>
      <c r="AI266" s="280"/>
      <c r="AJ266" s="280"/>
      <c r="AK266" s="280"/>
      <c r="AL266" s="280"/>
      <c r="AM266" s="280"/>
      <c r="AN266" s="266"/>
      <c r="AO266" s="280"/>
      <c r="AP266" s="280"/>
      <c r="AQ266" s="280"/>
      <c r="AR266" s="280"/>
      <c r="AS266" s="266"/>
      <c r="AT266" s="280"/>
      <c r="AU266" s="280"/>
      <c r="AV266" s="266"/>
      <c r="AW266" s="266"/>
      <c r="AX266" s="280"/>
      <c r="AY266" s="280"/>
      <c r="AZ266" s="280"/>
      <c r="BA266" s="280"/>
      <c r="BB266" s="280"/>
      <c r="BC266" s="280"/>
      <c r="BD266" s="280"/>
      <c r="BE266" s="280"/>
      <c r="BF266" s="280"/>
      <c r="BK266" s="280"/>
      <c r="BL266" s="280"/>
      <c r="BM266" s="280"/>
      <c r="BN266" s="280"/>
      <c r="BO266" s="280"/>
      <c r="BP266" s="280"/>
      <c r="BQ266" s="280"/>
      <c r="BR266" s="280"/>
      <c r="BS266" s="280"/>
      <c r="BT266" s="280"/>
      <c r="BU266" s="266"/>
      <c r="BV266" s="280"/>
      <c r="BW266" s="280"/>
      <c r="BX266" s="280"/>
      <c r="BY266" s="280"/>
      <c r="BZ266" s="280"/>
      <c r="CA266" s="280"/>
      <c r="CB266" s="266"/>
      <c r="CC266" s="266"/>
      <c r="CD266" s="280"/>
      <c r="CE266" s="280"/>
      <c r="CF266" s="280"/>
      <c r="CG266" s="280"/>
      <c r="CH266" s="266"/>
      <c r="CI266" s="266"/>
      <c r="CJ266" s="266"/>
      <c r="CK266" s="266"/>
      <c r="CL266" s="266"/>
      <c r="CM266" s="280"/>
      <c r="CN266" s="280"/>
      <c r="CO266" s="280"/>
      <c r="CP266" s="280"/>
      <c r="CQ266" s="280"/>
      <c r="CR266" s="268"/>
      <c r="CS266" s="268"/>
      <c r="DA266" s="270"/>
      <c r="DB266" s="270"/>
      <c r="DD266" s="284"/>
      <c r="DE266" s="270"/>
      <c r="DF266" s="285"/>
      <c r="DG266" s="270"/>
      <c r="DH266" s="270"/>
      <c r="DI266" s="273"/>
      <c r="DJ266" s="270"/>
      <c r="DK266" s="270"/>
      <c r="DL266" s="273"/>
      <c r="DM266" s="285"/>
      <c r="DN266" s="270"/>
      <c r="DO266" s="284"/>
      <c r="DP266" s="270"/>
      <c r="DQ266" s="270"/>
      <c r="DR266" s="270"/>
      <c r="DS266" s="270"/>
      <c r="DT266" s="270"/>
      <c r="DU266" s="244"/>
      <c r="DV266" s="284"/>
      <c r="DW266" s="284"/>
      <c r="DX266" s="286"/>
      <c r="DY266" s="286"/>
      <c r="DZ266" s="284"/>
      <c r="EA266" s="284"/>
      <c r="EB266" s="284"/>
      <c r="ED266" s="284"/>
      <c r="EE266" s="270"/>
      <c r="EF266" s="280"/>
      <c r="EG266" s="280"/>
      <c r="EH266" s="280"/>
      <c r="EI266" s="224"/>
      <c r="EJ266" s="275"/>
      <c r="EK266" s="276"/>
      <c r="EL266" s="275"/>
      <c r="EM266" s="275"/>
      <c r="EO266" s="275"/>
      <c r="EP266" s="275"/>
      <c r="ER266" s="224"/>
      <c r="ES266" s="275"/>
      <c r="ET266" s="276"/>
      <c r="EU266" s="275"/>
      <c r="EV266" s="275"/>
      <c r="EX266" s="275"/>
      <c r="EY266" s="275"/>
      <c r="FA266" s="34"/>
      <c r="FB266" s="34"/>
      <c r="FC266" s="33"/>
    </row>
    <row r="267" spans="1:159" ht="32.25" customHeight="1">
      <c r="A267" s="224"/>
      <c r="G267" s="280"/>
      <c r="L267" s="280"/>
      <c r="M267" s="266"/>
      <c r="N267" s="266"/>
      <c r="O267" s="266"/>
      <c r="P267" s="266"/>
      <c r="Q267" s="266"/>
      <c r="R267" s="266"/>
      <c r="S267" s="280"/>
      <c r="T267" s="280"/>
      <c r="U267" s="280"/>
      <c r="V267" s="280"/>
      <c r="W267" s="280"/>
      <c r="X267" s="266"/>
      <c r="Y267" s="280"/>
      <c r="Z267" s="280"/>
      <c r="AA267" s="280"/>
      <c r="AB267" s="266"/>
      <c r="AC267" s="280"/>
      <c r="AD267" s="280"/>
      <c r="AE267" s="281"/>
      <c r="AF267" s="280"/>
      <c r="AG267" s="280"/>
      <c r="AH267" s="281"/>
      <c r="AI267" s="280"/>
      <c r="AJ267" s="280"/>
      <c r="AK267" s="280"/>
      <c r="AL267" s="280"/>
      <c r="AM267" s="280"/>
      <c r="AN267" s="266"/>
      <c r="AO267" s="280"/>
      <c r="AP267" s="280"/>
      <c r="AQ267" s="280"/>
      <c r="AR267" s="280"/>
      <c r="AS267" s="266"/>
      <c r="AT267" s="280"/>
      <c r="AU267" s="280"/>
      <c r="AV267" s="266"/>
      <c r="AW267" s="266"/>
      <c r="AX267" s="280"/>
      <c r="AY267" s="280"/>
      <c r="AZ267" s="280"/>
      <c r="BA267" s="280"/>
      <c r="BB267" s="280"/>
      <c r="BC267" s="280"/>
      <c r="BD267" s="280"/>
      <c r="BE267" s="280"/>
      <c r="BF267" s="280"/>
      <c r="BK267" s="280"/>
      <c r="BL267" s="280"/>
      <c r="BM267" s="280"/>
      <c r="BN267" s="280"/>
      <c r="BO267" s="280"/>
      <c r="BP267" s="280"/>
      <c r="BQ267" s="280"/>
      <c r="BR267" s="280"/>
      <c r="BS267" s="280"/>
      <c r="BT267" s="280"/>
      <c r="BU267" s="266"/>
      <c r="BV267" s="280"/>
      <c r="BW267" s="280"/>
      <c r="BX267" s="280"/>
      <c r="BY267" s="280"/>
      <c r="BZ267" s="280"/>
      <c r="CA267" s="280"/>
      <c r="CB267" s="266"/>
      <c r="CC267" s="266"/>
      <c r="CD267" s="280"/>
      <c r="CE267" s="280"/>
      <c r="CF267" s="280"/>
      <c r="CG267" s="280"/>
      <c r="CH267" s="266"/>
      <c r="CI267" s="266"/>
      <c r="CJ267" s="266"/>
      <c r="CK267" s="266"/>
      <c r="CL267" s="266"/>
      <c r="CM267" s="280"/>
      <c r="CN267" s="280"/>
      <c r="CO267" s="280"/>
      <c r="CP267" s="280"/>
      <c r="CQ267" s="280"/>
      <c r="CR267" s="268"/>
      <c r="CS267" s="268"/>
      <c r="DA267" s="270"/>
      <c r="DB267" s="270"/>
      <c r="DD267" s="284"/>
      <c r="DE267" s="270"/>
      <c r="DF267" s="285"/>
      <c r="DG267" s="270"/>
      <c r="DH267" s="270"/>
      <c r="DI267" s="273"/>
      <c r="DJ267" s="270"/>
      <c r="DK267" s="270"/>
      <c r="DL267" s="273"/>
      <c r="DM267" s="285"/>
      <c r="DN267" s="270"/>
      <c r="DO267" s="284"/>
      <c r="DP267" s="270"/>
      <c r="DQ267" s="270"/>
      <c r="DR267" s="270"/>
      <c r="DS267" s="270"/>
      <c r="DT267" s="270"/>
      <c r="DU267" s="244"/>
      <c r="DV267" s="284"/>
      <c r="DW267" s="284"/>
      <c r="DX267" s="286"/>
      <c r="DY267" s="286"/>
      <c r="DZ267" s="284"/>
      <c r="EA267" s="284"/>
      <c r="EB267" s="284"/>
      <c r="ED267" s="284"/>
      <c r="EE267" s="270"/>
      <c r="EF267" s="280"/>
      <c r="EG267" s="280"/>
      <c r="EH267" s="280"/>
      <c r="EI267" s="224"/>
      <c r="EJ267" s="275"/>
      <c r="EK267" s="276"/>
      <c r="EL267" s="275"/>
      <c r="EM267" s="275"/>
      <c r="EO267" s="275"/>
      <c r="EP267" s="275"/>
      <c r="ER267" s="224"/>
      <c r="ES267" s="275"/>
      <c r="ET267" s="276"/>
      <c r="EU267" s="275"/>
      <c r="EV267" s="275"/>
      <c r="EX267" s="275"/>
      <c r="EY267" s="275"/>
      <c r="FA267" s="34"/>
      <c r="FB267" s="34"/>
      <c r="FC267" s="33"/>
    </row>
    <row r="268" spans="1:159" ht="32.25" customHeight="1">
      <c r="A268" s="224"/>
      <c r="G268" s="280"/>
      <c r="L268" s="280"/>
      <c r="M268" s="266"/>
      <c r="N268" s="266"/>
      <c r="O268" s="266"/>
      <c r="P268" s="266"/>
      <c r="Q268" s="266"/>
      <c r="R268" s="266"/>
      <c r="S268" s="280"/>
      <c r="T268" s="280"/>
      <c r="U268" s="280"/>
      <c r="V268" s="280"/>
      <c r="W268" s="280"/>
      <c r="X268" s="266"/>
      <c r="Y268" s="280"/>
      <c r="Z268" s="280"/>
      <c r="AA268" s="280"/>
      <c r="AB268" s="266"/>
      <c r="AC268" s="280"/>
      <c r="AD268" s="280"/>
      <c r="AE268" s="281"/>
      <c r="AF268" s="280"/>
      <c r="AG268" s="280"/>
      <c r="AH268" s="281"/>
      <c r="AI268" s="280"/>
      <c r="AJ268" s="280"/>
      <c r="AK268" s="280"/>
      <c r="AL268" s="280"/>
      <c r="AM268" s="280"/>
      <c r="AN268" s="266"/>
      <c r="AO268" s="280"/>
      <c r="AP268" s="280"/>
      <c r="AQ268" s="280"/>
      <c r="AR268" s="280"/>
      <c r="AS268" s="266"/>
      <c r="AT268" s="280"/>
      <c r="AU268" s="280"/>
      <c r="AV268" s="266"/>
      <c r="AW268" s="266"/>
      <c r="AX268" s="280"/>
      <c r="AY268" s="280"/>
      <c r="AZ268" s="280"/>
      <c r="BA268" s="280"/>
      <c r="BB268" s="280"/>
      <c r="BC268" s="280"/>
      <c r="BD268" s="280"/>
      <c r="BE268" s="280"/>
      <c r="BF268" s="280"/>
      <c r="BK268" s="280"/>
      <c r="BL268" s="280"/>
      <c r="BM268" s="280"/>
      <c r="BN268" s="280"/>
      <c r="BO268" s="280"/>
      <c r="BP268" s="280"/>
      <c r="BQ268" s="280"/>
      <c r="BR268" s="280"/>
      <c r="BS268" s="280"/>
      <c r="BT268" s="280"/>
      <c r="BU268" s="266"/>
      <c r="BV268" s="280"/>
      <c r="BW268" s="280"/>
      <c r="BX268" s="280"/>
      <c r="BY268" s="280"/>
      <c r="BZ268" s="280"/>
      <c r="CA268" s="280"/>
      <c r="CB268" s="266"/>
      <c r="CC268" s="266"/>
      <c r="CD268" s="280"/>
      <c r="CE268" s="280"/>
      <c r="CF268" s="280"/>
      <c r="CG268" s="280"/>
      <c r="CH268" s="266"/>
      <c r="CI268" s="266"/>
      <c r="CJ268" s="266"/>
      <c r="CK268" s="266"/>
      <c r="CL268" s="266"/>
      <c r="CM268" s="280"/>
      <c r="CN268" s="280"/>
      <c r="CO268" s="280"/>
      <c r="CP268" s="280"/>
      <c r="CQ268" s="280"/>
      <c r="CR268" s="268"/>
      <c r="CS268" s="268"/>
      <c r="DA268" s="270"/>
      <c r="DB268" s="270"/>
      <c r="DD268" s="284"/>
      <c r="DE268" s="270"/>
      <c r="DF268" s="285"/>
      <c r="DG268" s="270"/>
      <c r="DH268" s="270"/>
      <c r="DI268" s="273"/>
      <c r="DJ268" s="270"/>
      <c r="DK268" s="270"/>
      <c r="DL268" s="273"/>
      <c r="DM268" s="285"/>
      <c r="DN268" s="270"/>
      <c r="DO268" s="284"/>
      <c r="DP268" s="270"/>
      <c r="DQ268" s="270"/>
      <c r="DR268" s="270"/>
      <c r="DS268" s="270"/>
      <c r="DT268" s="270"/>
      <c r="DU268" s="244"/>
      <c r="DV268" s="284"/>
      <c r="DW268" s="284"/>
      <c r="DX268" s="286"/>
      <c r="DY268" s="286"/>
      <c r="DZ268" s="284"/>
      <c r="EA268" s="284"/>
      <c r="EB268" s="284"/>
      <c r="ED268" s="284"/>
      <c r="EE268" s="270"/>
      <c r="EF268" s="280"/>
      <c r="EG268" s="280"/>
      <c r="EH268" s="280"/>
      <c r="EI268" s="224"/>
      <c r="EJ268" s="275"/>
      <c r="EK268" s="276"/>
      <c r="EL268" s="275"/>
      <c r="EM268" s="275"/>
      <c r="EO268" s="275"/>
      <c r="EP268" s="275"/>
      <c r="ER268" s="224"/>
      <c r="ES268" s="275"/>
      <c r="ET268" s="276"/>
      <c r="EU268" s="275"/>
      <c r="EV268" s="275"/>
      <c r="EX268" s="275"/>
      <c r="EY268" s="275"/>
      <c r="FA268" s="34"/>
      <c r="FB268" s="34"/>
      <c r="FC268" s="33"/>
    </row>
    <row r="269" spans="1:159" ht="32.25" customHeight="1">
      <c r="A269" s="224"/>
      <c r="G269" s="280"/>
      <c r="L269" s="280"/>
      <c r="M269" s="266"/>
      <c r="N269" s="266"/>
      <c r="O269" s="266"/>
      <c r="P269" s="266"/>
      <c r="Q269" s="266"/>
      <c r="R269" s="266"/>
      <c r="S269" s="280"/>
      <c r="T269" s="280"/>
      <c r="U269" s="280"/>
      <c r="V269" s="280"/>
      <c r="W269" s="280"/>
      <c r="X269" s="266"/>
      <c r="Y269" s="280"/>
      <c r="Z269" s="280"/>
      <c r="AA269" s="280"/>
      <c r="AB269" s="266"/>
      <c r="AC269" s="280"/>
      <c r="AD269" s="280"/>
      <c r="AE269" s="281"/>
      <c r="AF269" s="280"/>
      <c r="AG269" s="280"/>
      <c r="AH269" s="281"/>
      <c r="AI269" s="280"/>
      <c r="AJ269" s="280"/>
      <c r="AK269" s="280"/>
      <c r="AL269" s="280"/>
      <c r="AM269" s="280"/>
      <c r="AN269" s="266"/>
      <c r="AO269" s="280"/>
      <c r="AP269" s="280"/>
      <c r="AQ269" s="280"/>
      <c r="AR269" s="280"/>
      <c r="AS269" s="266"/>
      <c r="AT269" s="280"/>
      <c r="AU269" s="280"/>
      <c r="AV269" s="266"/>
      <c r="AW269" s="266"/>
      <c r="AX269" s="280"/>
      <c r="AY269" s="280"/>
      <c r="AZ269" s="280"/>
      <c r="BA269" s="280"/>
      <c r="BB269" s="280"/>
      <c r="BC269" s="280"/>
      <c r="BD269" s="280"/>
      <c r="BE269" s="280"/>
      <c r="BF269" s="280"/>
      <c r="BK269" s="280"/>
      <c r="BL269" s="280"/>
      <c r="BM269" s="280"/>
      <c r="BN269" s="280"/>
      <c r="BO269" s="280"/>
      <c r="BP269" s="280"/>
      <c r="BQ269" s="280"/>
      <c r="BR269" s="280"/>
      <c r="BS269" s="280"/>
      <c r="BT269" s="280"/>
      <c r="BU269" s="266"/>
      <c r="BV269" s="280"/>
      <c r="BW269" s="280"/>
      <c r="BX269" s="280"/>
      <c r="BY269" s="280"/>
      <c r="BZ269" s="280"/>
      <c r="CA269" s="280"/>
      <c r="CB269" s="266"/>
      <c r="CC269" s="266"/>
      <c r="CD269" s="280"/>
      <c r="CE269" s="280"/>
      <c r="CF269" s="280"/>
      <c r="CG269" s="280"/>
      <c r="CH269" s="266"/>
      <c r="CI269" s="266"/>
      <c r="CJ269" s="266"/>
      <c r="CK269" s="266"/>
      <c r="CL269" s="266"/>
      <c r="CM269" s="280"/>
      <c r="CN269" s="280"/>
      <c r="CO269" s="280"/>
      <c r="CP269" s="280"/>
      <c r="CQ269" s="280"/>
      <c r="CR269" s="268"/>
      <c r="CS269" s="268"/>
      <c r="DA269" s="270"/>
      <c r="DB269" s="270"/>
      <c r="DD269" s="284"/>
      <c r="DE269" s="270"/>
      <c r="DF269" s="285"/>
      <c r="DG269" s="270"/>
      <c r="DH269" s="270"/>
      <c r="DI269" s="273"/>
      <c r="DJ269" s="270"/>
      <c r="DK269" s="270"/>
      <c r="DL269" s="273"/>
      <c r="DM269" s="285"/>
      <c r="DN269" s="270"/>
      <c r="DO269" s="284"/>
      <c r="DP269" s="270"/>
      <c r="DQ269" s="270"/>
      <c r="DR269" s="270"/>
      <c r="DS269" s="270"/>
      <c r="DT269" s="270"/>
      <c r="DU269" s="244"/>
      <c r="DV269" s="284"/>
      <c r="DW269" s="284"/>
      <c r="DX269" s="286"/>
      <c r="DY269" s="286"/>
      <c r="DZ269" s="284"/>
      <c r="EA269" s="284"/>
      <c r="EB269" s="284"/>
      <c r="ED269" s="284"/>
      <c r="EE269" s="270"/>
      <c r="EF269" s="280"/>
      <c r="EG269" s="280"/>
      <c r="EH269" s="280"/>
      <c r="EI269" s="224"/>
      <c r="EJ269" s="275"/>
      <c r="EK269" s="276"/>
      <c r="EL269" s="275"/>
      <c r="EM269" s="275"/>
      <c r="EO269" s="275"/>
      <c r="EP269" s="275"/>
      <c r="ER269" s="224"/>
      <c r="ES269" s="275"/>
      <c r="ET269" s="276"/>
      <c r="EU269" s="275"/>
      <c r="EV269" s="275"/>
      <c r="EX269" s="275"/>
      <c r="EY269" s="275"/>
      <c r="FA269" s="34"/>
      <c r="FB269" s="34"/>
      <c r="FC269" s="33"/>
    </row>
    <row r="270" spans="1:159" ht="32.25" customHeight="1">
      <c r="A270" s="224"/>
      <c r="G270" s="280"/>
      <c r="L270" s="280"/>
      <c r="M270" s="266"/>
      <c r="N270" s="266"/>
      <c r="O270" s="266"/>
      <c r="P270" s="266"/>
      <c r="Q270" s="266"/>
      <c r="R270" s="266"/>
      <c r="S270" s="280"/>
      <c r="T270" s="280"/>
      <c r="U270" s="280"/>
      <c r="V270" s="280"/>
      <c r="W270" s="280"/>
      <c r="X270" s="266"/>
      <c r="Y270" s="280"/>
      <c r="Z270" s="280"/>
      <c r="AA270" s="280"/>
      <c r="AB270" s="266"/>
      <c r="AC270" s="280"/>
      <c r="AD270" s="280"/>
      <c r="AE270" s="281"/>
      <c r="AF270" s="280"/>
      <c r="AG270" s="280"/>
      <c r="AH270" s="281"/>
      <c r="AI270" s="280"/>
      <c r="AJ270" s="280"/>
      <c r="AK270" s="280"/>
      <c r="AL270" s="280"/>
      <c r="AM270" s="280"/>
      <c r="AN270" s="266"/>
      <c r="AO270" s="280"/>
      <c r="AP270" s="280"/>
      <c r="AQ270" s="280"/>
      <c r="AR270" s="280"/>
      <c r="AS270" s="266"/>
      <c r="AT270" s="280"/>
      <c r="AU270" s="280"/>
      <c r="AV270" s="266"/>
      <c r="AW270" s="266"/>
      <c r="AX270" s="280"/>
      <c r="AY270" s="280"/>
      <c r="AZ270" s="280"/>
      <c r="BA270" s="280"/>
      <c r="BB270" s="280"/>
      <c r="BC270" s="280"/>
      <c r="BD270" s="280"/>
      <c r="BE270" s="280"/>
      <c r="BF270" s="280"/>
      <c r="BK270" s="280"/>
      <c r="BL270" s="280"/>
      <c r="BM270" s="280"/>
      <c r="BN270" s="280"/>
      <c r="BO270" s="280"/>
      <c r="BP270" s="280"/>
      <c r="BQ270" s="280"/>
      <c r="BR270" s="280"/>
      <c r="BS270" s="280"/>
      <c r="BT270" s="280"/>
      <c r="BU270" s="266"/>
      <c r="BV270" s="280"/>
      <c r="BW270" s="280"/>
      <c r="BX270" s="280"/>
      <c r="BY270" s="280"/>
      <c r="BZ270" s="280"/>
      <c r="CA270" s="280"/>
      <c r="CB270" s="266"/>
      <c r="CC270" s="266"/>
      <c r="CD270" s="280"/>
      <c r="CE270" s="280"/>
      <c r="CF270" s="280"/>
      <c r="CG270" s="280"/>
      <c r="CH270" s="266"/>
      <c r="CI270" s="266"/>
      <c r="CJ270" s="266"/>
      <c r="CK270" s="266"/>
      <c r="CL270" s="266"/>
      <c r="CM270" s="280"/>
      <c r="CN270" s="280"/>
      <c r="CO270" s="280"/>
      <c r="CP270" s="280"/>
      <c r="CQ270" s="280"/>
      <c r="CR270" s="268"/>
      <c r="CS270" s="268"/>
      <c r="DA270" s="270"/>
      <c r="DB270" s="270"/>
      <c r="DD270" s="284"/>
      <c r="DE270" s="270"/>
      <c r="DF270" s="285"/>
      <c r="DG270" s="270"/>
      <c r="DH270" s="270"/>
      <c r="DI270" s="273"/>
      <c r="DJ270" s="270"/>
      <c r="DK270" s="270"/>
      <c r="DL270" s="273"/>
      <c r="DM270" s="285"/>
      <c r="DN270" s="270"/>
      <c r="DO270" s="284"/>
      <c r="DP270" s="270"/>
      <c r="DQ270" s="270"/>
      <c r="DR270" s="270"/>
      <c r="DS270" s="270"/>
      <c r="DT270" s="270"/>
      <c r="DU270" s="244"/>
      <c r="DV270" s="284"/>
      <c r="DW270" s="284"/>
      <c r="DX270" s="286"/>
      <c r="DY270" s="286"/>
      <c r="DZ270" s="284"/>
      <c r="EA270" s="284"/>
      <c r="EB270" s="284"/>
      <c r="ED270" s="284"/>
      <c r="EE270" s="270"/>
      <c r="EF270" s="280"/>
      <c r="EG270" s="280"/>
      <c r="EH270" s="280"/>
      <c r="EI270" s="224"/>
      <c r="EJ270" s="275"/>
      <c r="EK270" s="276"/>
      <c r="EL270" s="275"/>
      <c r="EM270" s="275"/>
      <c r="EO270" s="275"/>
      <c r="EP270" s="275"/>
      <c r="ER270" s="224"/>
      <c r="ES270" s="275"/>
      <c r="ET270" s="276"/>
      <c r="EU270" s="275"/>
      <c r="EV270" s="275"/>
      <c r="EX270" s="275"/>
      <c r="EY270" s="275"/>
      <c r="FA270" s="34"/>
      <c r="FB270" s="34"/>
      <c r="FC270" s="33"/>
    </row>
    <row r="271" spans="1:159" ht="32.25" customHeight="1">
      <c r="A271" s="224"/>
      <c r="G271" s="280"/>
      <c r="L271" s="280"/>
      <c r="M271" s="266"/>
      <c r="N271" s="266"/>
      <c r="O271" s="266"/>
      <c r="P271" s="266"/>
      <c r="Q271" s="266"/>
      <c r="R271" s="266"/>
      <c r="S271" s="280"/>
      <c r="T271" s="280"/>
      <c r="U271" s="280"/>
      <c r="V271" s="280"/>
      <c r="W271" s="280"/>
      <c r="X271" s="266"/>
      <c r="Y271" s="280"/>
      <c r="Z271" s="280"/>
      <c r="AA271" s="280"/>
      <c r="AB271" s="266"/>
      <c r="AC271" s="280"/>
      <c r="AD271" s="280"/>
      <c r="AE271" s="281"/>
      <c r="AF271" s="280"/>
      <c r="AG271" s="280"/>
      <c r="AH271" s="281"/>
      <c r="AI271" s="280"/>
      <c r="AJ271" s="280"/>
      <c r="AK271" s="280"/>
      <c r="AL271" s="280"/>
      <c r="AM271" s="280"/>
      <c r="AN271" s="266"/>
      <c r="AO271" s="280"/>
      <c r="AP271" s="280"/>
      <c r="AQ271" s="280"/>
      <c r="AR271" s="280"/>
      <c r="AS271" s="266"/>
      <c r="AT271" s="280"/>
      <c r="AU271" s="280"/>
      <c r="AV271" s="266"/>
      <c r="AW271" s="266"/>
      <c r="AX271" s="280"/>
      <c r="AY271" s="280"/>
      <c r="AZ271" s="280"/>
      <c r="BA271" s="280"/>
      <c r="BB271" s="280"/>
      <c r="BC271" s="280"/>
      <c r="BD271" s="280"/>
      <c r="BE271" s="280"/>
      <c r="BF271" s="280"/>
      <c r="BK271" s="280"/>
      <c r="BL271" s="280"/>
      <c r="BM271" s="280"/>
      <c r="BN271" s="280"/>
      <c r="BO271" s="280"/>
      <c r="BP271" s="280"/>
      <c r="BQ271" s="280"/>
      <c r="BR271" s="280"/>
      <c r="BS271" s="280"/>
      <c r="BT271" s="280"/>
      <c r="BU271" s="266"/>
      <c r="BV271" s="280"/>
      <c r="BW271" s="280"/>
      <c r="BX271" s="280"/>
      <c r="BY271" s="280"/>
      <c r="BZ271" s="280"/>
      <c r="CA271" s="280"/>
      <c r="CB271" s="266"/>
      <c r="CC271" s="266"/>
      <c r="CD271" s="280"/>
      <c r="CE271" s="280"/>
      <c r="CF271" s="280"/>
      <c r="CG271" s="280"/>
      <c r="CH271" s="266"/>
      <c r="CI271" s="266"/>
      <c r="CJ271" s="266"/>
      <c r="CK271" s="266"/>
      <c r="CL271" s="266"/>
      <c r="CM271" s="280"/>
      <c r="CN271" s="280"/>
      <c r="CO271" s="280"/>
      <c r="CP271" s="280"/>
      <c r="CQ271" s="280"/>
      <c r="CR271" s="268"/>
      <c r="CS271" s="268"/>
      <c r="DA271" s="270"/>
      <c r="DB271" s="270"/>
      <c r="DD271" s="284"/>
      <c r="DE271" s="270"/>
      <c r="DF271" s="285"/>
      <c r="DG271" s="270"/>
      <c r="DH271" s="270"/>
      <c r="DI271" s="273"/>
      <c r="DJ271" s="270"/>
      <c r="DK271" s="270"/>
      <c r="DL271" s="273"/>
      <c r="DM271" s="285"/>
      <c r="DN271" s="270"/>
      <c r="DO271" s="284"/>
      <c r="DP271" s="270"/>
      <c r="DQ271" s="270"/>
      <c r="DR271" s="270"/>
      <c r="DS271" s="270"/>
      <c r="DT271" s="270"/>
      <c r="DU271" s="244"/>
      <c r="DV271" s="284"/>
      <c r="DW271" s="284"/>
      <c r="DX271" s="286"/>
      <c r="DY271" s="286"/>
      <c r="DZ271" s="284"/>
      <c r="EA271" s="284"/>
      <c r="EB271" s="284"/>
      <c r="ED271" s="284"/>
      <c r="EE271" s="270"/>
      <c r="EF271" s="280"/>
      <c r="EG271" s="280"/>
      <c r="EH271" s="280"/>
      <c r="EI271" s="224"/>
      <c r="EJ271" s="275"/>
      <c r="EK271" s="276"/>
      <c r="EL271" s="275"/>
      <c r="EM271" s="275"/>
      <c r="EO271" s="275"/>
      <c r="EP271" s="275"/>
      <c r="ER271" s="224"/>
      <c r="ES271" s="275"/>
      <c r="ET271" s="276"/>
      <c r="EU271" s="275"/>
      <c r="EV271" s="275"/>
      <c r="EX271" s="275"/>
      <c r="EY271" s="275"/>
      <c r="FA271" s="34"/>
      <c r="FB271" s="34"/>
      <c r="FC271" s="33"/>
    </row>
    <row r="272" spans="1:159" ht="32.25" customHeight="1">
      <c r="A272" s="224"/>
      <c r="G272" s="280"/>
      <c r="L272" s="280"/>
      <c r="M272" s="266"/>
      <c r="N272" s="266"/>
      <c r="O272" s="266"/>
      <c r="P272" s="266"/>
      <c r="Q272" s="266"/>
      <c r="R272" s="266"/>
      <c r="S272" s="280"/>
      <c r="T272" s="280"/>
      <c r="U272" s="280"/>
      <c r="V272" s="280"/>
      <c r="W272" s="280"/>
      <c r="X272" s="266"/>
      <c r="Y272" s="280"/>
      <c r="Z272" s="280"/>
      <c r="AA272" s="280"/>
      <c r="AB272" s="266"/>
      <c r="AC272" s="280"/>
      <c r="AD272" s="280"/>
      <c r="AE272" s="281"/>
      <c r="AF272" s="280"/>
      <c r="AG272" s="280"/>
      <c r="AH272" s="281"/>
      <c r="AI272" s="280"/>
      <c r="AJ272" s="280"/>
      <c r="AK272" s="280"/>
      <c r="AL272" s="280"/>
      <c r="AM272" s="280"/>
      <c r="AN272" s="266"/>
      <c r="AO272" s="280"/>
      <c r="AP272" s="280"/>
      <c r="AQ272" s="280"/>
      <c r="AR272" s="280"/>
      <c r="AS272" s="266"/>
      <c r="AT272" s="280"/>
      <c r="AU272" s="280"/>
      <c r="AV272" s="266"/>
      <c r="AW272" s="266"/>
      <c r="AX272" s="280"/>
      <c r="AY272" s="280"/>
      <c r="AZ272" s="280"/>
      <c r="BA272" s="280"/>
      <c r="BB272" s="280"/>
      <c r="BC272" s="280"/>
      <c r="BD272" s="280"/>
      <c r="BE272" s="280"/>
      <c r="BF272" s="280"/>
      <c r="BK272" s="280"/>
      <c r="BL272" s="280"/>
      <c r="BM272" s="280"/>
      <c r="BN272" s="280"/>
      <c r="BO272" s="280"/>
      <c r="BP272" s="280"/>
      <c r="BQ272" s="280"/>
      <c r="BR272" s="280"/>
      <c r="BS272" s="280"/>
      <c r="BT272" s="280"/>
      <c r="BU272" s="266"/>
      <c r="BV272" s="280"/>
      <c r="BW272" s="280"/>
      <c r="BX272" s="280"/>
      <c r="BY272" s="280"/>
      <c r="BZ272" s="280"/>
      <c r="CA272" s="280"/>
      <c r="CB272" s="266"/>
      <c r="CC272" s="266"/>
      <c r="CD272" s="280"/>
      <c r="CE272" s="280"/>
      <c r="CF272" s="280"/>
      <c r="CG272" s="280"/>
      <c r="CH272" s="266"/>
      <c r="CI272" s="266"/>
      <c r="CJ272" s="266"/>
      <c r="CK272" s="266"/>
      <c r="CL272" s="266"/>
      <c r="CM272" s="280"/>
      <c r="CN272" s="280"/>
      <c r="CO272" s="280"/>
      <c r="CP272" s="280"/>
      <c r="CQ272" s="280"/>
      <c r="CR272" s="268"/>
      <c r="CS272" s="268"/>
      <c r="DA272" s="270"/>
      <c r="DB272" s="270"/>
      <c r="DD272" s="284"/>
      <c r="DE272" s="270"/>
      <c r="DF272" s="285"/>
      <c r="DG272" s="270"/>
      <c r="DH272" s="270"/>
      <c r="DI272" s="273"/>
      <c r="DJ272" s="270"/>
      <c r="DK272" s="270"/>
      <c r="DL272" s="273"/>
      <c r="DM272" s="285"/>
      <c r="DN272" s="270"/>
      <c r="DO272" s="284"/>
      <c r="DP272" s="270"/>
      <c r="DQ272" s="270"/>
      <c r="DR272" s="270"/>
      <c r="DS272" s="270"/>
      <c r="DT272" s="270"/>
      <c r="DU272" s="244"/>
      <c r="DV272" s="284"/>
      <c r="DW272" s="284"/>
      <c r="DX272" s="286"/>
      <c r="DY272" s="286"/>
      <c r="DZ272" s="284"/>
      <c r="EA272" s="284"/>
      <c r="EB272" s="284"/>
      <c r="ED272" s="284"/>
      <c r="EE272" s="270"/>
      <c r="EF272" s="280"/>
      <c r="EG272" s="280"/>
      <c r="EH272" s="280"/>
      <c r="EI272" s="224"/>
      <c r="EJ272" s="275"/>
      <c r="EK272" s="276"/>
      <c r="EL272" s="275"/>
      <c r="EM272" s="275"/>
      <c r="EO272" s="275"/>
      <c r="EP272" s="275"/>
      <c r="ER272" s="224"/>
      <c r="ES272" s="275"/>
      <c r="ET272" s="276"/>
      <c r="EU272" s="275"/>
      <c r="EV272" s="275"/>
      <c r="EX272" s="275"/>
      <c r="EY272" s="275"/>
      <c r="FA272" s="34"/>
      <c r="FB272" s="34"/>
      <c r="FC272" s="33"/>
    </row>
    <row r="273" spans="1:159" ht="32.25" customHeight="1">
      <c r="A273" s="224"/>
      <c r="G273" s="280"/>
      <c r="L273" s="280"/>
      <c r="M273" s="266"/>
      <c r="N273" s="266"/>
      <c r="O273" s="266"/>
      <c r="P273" s="266"/>
      <c r="Q273" s="266"/>
      <c r="R273" s="266"/>
      <c r="S273" s="280"/>
      <c r="T273" s="280"/>
      <c r="U273" s="280"/>
      <c r="V273" s="280"/>
      <c r="W273" s="280"/>
      <c r="X273" s="266"/>
      <c r="Y273" s="280"/>
      <c r="Z273" s="280"/>
      <c r="AA273" s="280"/>
      <c r="AB273" s="266"/>
      <c r="AC273" s="280"/>
      <c r="AD273" s="280"/>
      <c r="AE273" s="281"/>
      <c r="AF273" s="280"/>
      <c r="AG273" s="280"/>
      <c r="AH273" s="281"/>
      <c r="AI273" s="280"/>
      <c r="AJ273" s="280"/>
      <c r="AK273" s="280"/>
      <c r="AL273" s="280"/>
      <c r="AM273" s="280"/>
      <c r="AN273" s="266"/>
      <c r="AO273" s="280"/>
      <c r="AP273" s="280"/>
      <c r="AQ273" s="280"/>
      <c r="AR273" s="280"/>
      <c r="AS273" s="266"/>
      <c r="AT273" s="280"/>
      <c r="AU273" s="280"/>
      <c r="AV273" s="266"/>
      <c r="AW273" s="266"/>
      <c r="AX273" s="280"/>
      <c r="AY273" s="280"/>
      <c r="AZ273" s="280"/>
      <c r="BA273" s="280"/>
      <c r="BB273" s="280"/>
      <c r="BC273" s="280"/>
      <c r="BD273" s="280"/>
      <c r="BE273" s="280"/>
      <c r="BF273" s="280"/>
      <c r="BK273" s="280"/>
      <c r="BL273" s="280"/>
      <c r="BM273" s="280"/>
      <c r="BN273" s="280"/>
      <c r="BO273" s="280"/>
      <c r="BP273" s="280"/>
      <c r="BQ273" s="280"/>
      <c r="BR273" s="280"/>
      <c r="BS273" s="280"/>
      <c r="BT273" s="280"/>
      <c r="BU273" s="266"/>
      <c r="BV273" s="280"/>
      <c r="BW273" s="280"/>
      <c r="BX273" s="280"/>
      <c r="BY273" s="280"/>
      <c r="BZ273" s="280"/>
      <c r="CA273" s="280"/>
      <c r="CB273" s="266"/>
      <c r="CC273" s="266"/>
      <c r="CD273" s="280"/>
      <c r="CE273" s="280"/>
      <c r="CF273" s="280"/>
      <c r="CG273" s="280"/>
      <c r="CH273" s="266"/>
      <c r="CI273" s="266"/>
      <c r="CJ273" s="266"/>
      <c r="CK273" s="266"/>
      <c r="CL273" s="266"/>
      <c r="CM273" s="280"/>
      <c r="CN273" s="280"/>
      <c r="CO273" s="280"/>
      <c r="CP273" s="280"/>
      <c r="CQ273" s="280"/>
      <c r="CR273" s="268"/>
      <c r="CS273" s="268"/>
      <c r="DA273" s="270"/>
      <c r="DB273" s="270"/>
      <c r="DD273" s="284"/>
      <c r="DE273" s="270"/>
      <c r="DF273" s="285"/>
      <c r="DG273" s="270"/>
      <c r="DH273" s="270"/>
      <c r="DI273" s="273"/>
      <c r="DJ273" s="270"/>
      <c r="DK273" s="270"/>
      <c r="DL273" s="273"/>
      <c r="DM273" s="285"/>
      <c r="DN273" s="270"/>
      <c r="DO273" s="284"/>
      <c r="DP273" s="270"/>
      <c r="DQ273" s="270"/>
      <c r="DR273" s="270"/>
      <c r="DS273" s="270"/>
      <c r="DT273" s="270"/>
      <c r="DU273" s="244"/>
      <c r="DV273" s="284"/>
      <c r="DW273" s="284"/>
      <c r="DX273" s="286"/>
      <c r="DY273" s="286"/>
      <c r="DZ273" s="284"/>
      <c r="EA273" s="284"/>
      <c r="EB273" s="284"/>
      <c r="ED273" s="284"/>
      <c r="EE273" s="270"/>
      <c r="EF273" s="280"/>
      <c r="EG273" s="280"/>
      <c r="EH273" s="280"/>
      <c r="EI273" s="224"/>
      <c r="EJ273" s="275"/>
      <c r="EK273" s="276"/>
      <c r="EL273" s="275"/>
      <c r="EM273" s="275"/>
      <c r="EO273" s="275"/>
      <c r="EP273" s="275"/>
      <c r="ER273" s="224"/>
      <c r="ES273" s="275"/>
      <c r="ET273" s="276"/>
      <c r="EU273" s="275"/>
      <c r="EV273" s="275"/>
      <c r="EX273" s="275"/>
      <c r="EY273" s="275"/>
      <c r="FA273" s="34"/>
      <c r="FB273" s="34"/>
      <c r="FC273" s="33"/>
    </row>
    <row r="274" spans="1:159" ht="32.25" customHeight="1">
      <c r="A274" s="224"/>
      <c r="G274" s="280"/>
      <c r="L274" s="280"/>
      <c r="M274" s="266"/>
      <c r="N274" s="266"/>
      <c r="O274" s="266"/>
      <c r="P274" s="266"/>
      <c r="Q274" s="266"/>
      <c r="R274" s="266"/>
      <c r="S274" s="280"/>
      <c r="T274" s="280"/>
      <c r="U274" s="280"/>
      <c r="V274" s="280"/>
      <c r="W274" s="280"/>
      <c r="X274" s="266"/>
      <c r="Y274" s="280"/>
      <c r="Z274" s="280"/>
      <c r="AA274" s="280"/>
      <c r="AB274" s="266"/>
      <c r="AC274" s="280"/>
      <c r="AD274" s="280"/>
      <c r="AE274" s="281"/>
      <c r="AF274" s="280"/>
      <c r="AG274" s="280"/>
      <c r="AH274" s="281"/>
      <c r="AI274" s="280"/>
      <c r="AJ274" s="280"/>
      <c r="AK274" s="280"/>
      <c r="AL274" s="280"/>
      <c r="AM274" s="280"/>
      <c r="AN274" s="266"/>
      <c r="AO274" s="280"/>
      <c r="AP274" s="280"/>
      <c r="AQ274" s="280"/>
      <c r="AR274" s="280"/>
      <c r="AS274" s="266"/>
      <c r="AT274" s="280"/>
      <c r="AU274" s="280"/>
      <c r="AV274" s="266"/>
      <c r="AW274" s="266"/>
      <c r="AX274" s="280"/>
      <c r="AY274" s="280"/>
      <c r="AZ274" s="280"/>
      <c r="BA274" s="280"/>
      <c r="BB274" s="280"/>
      <c r="BC274" s="280"/>
      <c r="BD274" s="280"/>
      <c r="BE274" s="280"/>
      <c r="BF274" s="280"/>
      <c r="BK274" s="280"/>
      <c r="BL274" s="280"/>
      <c r="BM274" s="280"/>
      <c r="BN274" s="280"/>
      <c r="BO274" s="280"/>
      <c r="BP274" s="280"/>
      <c r="BQ274" s="280"/>
      <c r="BR274" s="280"/>
      <c r="BS274" s="280"/>
      <c r="BT274" s="280"/>
      <c r="BU274" s="266"/>
      <c r="BV274" s="280"/>
      <c r="BW274" s="280"/>
      <c r="BX274" s="280"/>
      <c r="BY274" s="280"/>
      <c r="BZ274" s="280"/>
      <c r="CA274" s="280"/>
      <c r="CB274" s="266"/>
      <c r="CC274" s="266"/>
      <c r="CD274" s="280"/>
      <c r="CE274" s="280"/>
      <c r="CF274" s="280"/>
      <c r="CG274" s="280"/>
      <c r="CH274" s="266"/>
      <c r="CI274" s="266"/>
      <c r="CJ274" s="266"/>
      <c r="CK274" s="266"/>
      <c r="CL274" s="266"/>
      <c r="CM274" s="280"/>
      <c r="CN274" s="280"/>
      <c r="CO274" s="280"/>
      <c r="CP274" s="280"/>
      <c r="CQ274" s="280"/>
      <c r="CR274" s="268"/>
      <c r="CS274" s="268"/>
      <c r="DA274" s="270"/>
      <c r="DB274" s="270"/>
      <c r="DD274" s="284"/>
      <c r="DE274" s="270"/>
      <c r="DF274" s="285"/>
      <c r="DG274" s="270"/>
      <c r="DH274" s="270"/>
      <c r="DI274" s="273"/>
      <c r="DJ274" s="270"/>
      <c r="DK274" s="270"/>
      <c r="DL274" s="273"/>
      <c r="DM274" s="285"/>
      <c r="DN274" s="270"/>
      <c r="DO274" s="284"/>
      <c r="DP274" s="270"/>
      <c r="DQ274" s="270"/>
      <c r="DR274" s="270"/>
      <c r="DS274" s="270"/>
      <c r="DT274" s="270"/>
      <c r="DU274" s="244"/>
      <c r="DV274" s="284"/>
      <c r="DW274" s="284"/>
      <c r="DX274" s="286"/>
      <c r="DY274" s="286"/>
      <c r="DZ274" s="284"/>
      <c r="EA274" s="284"/>
      <c r="EB274" s="284"/>
      <c r="ED274" s="284"/>
      <c r="EE274" s="270"/>
      <c r="EF274" s="280"/>
      <c r="EG274" s="280"/>
      <c r="EH274" s="280"/>
      <c r="EI274" s="224"/>
      <c r="EJ274" s="275"/>
      <c r="EK274" s="276"/>
      <c r="EL274" s="275"/>
      <c r="EM274" s="275"/>
      <c r="EO274" s="275"/>
      <c r="EP274" s="275"/>
      <c r="ER274" s="224"/>
      <c r="ES274" s="275"/>
      <c r="ET274" s="276"/>
      <c r="EU274" s="275"/>
      <c r="EV274" s="275"/>
      <c r="EX274" s="275"/>
      <c r="EY274" s="275"/>
      <c r="FA274" s="34"/>
      <c r="FB274" s="34"/>
      <c r="FC274" s="33"/>
    </row>
    <row r="275" spans="1:159" ht="32.25" customHeight="1">
      <c r="A275" s="224"/>
      <c r="G275" s="280"/>
      <c r="L275" s="280"/>
      <c r="M275" s="266"/>
      <c r="N275" s="266"/>
      <c r="O275" s="266"/>
      <c r="P275" s="266"/>
      <c r="Q275" s="266"/>
      <c r="R275" s="266"/>
      <c r="S275" s="280"/>
      <c r="T275" s="280"/>
      <c r="U275" s="280"/>
      <c r="V275" s="280"/>
      <c r="W275" s="280"/>
      <c r="X275" s="266"/>
      <c r="Y275" s="280"/>
      <c r="Z275" s="280"/>
      <c r="AA275" s="280"/>
      <c r="AB275" s="266"/>
      <c r="AC275" s="280"/>
      <c r="AD275" s="280"/>
      <c r="AE275" s="281"/>
      <c r="AF275" s="280"/>
      <c r="AG275" s="280"/>
      <c r="AH275" s="281"/>
      <c r="AI275" s="280"/>
      <c r="AJ275" s="280"/>
      <c r="AK275" s="280"/>
      <c r="AL275" s="280"/>
      <c r="AM275" s="280"/>
      <c r="AN275" s="266"/>
      <c r="AO275" s="280"/>
      <c r="AP275" s="280"/>
      <c r="AQ275" s="280"/>
      <c r="AR275" s="280"/>
      <c r="AS275" s="266"/>
      <c r="AT275" s="280"/>
      <c r="AU275" s="280"/>
      <c r="AV275" s="266"/>
      <c r="AW275" s="266"/>
      <c r="AX275" s="280"/>
      <c r="AY275" s="280"/>
      <c r="AZ275" s="280"/>
      <c r="BA275" s="280"/>
      <c r="BB275" s="280"/>
      <c r="BC275" s="280"/>
      <c r="BD275" s="280"/>
      <c r="BE275" s="280"/>
      <c r="BF275" s="280"/>
      <c r="BK275" s="280"/>
      <c r="BL275" s="280"/>
      <c r="BM275" s="280"/>
      <c r="BN275" s="280"/>
      <c r="BO275" s="280"/>
      <c r="BP275" s="280"/>
      <c r="BQ275" s="280"/>
      <c r="BR275" s="280"/>
      <c r="BS275" s="280"/>
      <c r="BT275" s="280"/>
      <c r="BU275" s="266"/>
      <c r="BV275" s="280"/>
      <c r="BW275" s="280"/>
      <c r="BX275" s="280"/>
      <c r="BY275" s="280"/>
      <c r="BZ275" s="280"/>
      <c r="CA275" s="280"/>
      <c r="CB275" s="266"/>
      <c r="CC275" s="266"/>
      <c r="CD275" s="280"/>
      <c r="CE275" s="280"/>
      <c r="CF275" s="280"/>
      <c r="CG275" s="280"/>
      <c r="CH275" s="266"/>
      <c r="CI275" s="266"/>
      <c r="CJ275" s="266"/>
      <c r="CK275" s="266"/>
      <c r="CL275" s="266"/>
      <c r="CM275" s="280"/>
      <c r="CN275" s="280"/>
      <c r="CO275" s="280"/>
      <c r="CP275" s="280"/>
      <c r="CQ275" s="280"/>
      <c r="CR275" s="268"/>
      <c r="CS275" s="268"/>
      <c r="DA275" s="270"/>
      <c r="DB275" s="270"/>
      <c r="DD275" s="284"/>
      <c r="DE275" s="270"/>
      <c r="DF275" s="285"/>
      <c r="DG275" s="270"/>
      <c r="DH275" s="270"/>
      <c r="DI275" s="273"/>
      <c r="DJ275" s="270"/>
      <c r="DK275" s="270"/>
      <c r="DL275" s="273"/>
      <c r="DM275" s="285"/>
      <c r="DN275" s="270"/>
      <c r="DO275" s="284"/>
      <c r="DP275" s="270"/>
      <c r="DQ275" s="270"/>
      <c r="DR275" s="270"/>
      <c r="DS275" s="270"/>
      <c r="DT275" s="270"/>
      <c r="DU275" s="244"/>
      <c r="DV275" s="284"/>
      <c r="DW275" s="284"/>
      <c r="DX275" s="286"/>
      <c r="DY275" s="286"/>
      <c r="DZ275" s="284"/>
      <c r="EA275" s="284"/>
      <c r="EB275" s="284"/>
      <c r="ED275" s="284"/>
      <c r="EE275" s="270"/>
      <c r="EF275" s="280"/>
      <c r="EG275" s="280"/>
      <c r="EH275" s="280"/>
      <c r="EI275" s="224"/>
      <c r="EJ275" s="275"/>
      <c r="EK275" s="276"/>
      <c r="EL275" s="275"/>
      <c r="EM275" s="275"/>
      <c r="EO275" s="275"/>
      <c r="EP275" s="275"/>
      <c r="ER275" s="224"/>
      <c r="ES275" s="275"/>
      <c r="ET275" s="276"/>
      <c r="EU275" s="275"/>
      <c r="EV275" s="275"/>
      <c r="EX275" s="275"/>
      <c r="EY275" s="275"/>
      <c r="FA275" s="34"/>
      <c r="FB275" s="34"/>
      <c r="FC275" s="33"/>
    </row>
    <row r="276" spans="1:159" ht="32.25" customHeight="1">
      <c r="A276" s="224"/>
      <c r="G276" s="280"/>
      <c r="L276" s="280"/>
      <c r="M276" s="266"/>
      <c r="N276" s="266"/>
      <c r="O276" s="266"/>
      <c r="P276" s="266"/>
      <c r="Q276" s="266"/>
      <c r="R276" s="266"/>
      <c r="S276" s="280"/>
      <c r="T276" s="280"/>
      <c r="U276" s="280"/>
      <c r="V276" s="280"/>
      <c r="W276" s="280"/>
      <c r="X276" s="266"/>
      <c r="Y276" s="280"/>
      <c r="Z276" s="280"/>
      <c r="AA276" s="280"/>
      <c r="AB276" s="266"/>
      <c r="AC276" s="280"/>
      <c r="AD276" s="280"/>
      <c r="AE276" s="281"/>
      <c r="AF276" s="280"/>
      <c r="AG276" s="280"/>
      <c r="AH276" s="281"/>
      <c r="AI276" s="280"/>
      <c r="AJ276" s="280"/>
      <c r="AK276" s="280"/>
      <c r="AL276" s="280"/>
      <c r="AM276" s="280"/>
      <c r="AN276" s="266"/>
      <c r="AO276" s="280"/>
      <c r="AP276" s="280"/>
      <c r="AQ276" s="280"/>
      <c r="AR276" s="280"/>
      <c r="AS276" s="266"/>
      <c r="AT276" s="280"/>
      <c r="AU276" s="280"/>
      <c r="AV276" s="266"/>
      <c r="AW276" s="266"/>
      <c r="AX276" s="280"/>
      <c r="AY276" s="280"/>
      <c r="AZ276" s="280"/>
      <c r="BA276" s="280"/>
      <c r="BB276" s="280"/>
      <c r="BC276" s="280"/>
      <c r="BD276" s="280"/>
      <c r="BE276" s="280"/>
      <c r="BF276" s="280"/>
      <c r="BK276" s="280"/>
      <c r="BL276" s="280"/>
      <c r="BM276" s="280"/>
      <c r="BN276" s="280"/>
      <c r="BO276" s="280"/>
      <c r="BP276" s="280"/>
      <c r="BQ276" s="280"/>
      <c r="BR276" s="280"/>
      <c r="BS276" s="280"/>
      <c r="BT276" s="280"/>
      <c r="BU276" s="266"/>
      <c r="BV276" s="280"/>
      <c r="BW276" s="280"/>
      <c r="BX276" s="280"/>
      <c r="BY276" s="280"/>
      <c r="BZ276" s="280"/>
      <c r="CA276" s="280"/>
      <c r="CB276" s="266"/>
      <c r="CC276" s="266"/>
      <c r="CD276" s="280"/>
      <c r="CE276" s="280"/>
      <c r="CF276" s="280"/>
      <c r="CG276" s="280"/>
      <c r="CH276" s="266"/>
      <c r="CI276" s="266"/>
      <c r="CJ276" s="266"/>
      <c r="CK276" s="266"/>
      <c r="CL276" s="266"/>
      <c r="CM276" s="280"/>
      <c r="CN276" s="280"/>
      <c r="CO276" s="280"/>
      <c r="CP276" s="280"/>
      <c r="CQ276" s="280"/>
      <c r="CR276" s="268"/>
      <c r="CS276" s="268"/>
      <c r="DA276" s="270"/>
      <c r="DB276" s="270"/>
      <c r="DD276" s="284"/>
      <c r="DE276" s="270"/>
      <c r="DF276" s="285"/>
      <c r="DG276" s="270"/>
      <c r="DH276" s="270"/>
      <c r="DI276" s="273"/>
      <c r="DJ276" s="270"/>
      <c r="DK276" s="270"/>
      <c r="DL276" s="273"/>
      <c r="DM276" s="285"/>
      <c r="DN276" s="270"/>
      <c r="DO276" s="284"/>
      <c r="DP276" s="270"/>
      <c r="DQ276" s="270"/>
      <c r="DR276" s="270"/>
      <c r="DS276" s="270"/>
      <c r="DT276" s="270"/>
      <c r="DU276" s="244"/>
      <c r="DV276" s="284"/>
      <c r="DW276" s="284"/>
      <c r="DX276" s="286"/>
      <c r="DY276" s="286"/>
      <c r="DZ276" s="284"/>
      <c r="EA276" s="284"/>
      <c r="EB276" s="284"/>
      <c r="ED276" s="284"/>
      <c r="EE276" s="270"/>
      <c r="EF276" s="280"/>
      <c r="EG276" s="280"/>
      <c r="EH276" s="280"/>
      <c r="EI276" s="224"/>
      <c r="EJ276" s="275"/>
      <c r="EK276" s="276"/>
      <c r="EL276" s="275"/>
      <c r="EM276" s="275"/>
      <c r="EO276" s="275"/>
      <c r="EP276" s="275"/>
      <c r="ER276" s="224"/>
      <c r="ES276" s="275"/>
      <c r="ET276" s="276"/>
      <c r="EU276" s="275"/>
      <c r="EV276" s="275"/>
      <c r="EX276" s="275"/>
      <c r="EY276" s="275"/>
      <c r="FA276" s="34"/>
      <c r="FB276" s="34"/>
      <c r="FC276" s="33"/>
    </row>
    <row r="277" spans="1:159" ht="32.25" customHeight="1">
      <c r="A277" s="224"/>
      <c r="G277" s="280"/>
      <c r="L277" s="280"/>
      <c r="M277" s="266"/>
      <c r="N277" s="266"/>
      <c r="O277" s="266"/>
      <c r="P277" s="266"/>
      <c r="Q277" s="266"/>
      <c r="R277" s="266"/>
      <c r="S277" s="280"/>
      <c r="T277" s="280"/>
      <c r="U277" s="280"/>
      <c r="V277" s="280"/>
      <c r="W277" s="280"/>
      <c r="X277" s="266"/>
      <c r="Y277" s="280"/>
      <c r="Z277" s="280"/>
      <c r="AA277" s="280"/>
      <c r="AB277" s="266"/>
      <c r="AC277" s="280"/>
      <c r="AD277" s="280"/>
      <c r="AE277" s="281"/>
      <c r="AF277" s="280"/>
      <c r="AG277" s="280"/>
      <c r="AH277" s="281"/>
      <c r="AI277" s="280"/>
      <c r="AJ277" s="280"/>
      <c r="AK277" s="280"/>
      <c r="AL277" s="280"/>
      <c r="AM277" s="280"/>
      <c r="AN277" s="266"/>
      <c r="AO277" s="280"/>
      <c r="AP277" s="280"/>
      <c r="AQ277" s="280"/>
      <c r="AR277" s="280"/>
      <c r="AS277" s="266"/>
      <c r="AT277" s="280"/>
      <c r="AU277" s="280"/>
      <c r="AV277" s="266"/>
      <c r="AW277" s="266"/>
      <c r="AX277" s="280"/>
      <c r="AY277" s="280"/>
      <c r="AZ277" s="280"/>
      <c r="BA277" s="280"/>
      <c r="BB277" s="280"/>
      <c r="BC277" s="280"/>
      <c r="BD277" s="280"/>
      <c r="BE277" s="280"/>
      <c r="BF277" s="280"/>
      <c r="BK277" s="280"/>
      <c r="BL277" s="280"/>
      <c r="BM277" s="280"/>
      <c r="BN277" s="280"/>
      <c r="BO277" s="280"/>
      <c r="BP277" s="280"/>
      <c r="BQ277" s="280"/>
      <c r="BR277" s="280"/>
      <c r="BS277" s="280"/>
      <c r="BT277" s="280"/>
      <c r="BU277" s="266"/>
      <c r="BV277" s="280"/>
      <c r="BW277" s="280"/>
      <c r="BX277" s="280"/>
      <c r="BY277" s="280"/>
      <c r="BZ277" s="280"/>
      <c r="CA277" s="280"/>
      <c r="CB277" s="266"/>
      <c r="CC277" s="266"/>
      <c r="CD277" s="280"/>
      <c r="CE277" s="280"/>
      <c r="CF277" s="280"/>
      <c r="CG277" s="280"/>
      <c r="CH277" s="266"/>
      <c r="CI277" s="266"/>
      <c r="CJ277" s="266"/>
      <c r="CK277" s="266"/>
      <c r="CL277" s="266"/>
      <c r="CM277" s="280"/>
      <c r="CN277" s="280"/>
      <c r="CO277" s="280"/>
      <c r="CP277" s="280"/>
      <c r="CQ277" s="280"/>
      <c r="CR277" s="268"/>
      <c r="CS277" s="268"/>
      <c r="DA277" s="270"/>
      <c r="DB277" s="270"/>
      <c r="DD277" s="284"/>
      <c r="DE277" s="270"/>
      <c r="DF277" s="285"/>
      <c r="DG277" s="270"/>
      <c r="DH277" s="270"/>
      <c r="DI277" s="273"/>
      <c r="DJ277" s="270"/>
      <c r="DK277" s="270"/>
      <c r="DL277" s="273"/>
      <c r="DM277" s="285"/>
      <c r="DN277" s="270"/>
      <c r="DO277" s="284"/>
      <c r="DP277" s="270"/>
      <c r="DQ277" s="270"/>
      <c r="DR277" s="270"/>
      <c r="DS277" s="270"/>
      <c r="DT277" s="270"/>
      <c r="DU277" s="244"/>
      <c r="DV277" s="284"/>
      <c r="DW277" s="284"/>
      <c r="DX277" s="286"/>
      <c r="DY277" s="286"/>
      <c r="DZ277" s="284"/>
      <c r="EA277" s="284"/>
      <c r="EB277" s="284"/>
      <c r="ED277" s="284"/>
      <c r="EE277" s="270"/>
      <c r="EF277" s="280"/>
      <c r="EG277" s="280"/>
      <c r="EH277" s="280"/>
      <c r="EI277" s="224"/>
      <c r="EJ277" s="275"/>
      <c r="EK277" s="276"/>
      <c r="EL277" s="275"/>
      <c r="EM277" s="275"/>
      <c r="EO277" s="275"/>
      <c r="EP277" s="275"/>
      <c r="ER277" s="224"/>
      <c r="ES277" s="275"/>
      <c r="ET277" s="276"/>
      <c r="EU277" s="275"/>
      <c r="EV277" s="275"/>
      <c r="EX277" s="275"/>
      <c r="EY277" s="275"/>
      <c r="FA277" s="34"/>
      <c r="FB277" s="34"/>
      <c r="FC277" s="33"/>
    </row>
    <row r="278" spans="1:159" ht="32.25" customHeight="1">
      <c r="A278" s="224"/>
      <c r="G278" s="280"/>
      <c r="L278" s="280"/>
      <c r="M278" s="266"/>
      <c r="N278" s="266"/>
      <c r="O278" s="266"/>
      <c r="P278" s="266"/>
      <c r="Q278" s="266"/>
      <c r="R278" s="266"/>
      <c r="S278" s="280"/>
      <c r="T278" s="280"/>
      <c r="U278" s="280"/>
      <c r="V278" s="280"/>
      <c r="W278" s="280"/>
      <c r="X278" s="266"/>
      <c r="Y278" s="280"/>
      <c r="Z278" s="280"/>
      <c r="AA278" s="280"/>
      <c r="AB278" s="266"/>
      <c r="AC278" s="280"/>
      <c r="AD278" s="280"/>
      <c r="AE278" s="281"/>
      <c r="AF278" s="280"/>
      <c r="AG278" s="280"/>
      <c r="AH278" s="281"/>
      <c r="AI278" s="280"/>
      <c r="AJ278" s="280"/>
      <c r="AK278" s="280"/>
      <c r="AL278" s="280"/>
      <c r="AM278" s="280"/>
      <c r="AN278" s="266"/>
      <c r="AO278" s="280"/>
      <c r="AP278" s="280"/>
      <c r="AQ278" s="280"/>
      <c r="AR278" s="280"/>
      <c r="AS278" s="266"/>
      <c r="AT278" s="280"/>
      <c r="AU278" s="280"/>
      <c r="AV278" s="266"/>
      <c r="AW278" s="266"/>
      <c r="AX278" s="280"/>
      <c r="AY278" s="280"/>
      <c r="AZ278" s="280"/>
      <c r="BA278" s="280"/>
      <c r="BB278" s="280"/>
      <c r="BC278" s="280"/>
      <c r="BD278" s="280"/>
      <c r="BE278" s="280"/>
      <c r="BF278" s="280"/>
      <c r="BK278" s="280"/>
      <c r="BL278" s="280"/>
      <c r="BM278" s="280"/>
      <c r="BN278" s="280"/>
      <c r="BO278" s="280"/>
      <c r="BP278" s="280"/>
      <c r="BQ278" s="280"/>
      <c r="BR278" s="280"/>
      <c r="BS278" s="280"/>
      <c r="BT278" s="280"/>
      <c r="BU278" s="266"/>
      <c r="BV278" s="280"/>
      <c r="BW278" s="280"/>
      <c r="BX278" s="280"/>
      <c r="BY278" s="280"/>
      <c r="BZ278" s="280"/>
      <c r="CA278" s="280"/>
      <c r="CB278" s="266"/>
      <c r="CC278" s="266"/>
      <c r="CD278" s="280"/>
      <c r="CE278" s="280"/>
      <c r="CF278" s="280"/>
      <c r="CG278" s="280"/>
      <c r="CH278" s="266"/>
      <c r="CI278" s="266"/>
      <c r="CJ278" s="266"/>
      <c r="CK278" s="266"/>
      <c r="CL278" s="266"/>
      <c r="CM278" s="280"/>
      <c r="CN278" s="280"/>
      <c r="CO278" s="280"/>
      <c r="CP278" s="280"/>
      <c r="CQ278" s="280"/>
      <c r="CR278" s="268"/>
      <c r="CS278" s="268"/>
      <c r="DA278" s="270"/>
      <c r="DB278" s="270"/>
      <c r="DD278" s="284"/>
      <c r="DE278" s="270"/>
      <c r="DF278" s="285"/>
      <c r="DG278" s="270"/>
      <c r="DH278" s="270"/>
      <c r="DI278" s="273"/>
      <c r="DJ278" s="270"/>
      <c r="DK278" s="270"/>
      <c r="DL278" s="273"/>
      <c r="DM278" s="285"/>
      <c r="DN278" s="270"/>
      <c r="DO278" s="284"/>
      <c r="DP278" s="270"/>
      <c r="DQ278" s="270"/>
      <c r="DR278" s="270"/>
      <c r="DS278" s="270"/>
      <c r="DT278" s="270"/>
      <c r="DU278" s="244"/>
      <c r="DV278" s="284"/>
      <c r="DW278" s="284"/>
      <c r="DX278" s="286"/>
      <c r="DY278" s="286"/>
      <c r="DZ278" s="284"/>
      <c r="EA278" s="284"/>
      <c r="EB278" s="284"/>
      <c r="ED278" s="284"/>
      <c r="EE278" s="270"/>
      <c r="EF278" s="280"/>
      <c r="EG278" s="280"/>
      <c r="EH278" s="280"/>
      <c r="EI278" s="224"/>
      <c r="EJ278" s="275"/>
      <c r="EK278" s="276"/>
      <c r="EL278" s="275"/>
      <c r="EM278" s="275"/>
      <c r="EO278" s="275"/>
      <c r="EP278" s="275"/>
      <c r="ER278" s="224"/>
      <c r="ES278" s="275"/>
      <c r="ET278" s="276"/>
      <c r="EU278" s="275"/>
      <c r="EV278" s="275"/>
      <c r="EX278" s="275"/>
      <c r="EY278" s="275"/>
      <c r="FA278" s="34"/>
      <c r="FB278" s="34"/>
      <c r="FC278" s="33"/>
    </row>
    <row r="279" spans="1:159" ht="32.25" customHeight="1">
      <c r="A279" s="224"/>
      <c r="G279" s="280"/>
      <c r="L279" s="280"/>
      <c r="M279" s="266"/>
      <c r="N279" s="266"/>
      <c r="O279" s="266"/>
      <c r="P279" s="266"/>
      <c r="Q279" s="266"/>
      <c r="R279" s="266"/>
      <c r="S279" s="280"/>
      <c r="T279" s="280"/>
      <c r="U279" s="280"/>
      <c r="V279" s="280"/>
      <c r="W279" s="280"/>
      <c r="X279" s="266"/>
      <c r="Y279" s="280"/>
      <c r="Z279" s="280"/>
      <c r="AA279" s="280"/>
      <c r="AB279" s="266"/>
      <c r="AC279" s="280"/>
      <c r="AD279" s="280"/>
      <c r="AE279" s="281"/>
      <c r="AF279" s="280"/>
      <c r="AG279" s="280"/>
      <c r="AH279" s="281"/>
      <c r="AI279" s="280"/>
      <c r="AJ279" s="280"/>
      <c r="AK279" s="280"/>
      <c r="AL279" s="280"/>
      <c r="AM279" s="280"/>
      <c r="AN279" s="266"/>
      <c r="AO279" s="280"/>
      <c r="AP279" s="280"/>
      <c r="AQ279" s="280"/>
      <c r="AR279" s="280"/>
      <c r="AS279" s="266"/>
      <c r="AT279" s="280"/>
      <c r="AU279" s="280"/>
      <c r="AV279" s="266"/>
      <c r="AW279" s="266"/>
      <c r="AX279" s="280"/>
      <c r="AY279" s="280"/>
      <c r="AZ279" s="280"/>
      <c r="BA279" s="280"/>
      <c r="BB279" s="280"/>
      <c r="BC279" s="280"/>
      <c r="BD279" s="280"/>
      <c r="BE279" s="280"/>
      <c r="BF279" s="280"/>
      <c r="BK279" s="280"/>
      <c r="BL279" s="280"/>
      <c r="BM279" s="280"/>
      <c r="BN279" s="280"/>
      <c r="BO279" s="280"/>
      <c r="BP279" s="280"/>
      <c r="BQ279" s="280"/>
      <c r="BR279" s="280"/>
      <c r="BS279" s="280"/>
      <c r="BT279" s="280"/>
      <c r="BU279" s="266"/>
      <c r="BV279" s="280"/>
      <c r="BW279" s="280"/>
      <c r="BX279" s="280"/>
      <c r="BY279" s="280"/>
      <c r="BZ279" s="280"/>
      <c r="CA279" s="280"/>
      <c r="CB279" s="266"/>
      <c r="CC279" s="266"/>
      <c r="CD279" s="280"/>
      <c r="CE279" s="280"/>
      <c r="CF279" s="280"/>
      <c r="CG279" s="280"/>
      <c r="CH279" s="266"/>
      <c r="CI279" s="266"/>
      <c r="CJ279" s="266"/>
      <c r="CK279" s="266"/>
      <c r="CL279" s="266"/>
      <c r="CM279" s="280"/>
      <c r="CN279" s="280"/>
      <c r="CO279" s="280"/>
      <c r="CP279" s="280"/>
      <c r="CQ279" s="280"/>
      <c r="CR279" s="268"/>
      <c r="CS279" s="268"/>
      <c r="DA279" s="270"/>
      <c r="DB279" s="270"/>
      <c r="DD279" s="284"/>
      <c r="DE279" s="270"/>
      <c r="DF279" s="285"/>
      <c r="DG279" s="270"/>
      <c r="DH279" s="270"/>
      <c r="DI279" s="273"/>
      <c r="DJ279" s="270"/>
      <c r="DK279" s="270"/>
      <c r="DL279" s="273"/>
      <c r="DM279" s="285"/>
      <c r="DN279" s="270"/>
      <c r="DO279" s="284"/>
      <c r="DP279" s="270"/>
      <c r="DQ279" s="270"/>
      <c r="DR279" s="270"/>
      <c r="DS279" s="270"/>
      <c r="DT279" s="270"/>
      <c r="DU279" s="244"/>
      <c r="DV279" s="284"/>
      <c r="DW279" s="284"/>
      <c r="DX279" s="286"/>
      <c r="DY279" s="286"/>
      <c r="DZ279" s="284"/>
      <c r="EA279" s="284"/>
      <c r="EB279" s="284"/>
      <c r="ED279" s="284"/>
      <c r="EE279" s="270"/>
      <c r="EF279" s="280"/>
      <c r="EG279" s="280"/>
      <c r="EH279" s="280"/>
      <c r="EI279" s="224"/>
      <c r="EJ279" s="275"/>
      <c r="EK279" s="276"/>
      <c r="EL279" s="275"/>
      <c r="EM279" s="275"/>
      <c r="EO279" s="275"/>
      <c r="EP279" s="275"/>
      <c r="ER279" s="224"/>
      <c r="ES279" s="275"/>
      <c r="ET279" s="276"/>
      <c r="EU279" s="275"/>
      <c r="EV279" s="275"/>
      <c r="EX279" s="275"/>
      <c r="EY279" s="275"/>
      <c r="FA279" s="34"/>
      <c r="FB279" s="34"/>
      <c r="FC279" s="33"/>
    </row>
    <row r="280" spans="1:159" ht="32.25" customHeight="1">
      <c r="A280" s="224"/>
      <c r="G280" s="280"/>
      <c r="L280" s="280"/>
      <c r="M280" s="266"/>
      <c r="N280" s="266"/>
      <c r="O280" s="266"/>
      <c r="P280" s="266"/>
      <c r="Q280" s="266"/>
      <c r="R280" s="266"/>
      <c r="S280" s="280"/>
      <c r="T280" s="280"/>
      <c r="U280" s="280"/>
      <c r="V280" s="280"/>
      <c r="W280" s="280"/>
      <c r="X280" s="266"/>
      <c r="Y280" s="280"/>
      <c r="Z280" s="280"/>
      <c r="AA280" s="280"/>
      <c r="AB280" s="266"/>
      <c r="AC280" s="280"/>
      <c r="AD280" s="280"/>
      <c r="AE280" s="281"/>
      <c r="AF280" s="280"/>
      <c r="AG280" s="280"/>
      <c r="AH280" s="281"/>
      <c r="AI280" s="280"/>
      <c r="AJ280" s="280"/>
      <c r="AK280" s="280"/>
      <c r="AL280" s="280"/>
      <c r="AM280" s="280"/>
      <c r="AN280" s="266"/>
      <c r="AO280" s="280"/>
      <c r="AP280" s="280"/>
      <c r="AQ280" s="280"/>
      <c r="AR280" s="280"/>
      <c r="AS280" s="266"/>
      <c r="AT280" s="280"/>
      <c r="AU280" s="280"/>
      <c r="AV280" s="266"/>
      <c r="AW280" s="266"/>
      <c r="AX280" s="280"/>
      <c r="AY280" s="280"/>
      <c r="AZ280" s="280"/>
      <c r="BA280" s="280"/>
      <c r="BB280" s="280"/>
      <c r="BC280" s="280"/>
      <c r="BD280" s="280"/>
      <c r="BE280" s="280"/>
      <c r="BF280" s="280"/>
      <c r="BK280" s="280"/>
      <c r="BL280" s="280"/>
      <c r="BM280" s="280"/>
      <c r="BN280" s="280"/>
      <c r="BO280" s="280"/>
      <c r="BP280" s="280"/>
      <c r="BQ280" s="280"/>
      <c r="BR280" s="280"/>
      <c r="BS280" s="280"/>
      <c r="BT280" s="280"/>
      <c r="BU280" s="266"/>
      <c r="BV280" s="280"/>
      <c r="BW280" s="280"/>
      <c r="BX280" s="280"/>
      <c r="BY280" s="280"/>
      <c r="BZ280" s="280"/>
      <c r="CA280" s="280"/>
      <c r="CB280" s="266"/>
      <c r="CC280" s="266"/>
      <c r="CD280" s="280"/>
      <c r="CE280" s="280"/>
      <c r="CF280" s="280"/>
      <c r="CG280" s="280"/>
      <c r="CH280" s="266"/>
      <c r="CI280" s="266"/>
      <c r="CJ280" s="266"/>
      <c r="CK280" s="266"/>
      <c r="CL280" s="266"/>
      <c r="CM280" s="280"/>
      <c r="CN280" s="280"/>
      <c r="CO280" s="280"/>
      <c r="CP280" s="280"/>
      <c r="CQ280" s="280"/>
      <c r="CR280" s="268"/>
      <c r="CS280" s="268"/>
      <c r="DA280" s="270"/>
      <c r="DB280" s="270"/>
      <c r="DD280" s="284"/>
      <c r="DE280" s="270"/>
      <c r="DF280" s="285"/>
      <c r="DG280" s="270"/>
      <c r="DH280" s="270"/>
      <c r="DI280" s="273"/>
      <c r="DJ280" s="270"/>
      <c r="DK280" s="270"/>
      <c r="DL280" s="273"/>
      <c r="DM280" s="285"/>
      <c r="DN280" s="270"/>
      <c r="DO280" s="284"/>
      <c r="DP280" s="270"/>
      <c r="DQ280" s="270"/>
      <c r="DR280" s="270"/>
      <c r="DS280" s="270"/>
      <c r="DT280" s="270"/>
      <c r="DU280" s="244"/>
      <c r="DV280" s="284"/>
      <c r="DW280" s="284"/>
      <c r="DX280" s="286"/>
      <c r="DY280" s="286"/>
      <c r="DZ280" s="284"/>
      <c r="EA280" s="284"/>
      <c r="EB280" s="284"/>
      <c r="ED280" s="284"/>
      <c r="EE280" s="270"/>
      <c r="EF280" s="280"/>
      <c r="EG280" s="280"/>
      <c r="EH280" s="280"/>
      <c r="EI280" s="224"/>
      <c r="EJ280" s="275"/>
      <c r="EK280" s="276"/>
      <c r="EL280" s="275"/>
      <c r="EM280" s="275"/>
      <c r="EO280" s="275"/>
      <c r="EP280" s="275"/>
      <c r="ER280" s="224"/>
      <c r="ES280" s="275"/>
      <c r="ET280" s="276"/>
      <c r="EU280" s="275"/>
      <c r="EV280" s="275"/>
      <c r="EX280" s="275"/>
      <c r="EY280" s="275"/>
      <c r="FA280" s="34"/>
      <c r="FB280" s="34"/>
      <c r="FC280" s="33"/>
    </row>
    <row r="281" spans="1:159" ht="32.25" customHeight="1">
      <c r="A281" s="224"/>
      <c r="G281" s="280"/>
      <c r="L281" s="280"/>
      <c r="M281" s="266"/>
      <c r="N281" s="266"/>
      <c r="O281" s="266"/>
      <c r="P281" s="266"/>
      <c r="Q281" s="266"/>
      <c r="R281" s="266"/>
      <c r="S281" s="280"/>
      <c r="T281" s="280"/>
      <c r="U281" s="280"/>
      <c r="V281" s="280"/>
      <c r="W281" s="280"/>
      <c r="X281" s="266"/>
      <c r="Y281" s="280"/>
      <c r="Z281" s="280"/>
      <c r="AA281" s="280"/>
      <c r="AB281" s="266"/>
      <c r="AC281" s="280"/>
      <c r="AD281" s="280"/>
      <c r="AE281" s="281"/>
      <c r="AF281" s="280"/>
      <c r="AG281" s="280"/>
      <c r="AH281" s="281"/>
      <c r="AI281" s="280"/>
      <c r="AJ281" s="280"/>
      <c r="AK281" s="280"/>
      <c r="AL281" s="280"/>
      <c r="AM281" s="280"/>
      <c r="AN281" s="266"/>
      <c r="AO281" s="280"/>
      <c r="AP281" s="280"/>
      <c r="AQ281" s="280"/>
      <c r="AR281" s="280"/>
      <c r="AS281" s="266"/>
      <c r="AT281" s="280"/>
      <c r="AU281" s="280"/>
      <c r="AV281" s="266"/>
      <c r="AW281" s="266"/>
      <c r="AX281" s="280"/>
      <c r="AY281" s="280"/>
      <c r="AZ281" s="280"/>
      <c r="BA281" s="280"/>
      <c r="BB281" s="280"/>
      <c r="BC281" s="280"/>
      <c r="BD281" s="280"/>
      <c r="BE281" s="280"/>
      <c r="BF281" s="280"/>
      <c r="BK281" s="280"/>
      <c r="BL281" s="280"/>
      <c r="BM281" s="280"/>
      <c r="BN281" s="280"/>
      <c r="BO281" s="280"/>
      <c r="BP281" s="280"/>
      <c r="BQ281" s="280"/>
      <c r="BR281" s="280"/>
      <c r="BS281" s="280"/>
      <c r="BT281" s="280"/>
      <c r="BU281" s="266"/>
      <c r="BV281" s="280"/>
      <c r="BW281" s="280"/>
      <c r="BX281" s="280"/>
      <c r="BY281" s="280"/>
      <c r="BZ281" s="280"/>
      <c r="CA281" s="280"/>
      <c r="CB281" s="266"/>
      <c r="CC281" s="266"/>
      <c r="CD281" s="280"/>
      <c r="CE281" s="280"/>
      <c r="CF281" s="280"/>
      <c r="CG281" s="280"/>
      <c r="CH281" s="266"/>
      <c r="CI281" s="266"/>
      <c r="CJ281" s="266"/>
      <c r="CK281" s="266"/>
      <c r="CL281" s="266"/>
      <c r="CM281" s="280"/>
      <c r="CN281" s="280"/>
      <c r="CO281" s="280"/>
      <c r="CP281" s="280"/>
      <c r="CQ281" s="280"/>
      <c r="CR281" s="268"/>
      <c r="CS281" s="268"/>
      <c r="DA281" s="270"/>
      <c r="DB281" s="270"/>
      <c r="DD281" s="284"/>
      <c r="DE281" s="270"/>
      <c r="DF281" s="285"/>
      <c r="DG281" s="270"/>
      <c r="DH281" s="270"/>
      <c r="DI281" s="273"/>
      <c r="DJ281" s="270"/>
      <c r="DK281" s="270"/>
      <c r="DL281" s="273"/>
      <c r="DM281" s="285"/>
      <c r="DN281" s="270"/>
      <c r="DO281" s="284"/>
      <c r="DP281" s="270"/>
      <c r="DQ281" s="270"/>
      <c r="DR281" s="270"/>
      <c r="DS281" s="270"/>
      <c r="DT281" s="270"/>
      <c r="DU281" s="244"/>
      <c r="DV281" s="284"/>
      <c r="DW281" s="284"/>
      <c r="DX281" s="286"/>
      <c r="DY281" s="286"/>
      <c r="DZ281" s="284"/>
      <c r="EA281" s="284"/>
      <c r="EB281" s="284"/>
      <c r="ED281" s="284"/>
      <c r="EE281" s="270"/>
      <c r="EF281" s="280"/>
      <c r="EG281" s="280"/>
      <c r="EH281" s="280"/>
      <c r="EI281" s="224"/>
      <c r="EJ281" s="275"/>
      <c r="EK281" s="276"/>
      <c r="EL281" s="275"/>
      <c r="EM281" s="275"/>
      <c r="EO281" s="275"/>
      <c r="EP281" s="275"/>
      <c r="ER281" s="224"/>
      <c r="ES281" s="275"/>
      <c r="ET281" s="276"/>
      <c r="EU281" s="275"/>
      <c r="EV281" s="275"/>
      <c r="EX281" s="275"/>
      <c r="EY281" s="275"/>
      <c r="FA281" s="34"/>
      <c r="FB281" s="34"/>
      <c r="FC281" s="33"/>
    </row>
    <row r="282" spans="1:159" ht="32.25" customHeight="1">
      <c r="A282" s="224"/>
      <c r="G282" s="280"/>
      <c r="L282" s="280"/>
      <c r="M282" s="266"/>
      <c r="N282" s="266"/>
      <c r="O282" s="266"/>
      <c r="P282" s="266"/>
      <c r="Q282" s="266"/>
      <c r="R282" s="266"/>
      <c r="S282" s="280"/>
      <c r="T282" s="280"/>
      <c r="U282" s="280"/>
      <c r="V282" s="280"/>
      <c r="W282" s="280"/>
      <c r="X282" s="266"/>
      <c r="Y282" s="280"/>
      <c r="Z282" s="280"/>
      <c r="AA282" s="280"/>
      <c r="AB282" s="266"/>
      <c r="AC282" s="280"/>
      <c r="AD282" s="280"/>
      <c r="AE282" s="281"/>
      <c r="AF282" s="280"/>
      <c r="AG282" s="280"/>
      <c r="AH282" s="281"/>
      <c r="AI282" s="280"/>
      <c r="AJ282" s="280"/>
      <c r="AK282" s="280"/>
      <c r="AL282" s="280"/>
      <c r="AM282" s="280"/>
      <c r="AN282" s="266"/>
      <c r="AO282" s="280"/>
      <c r="AP282" s="280"/>
      <c r="AQ282" s="280"/>
      <c r="AR282" s="280"/>
      <c r="AS282" s="266"/>
      <c r="AT282" s="280"/>
      <c r="AU282" s="280"/>
      <c r="AV282" s="266"/>
      <c r="AW282" s="266"/>
      <c r="AX282" s="280"/>
      <c r="AY282" s="280"/>
      <c r="AZ282" s="280"/>
      <c r="BA282" s="280"/>
      <c r="BB282" s="280"/>
      <c r="BC282" s="280"/>
      <c r="BD282" s="280"/>
      <c r="BE282" s="280"/>
      <c r="BF282" s="280"/>
      <c r="BK282" s="280"/>
      <c r="BL282" s="280"/>
      <c r="BM282" s="280"/>
      <c r="BN282" s="280"/>
      <c r="BO282" s="280"/>
      <c r="BP282" s="280"/>
      <c r="BQ282" s="280"/>
      <c r="BR282" s="280"/>
      <c r="BS282" s="280"/>
      <c r="BT282" s="280"/>
      <c r="BU282" s="266"/>
      <c r="BV282" s="280"/>
      <c r="BW282" s="280"/>
      <c r="BX282" s="280"/>
      <c r="BY282" s="280"/>
      <c r="BZ282" s="280"/>
      <c r="CA282" s="280"/>
      <c r="CB282" s="266"/>
      <c r="CC282" s="266"/>
      <c r="CD282" s="280"/>
      <c r="CE282" s="280"/>
      <c r="CF282" s="280"/>
      <c r="CG282" s="280"/>
      <c r="CH282" s="266"/>
      <c r="CI282" s="266"/>
      <c r="CJ282" s="266"/>
      <c r="CK282" s="266"/>
      <c r="CL282" s="266"/>
      <c r="CM282" s="280"/>
      <c r="CN282" s="280"/>
      <c r="CO282" s="280"/>
      <c r="CP282" s="280"/>
      <c r="CQ282" s="280"/>
      <c r="CR282" s="268"/>
      <c r="CS282" s="268"/>
      <c r="DA282" s="270"/>
      <c r="DB282" s="270"/>
      <c r="DD282" s="284"/>
      <c r="DE282" s="270"/>
      <c r="DF282" s="285"/>
      <c r="DG282" s="270"/>
      <c r="DH282" s="270"/>
      <c r="DI282" s="273"/>
      <c r="DJ282" s="270"/>
      <c r="DK282" s="270"/>
      <c r="DL282" s="273"/>
      <c r="DM282" s="285"/>
      <c r="DN282" s="270"/>
      <c r="DO282" s="284"/>
      <c r="DP282" s="270"/>
      <c r="DQ282" s="270"/>
      <c r="DR282" s="270"/>
      <c r="DS282" s="270"/>
      <c r="DT282" s="270"/>
      <c r="DU282" s="244"/>
      <c r="DV282" s="284"/>
      <c r="DW282" s="284"/>
      <c r="DX282" s="286"/>
      <c r="DY282" s="286"/>
      <c r="DZ282" s="284"/>
      <c r="EA282" s="284"/>
      <c r="EB282" s="284"/>
      <c r="ED282" s="284"/>
      <c r="EE282" s="270"/>
      <c r="EF282" s="280"/>
      <c r="EG282" s="280"/>
      <c r="EH282" s="280"/>
      <c r="EI282" s="224"/>
      <c r="EJ282" s="275"/>
      <c r="EK282" s="276"/>
      <c r="EL282" s="275"/>
      <c r="EM282" s="275"/>
      <c r="EO282" s="275"/>
      <c r="EP282" s="275"/>
      <c r="ER282" s="224"/>
      <c r="ES282" s="275"/>
      <c r="ET282" s="276"/>
      <c r="EU282" s="275"/>
      <c r="EV282" s="275"/>
      <c r="EX282" s="275"/>
      <c r="EY282" s="275"/>
      <c r="FA282" s="34"/>
      <c r="FB282" s="34"/>
      <c r="FC282" s="33"/>
    </row>
    <row r="283" spans="1:159" ht="32.25" customHeight="1">
      <c r="A283" s="224"/>
      <c r="G283" s="280"/>
      <c r="L283" s="280"/>
      <c r="M283" s="266"/>
      <c r="N283" s="266"/>
      <c r="O283" s="266"/>
      <c r="P283" s="266"/>
      <c r="Q283" s="266"/>
      <c r="R283" s="266"/>
      <c r="S283" s="280"/>
      <c r="T283" s="280"/>
      <c r="U283" s="280"/>
      <c r="V283" s="280"/>
      <c r="W283" s="280"/>
      <c r="X283" s="266"/>
      <c r="Y283" s="280"/>
      <c r="Z283" s="280"/>
      <c r="AA283" s="280"/>
      <c r="AB283" s="266"/>
      <c r="AC283" s="280"/>
      <c r="AD283" s="280"/>
      <c r="AE283" s="281"/>
      <c r="AF283" s="280"/>
      <c r="AG283" s="280"/>
      <c r="AH283" s="281"/>
      <c r="AI283" s="280"/>
      <c r="AJ283" s="280"/>
      <c r="AK283" s="280"/>
      <c r="AL283" s="280"/>
      <c r="AM283" s="280"/>
      <c r="AN283" s="266"/>
      <c r="AO283" s="280"/>
      <c r="AP283" s="280"/>
      <c r="AQ283" s="280"/>
      <c r="AR283" s="280"/>
      <c r="AS283" s="266"/>
      <c r="AT283" s="280"/>
      <c r="AU283" s="280"/>
      <c r="AV283" s="266"/>
      <c r="AW283" s="266"/>
      <c r="AX283" s="280"/>
      <c r="AY283" s="280"/>
      <c r="AZ283" s="280"/>
      <c r="BA283" s="280"/>
      <c r="BB283" s="280"/>
      <c r="BC283" s="280"/>
      <c r="BD283" s="280"/>
      <c r="BE283" s="280"/>
      <c r="BF283" s="280"/>
      <c r="BK283" s="280"/>
      <c r="BL283" s="280"/>
      <c r="BM283" s="280"/>
      <c r="BN283" s="280"/>
      <c r="BO283" s="280"/>
      <c r="BP283" s="280"/>
      <c r="BQ283" s="280"/>
      <c r="BR283" s="280"/>
      <c r="BS283" s="280"/>
      <c r="BT283" s="280"/>
      <c r="BU283" s="266"/>
      <c r="BV283" s="280"/>
      <c r="BW283" s="280"/>
      <c r="BX283" s="280"/>
      <c r="BY283" s="280"/>
      <c r="BZ283" s="280"/>
      <c r="CA283" s="280"/>
      <c r="CB283" s="266"/>
      <c r="CC283" s="266"/>
      <c r="CD283" s="280"/>
      <c r="CE283" s="280"/>
      <c r="CF283" s="280"/>
      <c r="CG283" s="280"/>
      <c r="CH283" s="266"/>
      <c r="CI283" s="266"/>
      <c r="CJ283" s="266"/>
      <c r="CK283" s="266"/>
      <c r="CL283" s="266"/>
      <c r="CM283" s="280"/>
      <c r="CN283" s="280"/>
      <c r="CO283" s="280"/>
      <c r="CP283" s="280"/>
      <c r="CQ283" s="280"/>
      <c r="CR283" s="268"/>
      <c r="CS283" s="268"/>
      <c r="DA283" s="270"/>
      <c r="DB283" s="270"/>
      <c r="DD283" s="284"/>
      <c r="DE283" s="270"/>
      <c r="DF283" s="285"/>
      <c r="DG283" s="270"/>
      <c r="DH283" s="270"/>
      <c r="DI283" s="273"/>
      <c r="DJ283" s="270"/>
      <c r="DK283" s="270"/>
      <c r="DL283" s="273"/>
      <c r="DM283" s="285"/>
      <c r="DN283" s="270"/>
      <c r="DO283" s="284"/>
      <c r="DP283" s="270"/>
      <c r="DQ283" s="270"/>
      <c r="DR283" s="270"/>
      <c r="DS283" s="270"/>
      <c r="DT283" s="270"/>
      <c r="DU283" s="244"/>
      <c r="DV283" s="284"/>
      <c r="DW283" s="284"/>
      <c r="DX283" s="286"/>
      <c r="DY283" s="286"/>
      <c r="DZ283" s="284"/>
      <c r="EA283" s="284"/>
      <c r="EB283" s="284"/>
      <c r="ED283" s="284"/>
      <c r="EE283" s="270"/>
      <c r="EF283" s="280"/>
      <c r="EG283" s="280"/>
      <c r="EH283" s="280"/>
      <c r="EI283" s="224"/>
      <c r="EJ283" s="275"/>
      <c r="EK283" s="276"/>
      <c r="EL283" s="275"/>
      <c r="EM283" s="275"/>
      <c r="EO283" s="275"/>
      <c r="EP283" s="275"/>
      <c r="ER283" s="224"/>
      <c r="ES283" s="275"/>
      <c r="ET283" s="276"/>
      <c r="EU283" s="275"/>
      <c r="EV283" s="275"/>
      <c r="EX283" s="275"/>
      <c r="EY283" s="275"/>
      <c r="FA283" s="34"/>
      <c r="FB283" s="34"/>
      <c r="FC283" s="33"/>
    </row>
    <row r="284" spans="1:159" ht="32.25" customHeight="1">
      <c r="A284" s="224"/>
      <c r="G284" s="280"/>
      <c r="L284" s="280"/>
      <c r="M284" s="266"/>
      <c r="N284" s="266"/>
      <c r="O284" s="266"/>
      <c r="P284" s="266"/>
      <c r="Q284" s="266"/>
      <c r="R284" s="266"/>
      <c r="S284" s="280"/>
      <c r="T284" s="280"/>
      <c r="U284" s="280"/>
      <c r="V284" s="280"/>
      <c r="W284" s="280"/>
      <c r="X284" s="266"/>
      <c r="Y284" s="280"/>
      <c r="Z284" s="280"/>
      <c r="AA284" s="280"/>
      <c r="AB284" s="266"/>
      <c r="AC284" s="280"/>
      <c r="AD284" s="280"/>
      <c r="AE284" s="281"/>
      <c r="AF284" s="280"/>
      <c r="AG284" s="280"/>
      <c r="AH284" s="281"/>
      <c r="AI284" s="280"/>
      <c r="AJ284" s="280"/>
      <c r="AK284" s="280"/>
      <c r="AL284" s="280"/>
      <c r="AM284" s="280"/>
      <c r="AN284" s="266"/>
      <c r="AO284" s="280"/>
      <c r="AP284" s="280"/>
      <c r="AQ284" s="280"/>
      <c r="AR284" s="280"/>
      <c r="AS284" s="266"/>
      <c r="AT284" s="280"/>
      <c r="AU284" s="280"/>
      <c r="AV284" s="266"/>
      <c r="AW284" s="266"/>
      <c r="AX284" s="280"/>
      <c r="AY284" s="280"/>
      <c r="AZ284" s="280"/>
      <c r="BA284" s="280"/>
      <c r="BB284" s="280"/>
      <c r="BC284" s="280"/>
      <c r="BD284" s="280"/>
      <c r="BE284" s="280"/>
      <c r="BF284" s="280"/>
      <c r="BK284" s="280"/>
      <c r="BL284" s="280"/>
      <c r="BM284" s="280"/>
      <c r="BN284" s="280"/>
      <c r="BO284" s="280"/>
      <c r="BP284" s="280"/>
      <c r="BQ284" s="280"/>
      <c r="BR284" s="280"/>
      <c r="BS284" s="280"/>
      <c r="BT284" s="280"/>
      <c r="BU284" s="266"/>
      <c r="BV284" s="280"/>
      <c r="BW284" s="280"/>
      <c r="BX284" s="280"/>
      <c r="BY284" s="280"/>
      <c r="BZ284" s="280"/>
      <c r="CA284" s="280"/>
      <c r="CB284" s="266"/>
      <c r="CC284" s="266"/>
      <c r="CD284" s="280"/>
      <c r="CE284" s="280"/>
      <c r="CF284" s="280"/>
      <c r="CG284" s="280"/>
      <c r="CH284" s="266"/>
      <c r="CI284" s="266"/>
      <c r="CJ284" s="266"/>
      <c r="CK284" s="266"/>
      <c r="CL284" s="266"/>
      <c r="CM284" s="280"/>
      <c r="CN284" s="280"/>
      <c r="CO284" s="280"/>
      <c r="CP284" s="280"/>
      <c r="CQ284" s="280"/>
      <c r="CR284" s="268"/>
      <c r="CS284" s="268"/>
      <c r="DA284" s="270"/>
      <c r="DB284" s="270"/>
      <c r="DD284" s="284"/>
      <c r="DE284" s="270"/>
      <c r="DF284" s="285"/>
      <c r="DG284" s="270"/>
      <c r="DH284" s="270"/>
      <c r="DI284" s="273"/>
      <c r="DJ284" s="270"/>
      <c r="DK284" s="270"/>
      <c r="DL284" s="273"/>
      <c r="DM284" s="285"/>
      <c r="DN284" s="270"/>
      <c r="DO284" s="284"/>
      <c r="DP284" s="270"/>
      <c r="DQ284" s="270"/>
      <c r="DR284" s="270"/>
      <c r="DS284" s="270"/>
      <c r="DT284" s="270"/>
      <c r="DU284" s="244"/>
      <c r="DV284" s="284"/>
      <c r="DW284" s="284"/>
      <c r="DX284" s="286"/>
      <c r="DY284" s="286"/>
      <c r="DZ284" s="284"/>
      <c r="EA284" s="284"/>
      <c r="EB284" s="284"/>
      <c r="ED284" s="284"/>
      <c r="EE284" s="270"/>
      <c r="EF284" s="280"/>
      <c r="EG284" s="280"/>
      <c r="EH284" s="280"/>
      <c r="EI284" s="224"/>
      <c r="EJ284" s="275"/>
      <c r="EK284" s="276"/>
      <c r="EL284" s="275"/>
      <c r="EM284" s="275"/>
      <c r="EO284" s="275"/>
      <c r="EP284" s="275"/>
      <c r="ER284" s="224"/>
      <c r="ES284" s="275"/>
      <c r="ET284" s="276"/>
      <c r="EU284" s="275"/>
      <c r="EV284" s="275"/>
      <c r="EX284" s="275"/>
      <c r="EY284" s="275"/>
      <c r="FA284" s="34"/>
      <c r="FB284" s="34"/>
      <c r="FC284" s="33"/>
    </row>
    <row r="285" spans="1:159" ht="32.25" customHeight="1">
      <c r="A285" s="224"/>
      <c r="G285" s="280"/>
      <c r="L285" s="280"/>
      <c r="M285" s="266"/>
      <c r="N285" s="266"/>
      <c r="O285" s="266"/>
      <c r="P285" s="266"/>
      <c r="Q285" s="266"/>
      <c r="R285" s="266"/>
      <c r="S285" s="280"/>
      <c r="T285" s="280"/>
      <c r="U285" s="280"/>
      <c r="V285" s="280"/>
      <c r="W285" s="280"/>
      <c r="X285" s="266"/>
      <c r="Y285" s="280"/>
      <c r="Z285" s="280"/>
      <c r="AA285" s="280"/>
      <c r="AB285" s="266"/>
      <c r="AC285" s="280"/>
      <c r="AD285" s="280"/>
      <c r="AE285" s="281"/>
      <c r="AF285" s="280"/>
      <c r="AG285" s="280"/>
      <c r="AH285" s="281"/>
      <c r="AI285" s="280"/>
      <c r="AJ285" s="280"/>
      <c r="AK285" s="280"/>
      <c r="AL285" s="280"/>
      <c r="AM285" s="280"/>
      <c r="AN285" s="266"/>
      <c r="AO285" s="280"/>
      <c r="AP285" s="280"/>
      <c r="AQ285" s="280"/>
      <c r="AR285" s="280"/>
      <c r="AS285" s="266"/>
      <c r="AT285" s="280"/>
      <c r="AU285" s="280"/>
      <c r="AV285" s="266"/>
      <c r="AW285" s="266"/>
      <c r="AX285" s="280"/>
      <c r="AY285" s="280"/>
      <c r="AZ285" s="280"/>
      <c r="BA285" s="280"/>
      <c r="BB285" s="280"/>
      <c r="BC285" s="280"/>
      <c r="BD285" s="280"/>
      <c r="BE285" s="280"/>
      <c r="BF285" s="280"/>
      <c r="BK285" s="280"/>
      <c r="BL285" s="280"/>
      <c r="BM285" s="280"/>
      <c r="BN285" s="280"/>
      <c r="BO285" s="280"/>
      <c r="BP285" s="280"/>
      <c r="BQ285" s="280"/>
      <c r="BR285" s="280"/>
      <c r="BS285" s="280"/>
      <c r="BT285" s="280"/>
      <c r="BU285" s="266"/>
      <c r="BV285" s="280"/>
      <c r="BW285" s="280"/>
      <c r="BX285" s="280"/>
      <c r="BY285" s="280"/>
      <c r="BZ285" s="280"/>
      <c r="CA285" s="280"/>
      <c r="CB285" s="266"/>
      <c r="CC285" s="266"/>
      <c r="CD285" s="280"/>
      <c r="CE285" s="280"/>
      <c r="CF285" s="280"/>
      <c r="CG285" s="280"/>
      <c r="CH285" s="266"/>
      <c r="CI285" s="266"/>
      <c r="CJ285" s="266"/>
      <c r="CK285" s="266"/>
      <c r="CL285" s="266"/>
      <c r="CM285" s="280"/>
      <c r="CN285" s="280"/>
      <c r="CO285" s="280"/>
      <c r="CP285" s="280"/>
      <c r="CQ285" s="280"/>
      <c r="CR285" s="268"/>
      <c r="CS285" s="268"/>
      <c r="DA285" s="270"/>
      <c r="DB285" s="270"/>
      <c r="DD285" s="284"/>
      <c r="DE285" s="270"/>
      <c r="DF285" s="285"/>
      <c r="DG285" s="270"/>
      <c r="DH285" s="270"/>
      <c r="DI285" s="273"/>
      <c r="DJ285" s="270"/>
      <c r="DK285" s="270"/>
      <c r="DL285" s="273"/>
      <c r="DM285" s="285"/>
      <c r="DN285" s="270"/>
      <c r="DO285" s="284"/>
      <c r="DP285" s="270"/>
      <c r="DQ285" s="270"/>
      <c r="DR285" s="270"/>
      <c r="DS285" s="270"/>
      <c r="DT285" s="270"/>
      <c r="DU285" s="244"/>
      <c r="DV285" s="284"/>
      <c r="DW285" s="284"/>
      <c r="DX285" s="286"/>
      <c r="DY285" s="286"/>
      <c r="DZ285" s="284"/>
      <c r="EA285" s="284"/>
      <c r="EB285" s="284"/>
      <c r="ED285" s="284"/>
      <c r="EE285" s="270"/>
      <c r="EF285" s="280"/>
      <c r="EG285" s="280"/>
      <c r="EH285" s="280"/>
      <c r="EI285" s="224"/>
      <c r="EJ285" s="275"/>
      <c r="EK285" s="276"/>
      <c r="EL285" s="275"/>
      <c r="EM285" s="275"/>
      <c r="EO285" s="275"/>
      <c r="EP285" s="275"/>
      <c r="ER285" s="224"/>
      <c r="ES285" s="275"/>
      <c r="ET285" s="276"/>
      <c r="EU285" s="275"/>
      <c r="EV285" s="275"/>
      <c r="EX285" s="275"/>
      <c r="EY285" s="275"/>
      <c r="FA285" s="34"/>
      <c r="FB285" s="34"/>
      <c r="FC285" s="33"/>
    </row>
    <row r="286" spans="1:159" ht="32.25" customHeight="1">
      <c r="A286" s="224"/>
      <c r="G286" s="280"/>
      <c r="L286" s="280"/>
      <c r="M286" s="266"/>
      <c r="N286" s="266"/>
      <c r="O286" s="266"/>
      <c r="P286" s="266"/>
      <c r="Q286" s="266"/>
      <c r="R286" s="266"/>
      <c r="S286" s="280"/>
      <c r="T286" s="280"/>
      <c r="U286" s="280"/>
      <c r="V286" s="280"/>
      <c r="W286" s="280"/>
      <c r="X286" s="266"/>
      <c r="Y286" s="280"/>
      <c r="Z286" s="280"/>
      <c r="AA286" s="280"/>
      <c r="AB286" s="266"/>
      <c r="AC286" s="280"/>
      <c r="AD286" s="280"/>
      <c r="AE286" s="281"/>
      <c r="AF286" s="280"/>
      <c r="AG286" s="280"/>
      <c r="AH286" s="281"/>
      <c r="AI286" s="280"/>
      <c r="AJ286" s="280"/>
      <c r="AK286" s="280"/>
      <c r="AL286" s="280"/>
      <c r="AM286" s="280"/>
      <c r="AN286" s="266"/>
      <c r="AO286" s="280"/>
      <c r="AP286" s="280"/>
      <c r="AQ286" s="280"/>
      <c r="AR286" s="280"/>
      <c r="AS286" s="266"/>
      <c r="AT286" s="280"/>
      <c r="AU286" s="280"/>
      <c r="AV286" s="266"/>
      <c r="AW286" s="266"/>
      <c r="AX286" s="280"/>
      <c r="AY286" s="280"/>
      <c r="AZ286" s="280"/>
      <c r="BA286" s="280"/>
      <c r="BB286" s="280"/>
      <c r="BC286" s="280"/>
      <c r="BD286" s="280"/>
      <c r="BE286" s="280"/>
      <c r="BF286" s="280"/>
      <c r="BK286" s="280"/>
      <c r="BL286" s="280"/>
      <c r="BM286" s="280"/>
      <c r="BN286" s="280"/>
      <c r="BO286" s="280"/>
      <c r="BP286" s="280"/>
      <c r="BQ286" s="280"/>
      <c r="BR286" s="280"/>
      <c r="BS286" s="280"/>
      <c r="BT286" s="280"/>
      <c r="BU286" s="266"/>
      <c r="BV286" s="280"/>
      <c r="BW286" s="280"/>
      <c r="BX286" s="280"/>
      <c r="BY286" s="280"/>
      <c r="BZ286" s="280"/>
      <c r="CA286" s="280"/>
      <c r="CB286" s="266"/>
      <c r="CC286" s="266"/>
      <c r="CD286" s="280"/>
      <c r="CE286" s="280"/>
      <c r="CF286" s="280"/>
      <c r="CG286" s="280"/>
      <c r="CH286" s="266"/>
      <c r="CI286" s="266"/>
      <c r="CJ286" s="266"/>
      <c r="CK286" s="266"/>
      <c r="CL286" s="266"/>
      <c r="CM286" s="280"/>
      <c r="CN286" s="280"/>
      <c r="CO286" s="280"/>
      <c r="CP286" s="280"/>
      <c r="CQ286" s="280"/>
      <c r="CR286" s="268"/>
      <c r="CS286" s="268"/>
      <c r="DA286" s="270"/>
      <c r="DB286" s="270"/>
      <c r="DD286" s="284"/>
      <c r="DE286" s="270"/>
      <c r="DF286" s="285"/>
      <c r="DG286" s="270"/>
      <c r="DH286" s="270"/>
      <c r="DI286" s="273"/>
      <c r="DJ286" s="270"/>
      <c r="DK286" s="270"/>
      <c r="DL286" s="273"/>
      <c r="DM286" s="285"/>
      <c r="DN286" s="270"/>
      <c r="DO286" s="284"/>
      <c r="DP286" s="270"/>
      <c r="DQ286" s="270"/>
      <c r="DR286" s="270"/>
      <c r="DS286" s="270"/>
      <c r="DT286" s="270"/>
      <c r="DU286" s="244"/>
      <c r="DV286" s="284"/>
      <c r="DW286" s="284"/>
      <c r="DX286" s="286"/>
      <c r="DY286" s="286"/>
      <c r="DZ286" s="284"/>
      <c r="EA286" s="284"/>
      <c r="EB286" s="284"/>
      <c r="ED286" s="284"/>
      <c r="EE286" s="270"/>
      <c r="EF286" s="280"/>
      <c r="EG286" s="280"/>
      <c r="EH286" s="280"/>
      <c r="EI286" s="224"/>
      <c r="EJ286" s="275"/>
      <c r="EK286" s="276"/>
      <c r="EL286" s="275"/>
      <c r="EM286" s="275"/>
      <c r="EO286" s="275"/>
      <c r="EP286" s="275"/>
      <c r="ER286" s="224"/>
      <c r="ES286" s="275"/>
      <c r="ET286" s="276"/>
      <c r="EU286" s="275"/>
      <c r="EV286" s="275"/>
      <c r="EX286" s="275"/>
      <c r="EY286" s="275"/>
      <c r="FA286" s="34"/>
      <c r="FB286" s="34"/>
      <c r="FC286" s="33"/>
    </row>
    <row r="287" spans="1:159" ht="32.25" customHeight="1">
      <c r="A287" s="224"/>
      <c r="G287" s="280"/>
      <c r="L287" s="280"/>
      <c r="M287" s="266"/>
      <c r="N287" s="266"/>
      <c r="O287" s="266"/>
      <c r="P287" s="266"/>
      <c r="Q287" s="266"/>
      <c r="R287" s="266"/>
      <c r="S287" s="280"/>
      <c r="T287" s="280"/>
      <c r="U287" s="280"/>
      <c r="V287" s="280"/>
      <c r="W287" s="280"/>
      <c r="X287" s="266"/>
      <c r="Y287" s="280"/>
      <c r="Z287" s="280"/>
      <c r="AA287" s="280"/>
      <c r="AB287" s="266"/>
      <c r="AC287" s="280"/>
      <c r="AD287" s="280"/>
      <c r="AE287" s="281"/>
      <c r="AF287" s="280"/>
      <c r="AG287" s="280"/>
      <c r="AH287" s="281"/>
      <c r="AI287" s="280"/>
      <c r="AJ287" s="280"/>
      <c r="AK287" s="280"/>
      <c r="AL287" s="280"/>
      <c r="AM287" s="280"/>
      <c r="AN287" s="266"/>
      <c r="AO287" s="280"/>
      <c r="AP287" s="280"/>
      <c r="AQ287" s="280"/>
      <c r="AR287" s="280"/>
      <c r="AS287" s="266"/>
      <c r="AT287" s="280"/>
      <c r="AU287" s="280"/>
      <c r="AV287" s="266"/>
      <c r="AW287" s="266"/>
      <c r="AX287" s="280"/>
      <c r="AY287" s="280"/>
      <c r="AZ287" s="280"/>
      <c r="BA287" s="280"/>
      <c r="BB287" s="280"/>
      <c r="BC287" s="280"/>
      <c r="BD287" s="280"/>
      <c r="BE287" s="280"/>
      <c r="BF287" s="280"/>
      <c r="BK287" s="280"/>
      <c r="BL287" s="280"/>
      <c r="BM287" s="280"/>
      <c r="BN287" s="280"/>
      <c r="BO287" s="280"/>
      <c r="BP287" s="280"/>
      <c r="BQ287" s="280"/>
      <c r="BR287" s="280"/>
      <c r="BS287" s="280"/>
      <c r="BT287" s="280"/>
      <c r="BU287" s="266"/>
      <c r="BV287" s="280"/>
      <c r="BW287" s="280"/>
      <c r="BX287" s="280"/>
      <c r="BY287" s="280"/>
      <c r="BZ287" s="280"/>
      <c r="CA287" s="280"/>
      <c r="CB287" s="266"/>
      <c r="CC287" s="266"/>
      <c r="CD287" s="280"/>
      <c r="CE287" s="280"/>
      <c r="CF287" s="280"/>
      <c r="CG287" s="280"/>
      <c r="CH287" s="266"/>
      <c r="CI287" s="266"/>
      <c r="CJ287" s="266"/>
      <c r="CK287" s="266"/>
      <c r="CL287" s="266"/>
      <c r="CM287" s="280"/>
      <c r="CN287" s="280"/>
      <c r="CO287" s="280"/>
      <c r="CP287" s="280"/>
      <c r="CQ287" s="280"/>
      <c r="CR287" s="268"/>
      <c r="CS287" s="268"/>
      <c r="DA287" s="270"/>
      <c r="DB287" s="270"/>
      <c r="DD287" s="284"/>
      <c r="DE287" s="270"/>
      <c r="DF287" s="285"/>
      <c r="DG287" s="270"/>
      <c r="DH287" s="270"/>
      <c r="DI287" s="273"/>
      <c r="DJ287" s="270"/>
      <c r="DK287" s="270"/>
      <c r="DL287" s="273"/>
      <c r="DM287" s="285"/>
      <c r="DN287" s="270"/>
      <c r="DO287" s="284"/>
      <c r="DP287" s="270"/>
      <c r="DQ287" s="270"/>
      <c r="DR287" s="270"/>
      <c r="DS287" s="270"/>
      <c r="DT287" s="270"/>
      <c r="DU287" s="244"/>
      <c r="DV287" s="284"/>
      <c r="DW287" s="284"/>
      <c r="DX287" s="286"/>
      <c r="DY287" s="286"/>
      <c r="DZ287" s="284"/>
      <c r="EA287" s="284"/>
      <c r="EB287" s="284"/>
      <c r="ED287" s="284"/>
      <c r="EE287" s="270"/>
      <c r="EF287" s="280"/>
      <c r="EG287" s="280"/>
      <c r="EH287" s="280"/>
      <c r="EI287" s="224"/>
      <c r="EJ287" s="275"/>
      <c r="EK287" s="276"/>
      <c r="EL287" s="275"/>
      <c r="EM287" s="275"/>
      <c r="EO287" s="275"/>
      <c r="EP287" s="275"/>
      <c r="ER287" s="224"/>
      <c r="ES287" s="275"/>
      <c r="ET287" s="276"/>
      <c r="EU287" s="275"/>
      <c r="EV287" s="275"/>
      <c r="EX287" s="275"/>
      <c r="EY287" s="275"/>
      <c r="FA287" s="34"/>
      <c r="FB287" s="34"/>
      <c r="FC287" s="33"/>
    </row>
    <row r="288" spans="1:159" ht="32.25" customHeight="1">
      <c r="A288" s="224"/>
      <c r="G288" s="280"/>
      <c r="L288" s="280"/>
      <c r="M288" s="266"/>
      <c r="N288" s="266"/>
      <c r="O288" s="266"/>
      <c r="P288" s="266"/>
      <c r="Q288" s="266"/>
      <c r="R288" s="266"/>
      <c r="S288" s="280"/>
      <c r="T288" s="280"/>
      <c r="U288" s="280"/>
      <c r="V288" s="280"/>
      <c r="W288" s="280"/>
      <c r="X288" s="266"/>
      <c r="Y288" s="280"/>
      <c r="Z288" s="280"/>
      <c r="AA288" s="280"/>
      <c r="AB288" s="266"/>
      <c r="AC288" s="280"/>
      <c r="AD288" s="280"/>
      <c r="AE288" s="281"/>
      <c r="AF288" s="280"/>
      <c r="AG288" s="280"/>
      <c r="AH288" s="281"/>
      <c r="AI288" s="280"/>
      <c r="AJ288" s="280"/>
      <c r="AK288" s="280"/>
      <c r="AL288" s="280"/>
      <c r="AM288" s="280"/>
      <c r="AN288" s="266"/>
      <c r="AO288" s="280"/>
      <c r="AP288" s="280"/>
      <c r="AQ288" s="280"/>
      <c r="AR288" s="280"/>
      <c r="AS288" s="266"/>
      <c r="AT288" s="280"/>
      <c r="AU288" s="280"/>
      <c r="AV288" s="266"/>
      <c r="AW288" s="266"/>
      <c r="AX288" s="280"/>
      <c r="AY288" s="280"/>
      <c r="AZ288" s="280"/>
      <c r="BA288" s="280"/>
      <c r="BB288" s="280"/>
      <c r="BC288" s="280"/>
      <c r="BD288" s="280"/>
      <c r="BE288" s="280"/>
      <c r="BF288" s="280"/>
      <c r="BK288" s="280"/>
      <c r="BL288" s="280"/>
      <c r="BM288" s="280"/>
      <c r="BN288" s="280"/>
      <c r="BO288" s="280"/>
      <c r="BP288" s="280"/>
      <c r="BQ288" s="280"/>
      <c r="BR288" s="280"/>
      <c r="BS288" s="280"/>
      <c r="BT288" s="280"/>
      <c r="BU288" s="266"/>
      <c r="BV288" s="280"/>
      <c r="BW288" s="280"/>
      <c r="BX288" s="280"/>
      <c r="BY288" s="280"/>
      <c r="BZ288" s="280"/>
      <c r="CA288" s="280"/>
      <c r="CB288" s="266"/>
      <c r="CC288" s="266"/>
      <c r="CD288" s="280"/>
      <c r="CE288" s="280"/>
      <c r="CF288" s="280"/>
      <c r="CG288" s="280"/>
      <c r="CH288" s="266"/>
      <c r="CI288" s="266"/>
      <c r="CJ288" s="266"/>
      <c r="CK288" s="266"/>
      <c r="CL288" s="266"/>
      <c r="CM288" s="280"/>
      <c r="CN288" s="280"/>
      <c r="CO288" s="280"/>
      <c r="CP288" s="280"/>
      <c r="CQ288" s="280"/>
      <c r="CR288" s="268"/>
      <c r="CS288" s="268"/>
      <c r="DA288" s="270"/>
      <c r="DB288" s="270"/>
      <c r="DD288" s="284"/>
      <c r="DE288" s="270"/>
      <c r="DF288" s="285"/>
      <c r="DG288" s="270"/>
      <c r="DH288" s="270"/>
      <c r="DI288" s="273"/>
      <c r="DJ288" s="270"/>
      <c r="DK288" s="270"/>
      <c r="DL288" s="273"/>
      <c r="DM288" s="285"/>
      <c r="DN288" s="270"/>
      <c r="DO288" s="284"/>
      <c r="DP288" s="270"/>
      <c r="DQ288" s="270"/>
      <c r="DR288" s="270"/>
      <c r="DS288" s="270"/>
      <c r="DT288" s="270"/>
      <c r="DU288" s="244"/>
      <c r="DV288" s="284"/>
      <c r="DW288" s="284"/>
      <c r="DX288" s="286"/>
      <c r="DY288" s="286"/>
      <c r="DZ288" s="284"/>
      <c r="EA288" s="284"/>
      <c r="EB288" s="284"/>
      <c r="ED288" s="284"/>
      <c r="EE288" s="270"/>
      <c r="EF288" s="280"/>
      <c r="EG288" s="280"/>
      <c r="EH288" s="280"/>
      <c r="EI288" s="224"/>
      <c r="EJ288" s="275"/>
      <c r="EK288" s="276"/>
      <c r="EL288" s="275"/>
      <c r="EM288" s="275"/>
      <c r="EO288" s="275"/>
      <c r="EP288" s="275"/>
      <c r="ER288" s="224"/>
      <c r="ES288" s="275"/>
      <c r="ET288" s="276"/>
      <c r="EU288" s="275"/>
      <c r="EV288" s="275"/>
      <c r="EX288" s="275"/>
      <c r="EY288" s="275"/>
      <c r="FA288" s="34"/>
      <c r="FB288" s="34"/>
      <c r="FC288" s="33"/>
    </row>
    <row r="289" spans="1:159" ht="32.25" customHeight="1">
      <c r="A289" s="224"/>
      <c r="G289" s="280"/>
      <c r="L289" s="280"/>
      <c r="M289" s="266"/>
      <c r="N289" s="266"/>
      <c r="O289" s="266"/>
      <c r="P289" s="266"/>
      <c r="Q289" s="266"/>
      <c r="R289" s="266"/>
      <c r="S289" s="280"/>
      <c r="T289" s="280"/>
      <c r="U289" s="280"/>
      <c r="V289" s="280"/>
      <c r="W289" s="280"/>
      <c r="X289" s="266"/>
      <c r="Y289" s="280"/>
      <c r="Z289" s="280"/>
      <c r="AA289" s="280"/>
      <c r="AB289" s="266"/>
      <c r="AC289" s="280"/>
      <c r="AD289" s="280"/>
      <c r="AE289" s="281"/>
      <c r="AF289" s="280"/>
      <c r="AG289" s="280"/>
      <c r="AH289" s="281"/>
      <c r="AI289" s="280"/>
      <c r="AJ289" s="280"/>
      <c r="AK289" s="280"/>
      <c r="AL289" s="280"/>
      <c r="AM289" s="280"/>
      <c r="AN289" s="266"/>
      <c r="AO289" s="280"/>
      <c r="AP289" s="280"/>
      <c r="AQ289" s="280"/>
      <c r="AR289" s="280"/>
      <c r="AS289" s="266"/>
      <c r="AT289" s="280"/>
      <c r="AU289" s="280"/>
      <c r="AV289" s="266"/>
      <c r="AW289" s="266"/>
      <c r="AX289" s="280"/>
      <c r="AY289" s="280"/>
      <c r="AZ289" s="280"/>
      <c r="BA289" s="280"/>
      <c r="BB289" s="280"/>
      <c r="BC289" s="280"/>
      <c r="BD289" s="280"/>
      <c r="BE289" s="280"/>
      <c r="BF289" s="280"/>
      <c r="BK289" s="280"/>
      <c r="BL289" s="280"/>
      <c r="BM289" s="280"/>
      <c r="BN289" s="280"/>
      <c r="BO289" s="280"/>
      <c r="BP289" s="280"/>
      <c r="BQ289" s="280"/>
      <c r="BR289" s="280"/>
      <c r="BS289" s="280"/>
      <c r="BT289" s="280"/>
      <c r="BU289" s="266"/>
      <c r="BV289" s="280"/>
      <c r="BW289" s="280"/>
      <c r="BX289" s="280"/>
      <c r="BY289" s="280"/>
      <c r="BZ289" s="280"/>
      <c r="CA289" s="280"/>
      <c r="CB289" s="266"/>
      <c r="CC289" s="266"/>
      <c r="CD289" s="280"/>
      <c r="CE289" s="280"/>
      <c r="CF289" s="280"/>
      <c r="CG289" s="280"/>
      <c r="CH289" s="266"/>
      <c r="CI289" s="266"/>
      <c r="CJ289" s="266"/>
      <c r="CK289" s="266"/>
      <c r="CL289" s="266"/>
      <c r="CM289" s="280"/>
      <c r="CN289" s="280"/>
      <c r="CO289" s="280"/>
      <c r="CP289" s="280"/>
      <c r="CQ289" s="280"/>
      <c r="CR289" s="268"/>
      <c r="CS289" s="268"/>
      <c r="DA289" s="270"/>
      <c r="DB289" s="270"/>
      <c r="DD289" s="284"/>
      <c r="DE289" s="270"/>
      <c r="DF289" s="285"/>
      <c r="DG289" s="270"/>
      <c r="DH289" s="270"/>
      <c r="DI289" s="273"/>
      <c r="DJ289" s="270"/>
      <c r="DK289" s="270"/>
      <c r="DL289" s="273"/>
      <c r="DM289" s="285"/>
      <c r="DN289" s="270"/>
      <c r="DO289" s="284"/>
      <c r="DP289" s="270"/>
      <c r="DQ289" s="270"/>
      <c r="DR289" s="270"/>
      <c r="DS289" s="270"/>
      <c r="DT289" s="270"/>
      <c r="DU289" s="244"/>
      <c r="DV289" s="284"/>
      <c r="DW289" s="284"/>
      <c r="DX289" s="286"/>
      <c r="DY289" s="286"/>
      <c r="DZ289" s="284"/>
      <c r="EA289" s="284"/>
      <c r="EB289" s="284"/>
      <c r="ED289" s="284"/>
      <c r="EE289" s="270"/>
      <c r="EF289" s="280"/>
      <c r="EG289" s="280"/>
      <c r="EH289" s="280"/>
      <c r="EI289" s="224"/>
      <c r="EJ289" s="275"/>
      <c r="EK289" s="276"/>
      <c r="EL289" s="275"/>
      <c r="EM289" s="275"/>
      <c r="EO289" s="275"/>
      <c r="EP289" s="275"/>
      <c r="ER289" s="224"/>
      <c r="ES289" s="275"/>
      <c r="ET289" s="276"/>
      <c r="EU289" s="275"/>
      <c r="EV289" s="275"/>
      <c r="EX289" s="275"/>
      <c r="EY289" s="275"/>
      <c r="FA289" s="34"/>
      <c r="FB289" s="34"/>
      <c r="FC289" s="33"/>
    </row>
    <row r="290" spans="1:159" ht="32.25" customHeight="1">
      <c r="A290" s="224"/>
      <c r="G290" s="280"/>
      <c r="L290" s="280"/>
      <c r="M290" s="266"/>
      <c r="N290" s="266"/>
      <c r="O290" s="266"/>
      <c r="P290" s="266"/>
      <c r="Q290" s="266"/>
      <c r="R290" s="266"/>
      <c r="S290" s="280"/>
      <c r="T290" s="280"/>
      <c r="U290" s="280"/>
      <c r="V290" s="280"/>
      <c r="W290" s="280"/>
      <c r="X290" s="266"/>
      <c r="Y290" s="280"/>
      <c r="Z290" s="280"/>
      <c r="AA290" s="280"/>
      <c r="AB290" s="266"/>
      <c r="AC290" s="280"/>
      <c r="AD290" s="280"/>
      <c r="AE290" s="281"/>
      <c r="AF290" s="280"/>
      <c r="AG290" s="280"/>
      <c r="AH290" s="281"/>
      <c r="AI290" s="280"/>
      <c r="AJ290" s="280"/>
      <c r="AK290" s="280"/>
      <c r="AL290" s="280"/>
      <c r="AM290" s="280"/>
      <c r="AN290" s="266"/>
      <c r="AO290" s="280"/>
      <c r="AP290" s="280"/>
      <c r="AQ290" s="280"/>
      <c r="AR290" s="280"/>
      <c r="AS290" s="266"/>
      <c r="AT290" s="280"/>
      <c r="AU290" s="280"/>
      <c r="AV290" s="266"/>
      <c r="AW290" s="266"/>
      <c r="AX290" s="280"/>
      <c r="AY290" s="280"/>
      <c r="AZ290" s="280"/>
      <c r="BA290" s="280"/>
      <c r="BB290" s="280"/>
      <c r="BC290" s="280"/>
      <c r="BD290" s="280"/>
      <c r="BE290" s="280"/>
      <c r="BF290" s="280"/>
      <c r="BK290" s="280"/>
      <c r="BL290" s="280"/>
      <c r="BM290" s="280"/>
      <c r="BN290" s="280"/>
      <c r="BO290" s="280"/>
      <c r="BP290" s="280"/>
      <c r="BQ290" s="280"/>
      <c r="BR290" s="280"/>
      <c r="BS290" s="280"/>
      <c r="BT290" s="280"/>
      <c r="BU290" s="266"/>
      <c r="BV290" s="280"/>
      <c r="BW290" s="280"/>
      <c r="BX290" s="280"/>
      <c r="BY290" s="280"/>
      <c r="BZ290" s="280"/>
      <c r="CA290" s="280"/>
      <c r="CB290" s="266"/>
      <c r="CC290" s="266"/>
      <c r="CD290" s="280"/>
      <c r="CE290" s="280"/>
      <c r="CF290" s="280"/>
      <c r="CG290" s="280"/>
      <c r="CH290" s="266"/>
      <c r="CI290" s="266"/>
      <c r="CJ290" s="266"/>
      <c r="CK290" s="266"/>
      <c r="CL290" s="266"/>
      <c r="CM290" s="280"/>
      <c r="CN290" s="280"/>
      <c r="CO290" s="280"/>
      <c r="CP290" s="280"/>
      <c r="CQ290" s="280"/>
      <c r="CR290" s="268"/>
      <c r="CS290" s="268"/>
      <c r="DA290" s="270"/>
      <c r="DB290" s="270"/>
      <c r="DD290" s="284"/>
      <c r="DE290" s="270"/>
      <c r="DF290" s="285"/>
      <c r="DG290" s="270"/>
      <c r="DH290" s="270"/>
      <c r="DI290" s="273"/>
      <c r="DJ290" s="270"/>
      <c r="DK290" s="270"/>
      <c r="DL290" s="273"/>
      <c r="DM290" s="285"/>
      <c r="DN290" s="270"/>
      <c r="DO290" s="284"/>
      <c r="DP290" s="270"/>
      <c r="DQ290" s="270"/>
      <c r="DR290" s="270"/>
      <c r="DS290" s="270"/>
      <c r="DT290" s="270"/>
      <c r="DU290" s="244"/>
      <c r="DV290" s="284"/>
      <c r="DW290" s="284"/>
      <c r="DX290" s="286"/>
      <c r="DY290" s="286"/>
      <c r="DZ290" s="284"/>
      <c r="EA290" s="284"/>
      <c r="EB290" s="284"/>
      <c r="ED290" s="284"/>
      <c r="EE290" s="270"/>
      <c r="EF290" s="280"/>
      <c r="EG290" s="280"/>
      <c r="EH290" s="280"/>
      <c r="EI290" s="224"/>
      <c r="EJ290" s="275"/>
      <c r="EK290" s="276"/>
      <c r="EL290" s="275"/>
      <c r="EM290" s="275"/>
      <c r="EO290" s="275"/>
      <c r="EP290" s="275"/>
      <c r="ER290" s="224"/>
      <c r="ES290" s="275"/>
      <c r="ET290" s="276"/>
      <c r="EU290" s="275"/>
      <c r="EV290" s="275"/>
      <c r="EX290" s="275"/>
      <c r="EY290" s="275"/>
      <c r="FA290" s="34"/>
      <c r="FB290" s="34"/>
      <c r="FC290" s="33"/>
    </row>
    <row r="291" spans="1:159" ht="32.25" customHeight="1">
      <c r="A291" s="224"/>
      <c r="G291" s="280"/>
      <c r="L291" s="280"/>
      <c r="M291" s="266"/>
      <c r="N291" s="266"/>
      <c r="O291" s="266"/>
      <c r="P291" s="266"/>
      <c r="Q291" s="266"/>
      <c r="R291" s="266"/>
      <c r="S291" s="280"/>
      <c r="T291" s="280"/>
      <c r="U291" s="280"/>
      <c r="V291" s="280"/>
      <c r="W291" s="280"/>
      <c r="X291" s="266"/>
      <c r="Y291" s="280"/>
      <c r="Z291" s="280"/>
      <c r="AA291" s="280"/>
      <c r="AB291" s="266"/>
      <c r="AC291" s="280"/>
      <c r="AD291" s="280"/>
      <c r="AE291" s="281"/>
      <c r="AF291" s="280"/>
      <c r="AG291" s="280"/>
      <c r="AH291" s="281"/>
      <c r="AI291" s="280"/>
      <c r="AJ291" s="280"/>
      <c r="AK291" s="280"/>
      <c r="AL291" s="280"/>
      <c r="AM291" s="280"/>
      <c r="AN291" s="266"/>
      <c r="AO291" s="280"/>
      <c r="AP291" s="280"/>
      <c r="AQ291" s="280"/>
      <c r="AR291" s="280"/>
      <c r="AS291" s="266"/>
      <c r="AT291" s="280"/>
      <c r="AU291" s="280"/>
      <c r="AV291" s="266"/>
      <c r="AW291" s="266"/>
      <c r="AX291" s="280"/>
      <c r="AY291" s="280"/>
      <c r="AZ291" s="280"/>
      <c r="BA291" s="280"/>
      <c r="BB291" s="280"/>
      <c r="BC291" s="280"/>
      <c r="BD291" s="280"/>
      <c r="BE291" s="280"/>
      <c r="BF291" s="280"/>
      <c r="BK291" s="280"/>
      <c r="BL291" s="280"/>
      <c r="BM291" s="280"/>
      <c r="BN291" s="280"/>
      <c r="BO291" s="280"/>
      <c r="BP291" s="280"/>
      <c r="BQ291" s="280"/>
      <c r="BR291" s="280"/>
      <c r="BS291" s="280"/>
      <c r="BT291" s="280"/>
      <c r="BU291" s="266"/>
      <c r="BV291" s="280"/>
      <c r="BW291" s="280"/>
      <c r="BX291" s="280"/>
      <c r="BY291" s="280"/>
      <c r="BZ291" s="280"/>
      <c r="CA291" s="280"/>
      <c r="CB291" s="266"/>
      <c r="CC291" s="266"/>
      <c r="CD291" s="280"/>
      <c r="CE291" s="280"/>
      <c r="CF291" s="280"/>
      <c r="CG291" s="280"/>
      <c r="CH291" s="266"/>
      <c r="CI291" s="266"/>
      <c r="CJ291" s="266"/>
      <c r="CK291" s="266"/>
      <c r="CL291" s="266"/>
      <c r="CM291" s="280"/>
      <c r="CN291" s="280"/>
      <c r="CO291" s="280"/>
      <c r="CP291" s="280"/>
      <c r="CQ291" s="280"/>
      <c r="CR291" s="268"/>
      <c r="CS291" s="268"/>
      <c r="DA291" s="270"/>
      <c r="DB291" s="270"/>
      <c r="DD291" s="284"/>
      <c r="DE291" s="270"/>
      <c r="DF291" s="285"/>
      <c r="DG291" s="270"/>
      <c r="DH291" s="270"/>
      <c r="DI291" s="273"/>
      <c r="DJ291" s="270"/>
      <c r="DK291" s="270"/>
      <c r="DL291" s="273"/>
      <c r="DM291" s="285"/>
      <c r="DN291" s="270"/>
      <c r="DO291" s="284"/>
      <c r="DP291" s="270"/>
      <c r="DQ291" s="270"/>
      <c r="DR291" s="270"/>
      <c r="DS291" s="270"/>
      <c r="DT291" s="270"/>
      <c r="DU291" s="244"/>
      <c r="DV291" s="284"/>
      <c r="DW291" s="284"/>
      <c r="DX291" s="286"/>
      <c r="DY291" s="286"/>
      <c r="DZ291" s="284"/>
      <c r="EA291" s="284"/>
      <c r="EB291" s="284"/>
      <c r="ED291" s="284"/>
      <c r="EE291" s="270"/>
      <c r="EF291" s="280"/>
      <c r="EG291" s="280"/>
      <c r="EH291" s="280"/>
      <c r="EI291" s="224"/>
      <c r="EJ291" s="275"/>
      <c r="EK291" s="276"/>
      <c r="EL291" s="275"/>
      <c r="EM291" s="275"/>
      <c r="EO291" s="275"/>
      <c r="EP291" s="275"/>
      <c r="ER291" s="224"/>
      <c r="ES291" s="275"/>
      <c r="ET291" s="276"/>
      <c r="EU291" s="275"/>
      <c r="EV291" s="275"/>
      <c r="EX291" s="275"/>
      <c r="EY291" s="275"/>
      <c r="FA291" s="34"/>
      <c r="FB291" s="34"/>
      <c r="FC291" s="33"/>
    </row>
    <row r="292" spans="1:159" ht="32.25" customHeight="1">
      <c r="A292" s="224"/>
      <c r="G292" s="280"/>
      <c r="L292" s="280"/>
      <c r="M292" s="266"/>
      <c r="N292" s="266"/>
      <c r="O292" s="266"/>
      <c r="P292" s="266"/>
      <c r="Q292" s="266"/>
      <c r="R292" s="266"/>
      <c r="S292" s="280"/>
      <c r="T292" s="280"/>
      <c r="U292" s="280"/>
      <c r="V292" s="280"/>
      <c r="W292" s="280"/>
      <c r="X292" s="266"/>
      <c r="Y292" s="280"/>
      <c r="Z292" s="280"/>
      <c r="AA292" s="280"/>
      <c r="AB292" s="266"/>
      <c r="AC292" s="280"/>
      <c r="AD292" s="280"/>
      <c r="AE292" s="281"/>
      <c r="AF292" s="280"/>
      <c r="AG292" s="280"/>
      <c r="AH292" s="281"/>
      <c r="AI292" s="280"/>
      <c r="AJ292" s="280"/>
      <c r="AK292" s="280"/>
      <c r="AL292" s="280"/>
      <c r="AM292" s="280"/>
      <c r="AN292" s="266"/>
      <c r="AO292" s="280"/>
      <c r="AP292" s="280"/>
      <c r="AQ292" s="280"/>
      <c r="AR292" s="280"/>
      <c r="AS292" s="266"/>
      <c r="AT292" s="280"/>
      <c r="AU292" s="280"/>
      <c r="AV292" s="266"/>
      <c r="AW292" s="266"/>
      <c r="AX292" s="280"/>
      <c r="AY292" s="280"/>
      <c r="AZ292" s="280"/>
      <c r="BA292" s="280"/>
      <c r="BB292" s="280"/>
      <c r="BC292" s="280"/>
      <c r="BD292" s="280"/>
      <c r="BE292" s="280"/>
      <c r="BF292" s="280"/>
      <c r="BK292" s="280"/>
      <c r="BL292" s="280"/>
      <c r="BM292" s="280"/>
      <c r="BN292" s="280"/>
      <c r="BO292" s="280"/>
      <c r="BP292" s="280"/>
      <c r="BQ292" s="280"/>
      <c r="BR292" s="280"/>
      <c r="BS292" s="280"/>
      <c r="BT292" s="280"/>
      <c r="BU292" s="266"/>
      <c r="BV292" s="280"/>
      <c r="BW292" s="280"/>
      <c r="BX292" s="280"/>
      <c r="BY292" s="280"/>
      <c r="BZ292" s="280"/>
      <c r="CA292" s="280"/>
      <c r="CB292" s="266"/>
      <c r="CC292" s="266"/>
      <c r="CD292" s="280"/>
      <c r="CE292" s="280"/>
      <c r="CF292" s="280"/>
      <c r="CG292" s="280"/>
      <c r="CH292" s="266"/>
      <c r="CI292" s="266"/>
      <c r="CJ292" s="266"/>
      <c r="CK292" s="266"/>
      <c r="CL292" s="266"/>
      <c r="CM292" s="280"/>
      <c r="CN292" s="280"/>
      <c r="CO292" s="280"/>
      <c r="CP292" s="280"/>
      <c r="CQ292" s="280"/>
      <c r="CR292" s="268"/>
      <c r="CS292" s="268"/>
      <c r="DA292" s="270"/>
      <c r="DB292" s="270"/>
      <c r="DD292" s="284"/>
      <c r="DE292" s="270"/>
      <c r="DF292" s="285"/>
      <c r="DG292" s="270"/>
      <c r="DH292" s="270"/>
      <c r="DI292" s="273"/>
      <c r="DJ292" s="270"/>
      <c r="DK292" s="270"/>
      <c r="DL292" s="273"/>
      <c r="DM292" s="285"/>
      <c r="DN292" s="270"/>
      <c r="DO292" s="284"/>
      <c r="DP292" s="270"/>
      <c r="DQ292" s="270"/>
      <c r="DR292" s="270"/>
      <c r="DS292" s="270"/>
      <c r="DT292" s="270"/>
      <c r="DU292" s="244"/>
      <c r="DV292" s="284"/>
      <c r="DW292" s="284"/>
      <c r="DX292" s="286"/>
      <c r="DY292" s="286"/>
      <c r="DZ292" s="284"/>
      <c r="EA292" s="284"/>
      <c r="EB292" s="284"/>
      <c r="ED292" s="284"/>
      <c r="EE292" s="270"/>
      <c r="EF292" s="280"/>
      <c r="EG292" s="280"/>
      <c r="EH292" s="280"/>
      <c r="EI292" s="224"/>
      <c r="EJ292" s="275"/>
      <c r="EK292" s="276"/>
      <c r="EL292" s="275"/>
      <c r="EM292" s="275"/>
      <c r="EO292" s="275"/>
      <c r="EP292" s="275"/>
      <c r="ER292" s="224"/>
      <c r="ES292" s="275"/>
      <c r="ET292" s="276"/>
      <c r="EU292" s="275"/>
      <c r="EV292" s="275"/>
      <c r="EX292" s="275"/>
      <c r="EY292" s="275"/>
      <c r="FA292" s="34"/>
      <c r="FB292" s="34"/>
      <c r="FC292" s="33"/>
    </row>
    <row r="293" spans="1:159" ht="32.25" customHeight="1">
      <c r="A293" s="224"/>
      <c r="G293" s="280"/>
      <c r="L293" s="280"/>
      <c r="M293" s="266"/>
      <c r="N293" s="266"/>
      <c r="O293" s="266"/>
      <c r="P293" s="266"/>
      <c r="Q293" s="266"/>
      <c r="R293" s="266"/>
      <c r="S293" s="280"/>
      <c r="T293" s="280"/>
      <c r="U293" s="280"/>
      <c r="V293" s="280"/>
      <c r="W293" s="280"/>
      <c r="X293" s="266"/>
      <c r="Y293" s="280"/>
      <c r="Z293" s="280"/>
      <c r="AA293" s="280"/>
      <c r="AB293" s="266"/>
      <c r="AC293" s="280"/>
      <c r="AD293" s="280"/>
      <c r="AE293" s="281"/>
      <c r="AF293" s="280"/>
      <c r="AG293" s="280"/>
      <c r="AH293" s="281"/>
      <c r="AI293" s="280"/>
      <c r="AJ293" s="280"/>
      <c r="AK293" s="280"/>
      <c r="AL293" s="280"/>
      <c r="AM293" s="280"/>
      <c r="AN293" s="266"/>
      <c r="AO293" s="280"/>
      <c r="AP293" s="280"/>
      <c r="AQ293" s="280"/>
      <c r="AR293" s="280"/>
      <c r="AS293" s="266"/>
      <c r="AT293" s="280"/>
      <c r="AU293" s="280"/>
      <c r="AV293" s="266"/>
      <c r="AW293" s="266"/>
      <c r="AX293" s="280"/>
      <c r="AY293" s="280"/>
      <c r="AZ293" s="280"/>
      <c r="BA293" s="280"/>
      <c r="BB293" s="280"/>
      <c r="BC293" s="280"/>
      <c r="BD293" s="280"/>
      <c r="BE293" s="280"/>
      <c r="BF293" s="280"/>
      <c r="BK293" s="280"/>
      <c r="BL293" s="280"/>
      <c r="BM293" s="280"/>
      <c r="BN293" s="280"/>
      <c r="BO293" s="280"/>
      <c r="BP293" s="280"/>
      <c r="BQ293" s="280"/>
      <c r="BR293" s="280"/>
      <c r="BS293" s="280"/>
      <c r="BT293" s="280"/>
      <c r="BU293" s="266"/>
      <c r="BV293" s="280"/>
      <c r="BW293" s="280"/>
      <c r="BX293" s="280"/>
      <c r="BY293" s="280"/>
      <c r="BZ293" s="280"/>
      <c r="CA293" s="280"/>
      <c r="CB293" s="266"/>
      <c r="CC293" s="266"/>
      <c r="CD293" s="280"/>
      <c r="CE293" s="280"/>
      <c r="CF293" s="280"/>
      <c r="CG293" s="280"/>
      <c r="CH293" s="266"/>
      <c r="CI293" s="266"/>
      <c r="CJ293" s="266"/>
      <c r="CK293" s="266"/>
      <c r="CL293" s="266"/>
      <c r="CM293" s="280"/>
      <c r="CN293" s="280"/>
      <c r="CO293" s="280"/>
      <c r="CP293" s="280"/>
      <c r="CQ293" s="280"/>
      <c r="CR293" s="268"/>
      <c r="CS293" s="268"/>
      <c r="DA293" s="270"/>
      <c r="DB293" s="270"/>
      <c r="DD293" s="284"/>
      <c r="DE293" s="270"/>
      <c r="DF293" s="285"/>
      <c r="DG293" s="270"/>
      <c r="DH293" s="270"/>
      <c r="DI293" s="273"/>
      <c r="DJ293" s="270"/>
      <c r="DK293" s="270"/>
      <c r="DL293" s="273"/>
      <c r="DM293" s="285"/>
      <c r="DN293" s="270"/>
      <c r="DO293" s="284"/>
      <c r="DP293" s="270"/>
      <c r="DQ293" s="270"/>
      <c r="DR293" s="270"/>
      <c r="DS293" s="270"/>
      <c r="DT293" s="270"/>
      <c r="DU293" s="244"/>
      <c r="DV293" s="284"/>
      <c r="DW293" s="284"/>
      <c r="DX293" s="286"/>
      <c r="DY293" s="286"/>
      <c r="DZ293" s="284"/>
      <c r="EA293" s="284"/>
      <c r="EB293" s="284"/>
      <c r="ED293" s="284"/>
      <c r="EE293" s="270"/>
      <c r="EF293" s="280"/>
      <c r="EG293" s="280"/>
      <c r="EH293" s="280"/>
      <c r="EI293" s="224"/>
      <c r="EJ293" s="275"/>
      <c r="EK293" s="276"/>
      <c r="EL293" s="275"/>
      <c r="EM293" s="275"/>
      <c r="EO293" s="275"/>
      <c r="EP293" s="275"/>
      <c r="ER293" s="224"/>
      <c r="ES293" s="275"/>
      <c r="ET293" s="276"/>
      <c r="EU293" s="275"/>
      <c r="EV293" s="275"/>
      <c r="EX293" s="275"/>
      <c r="EY293" s="275"/>
      <c r="FA293" s="34"/>
      <c r="FB293" s="34"/>
      <c r="FC293" s="33"/>
    </row>
    <row r="294" spans="1:159" ht="32.25" customHeight="1">
      <c r="A294" s="224"/>
      <c r="G294" s="280"/>
      <c r="L294" s="280"/>
      <c r="M294" s="266"/>
      <c r="N294" s="266"/>
      <c r="O294" s="266"/>
      <c r="P294" s="266"/>
      <c r="Q294" s="266"/>
      <c r="R294" s="266"/>
      <c r="S294" s="280"/>
      <c r="T294" s="280"/>
      <c r="U294" s="280"/>
      <c r="V294" s="280"/>
      <c r="W294" s="280"/>
      <c r="X294" s="266"/>
      <c r="Y294" s="280"/>
      <c r="Z294" s="280"/>
      <c r="AA294" s="280"/>
      <c r="AB294" s="266"/>
      <c r="AC294" s="280"/>
      <c r="AD294" s="280"/>
      <c r="AE294" s="281"/>
      <c r="AF294" s="280"/>
      <c r="AG294" s="280"/>
      <c r="AH294" s="281"/>
      <c r="AI294" s="280"/>
      <c r="AJ294" s="280"/>
      <c r="AK294" s="280"/>
      <c r="AL294" s="280"/>
      <c r="AM294" s="280"/>
      <c r="AN294" s="266"/>
      <c r="AO294" s="280"/>
      <c r="AP294" s="280"/>
      <c r="AQ294" s="280"/>
      <c r="AR294" s="280"/>
      <c r="AS294" s="266"/>
      <c r="AT294" s="280"/>
      <c r="AU294" s="280"/>
      <c r="AV294" s="266"/>
      <c r="AW294" s="266"/>
      <c r="AX294" s="280"/>
      <c r="AY294" s="280"/>
      <c r="AZ294" s="280"/>
      <c r="BA294" s="280"/>
      <c r="BB294" s="280"/>
      <c r="BC294" s="280"/>
      <c r="BD294" s="280"/>
      <c r="BE294" s="280"/>
      <c r="BF294" s="280"/>
      <c r="BK294" s="280"/>
      <c r="BL294" s="280"/>
      <c r="BM294" s="280"/>
      <c r="BN294" s="280"/>
      <c r="BO294" s="280"/>
      <c r="BP294" s="280"/>
      <c r="BQ294" s="280"/>
      <c r="BR294" s="280"/>
      <c r="BS294" s="280"/>
      <c r="BT294" s="280"/>
      <c r="BU294" s="266"/>
      <c r="BV294" s="280"/>
      <c r="BW294" s="280"/>
      <c r="BX294" s="280"/>
      <c r="BY294" s="280"/>
      <c r="BZ294" s="280"/>
      <c r="CA294" s="280"/>
      <c r="CB294" s="266"/>
      <c r="CC294" s="266"/>
      <c r="CD294" s="280"/>
      <c r="CE294" s="280"/>
      <c r="CF294" s="280"/>
      <c r="CG294" s="280"/>
      <c r="CH294" s="266"/>
      <c r="CI294" s="266"/>
      <c r="CJ294" s="266"/>
      <c r="CK294" s="266"/>
      <c r="CL294" s="266"/>
      <c r="CM294" s="280"/>
      <c r="CN294" s="280"/>
      <c r="CO294" s="280"/>
      <c r="CP294" s="280"/>
      <c r="CQ294" s="280"/>
      <c r="CR294" s="268"/>
      <c r="CS294" s="268"/>
      <c r="DA294" s="270"/>
      <c r="DB294" s="270"/>
      <c r="DD294" s="284"/>
      <c r="DE294" s="270"/>
      <c r="DF294" s="285"/>
      <c r="DG294" s="270"/>
      <c r="DH294" s="270"/>
      <c r="DI294" s="273"/>
      <c r="DJ294" s="270"/>
      <c r="DK294" s="270"/>
      <c r="DL294" s="273"/>
      <c r="DM294" s="285"/>
      <c r="DN294" s="270"/>
      <c r="DO294" s="284"/>
      <c r="DP294" s="270"/>
      <c r="DQ294" s="270"/>
      <c r="DR294" s="270"/>
      <c r="DS294" s="270"/>
      <c r="DT294" s="270"/>
      <c r="DU294" s="244"/>
      <c r="DV294" s="284"/>
      <c r="DW294" s="284"/>
      <c r="DX294" s="286"/>
      <c r="DY294" s="286"/>
      <c r="DZ294" s="284"/>
      <c r="EA294" s="284"/>
      <c r="EB294" s="284"/>
      <c r="ED294" s="284"/>
      <c r="EE294" s="270"/>
      <c r="EF294" s="280"/>
      <c r="EG294" s="280"/>
      <c r="EH294" s="280"/>
      <c r="EI294" s="224"/>
      <c r="EJ294" s="275"/>
      <c r="EK294" s="276"/>
      <c r="EL294" s="275"/>
      <c r="EM294" s="275"/>
      <c r="EO294" s="275"/>
      <c r="EP294" s="275"/>
      <c r="ER294" s="224"/>
      <c r="ES294" s="275"/>
      <c r="ET294" s="276"/>
      <c r="EU294" s="275"/>
      <c r="EV294" s="275"/>
      <c r="EX294" s="275"/>
      <c r="EY294" s="275"/>
      <c r="FA294" s="34"/>
      <c r="FB294" s="34"/>
      <c r="FC294" s="33"/>
    </row>
    <row r="295" spans="1:159" ht="32.25" customHeight="1">
      <c r="A295" s="224"/>
      <c r="G295" s="280"/>
      <c r="L295" s="280"/>
      <c r="M295" s="266"/>
      <c r="N295" s="266"/>
      <c r="O295" s="266"/>
      <c r="P295" s="266"/>
      <c r="Q295" s="266"/>
      <c r="R295" s="266"/>
      <c r="S295" s="280"/>
      <c r="T295" s="280"/>
      <c r="U295" s="280"/>
      <c r="V295" s="280"/>
      <c r="W295" s="280"/>
      <c r="X295" s="266"/>
      <c r="Y295" s="280"/>
      <c r="Z295" s="280"/>
      <c r="AA295" s="280"/>
      <c r="AB295" s="266"/>
      <c r="AC295" s="280"/>
      <c r="AD295" s="280"/>
      <c r="AE295" s="281"/>
      <c r="AF295" s="280"/>
      <c r="AG295" s="280"/>
      <c r="AH295" s="281"/>
      <c r="AI295" s="280"/>
      <c r="AJ295" s="280"/>
      <c r="AK295" s="280"/>
      <c r="AL295" s="280"/>
      <c r="AM295" s="280"/>
      <c r="AN295" s="266"/>
      <c r="AO295" s="280"/>
      <c r="AP295" s="280"/>
      <c r="AQ295" s="280"/>
      <c r="AR295" s="280"/>
      <c r="AS295" s="266"/>
      <c r="AT295" s="280"/>
      <c r="AU295" s="280"/>
      <c r="AV295" s="266"/>
      <c r="AW295" s="266"/>
      <c r="AX295" s="280"/>
      <c r="AY295" s="280"/>
      <c r="AZ295" s="280"/>
      <c r="BA295" s="280"/>
      <c r="BB295" s="280"/>
      <c r="BC295" s="280"/>
      <c r="BD295" s="280"/>
      <c r="BE295" s="280"/>
      <c r="BF295" s="280"/>
      <c r="BK295" s="280"/>
      <c r="BL295" s="280"/>
      <c r="BM295" s="280"/>
      <c r="BN295" s="280"/>
      <c r="BO295" s="280"/>
      <c r="BP295" s="280"/>
      <c r="BQ295" s="280"/>
      <c r="BR295" s="280"/>
      <c r="BS295" s="280"/>
      <c r="BT295" s="280"/>
      <c r="BU295" s="266"/>
      <c r="BV295" s="280"/>
      <c r="BW295" s="280"/>
      <c r="BX295" s="280"/>
      <c r="BY295" s="280"/>
      <c r="BZ295" s="280"/>
      <c r="CA295" s="280"/>
      <c r="CB295" s="266"/>
      <c r="CC295" s="266"/>
      <c r="CD295" s="280"/>
      <c r="CE295" s="280"/>
      <c r="CF295" s="280"/>
      <c r="CG295" s="280"/>
      <c r="CH295" s="266"/>
      <c r="CI295" s="266"/>
      <c r="CJ295" s="266"/>
      <c r="CK295" s="266"/>
      <c r="CL295" s="266"/>
      <c r="CM295" s="280"/>
      <c r="CN295" s="280"/>
      <c r="CO295" s="280"/>
      <c r="CP295" s="280"/>
      <c r="CQ295" s="280"/>
      <c r="CR295" s="268"/>
      <c r="CS295" s="268"/>
      <c r="DA295" s="270"/>
      <c r="DB295" s="270"/>
      <c r="DD295" s="284"/>
      <c r="DE295" s="270"/>
      <c r="DF295" s="285"/>
      <c r="DG295" s="270"/>
      <c r="DH295" s="270"/>
      <c r="DI295" s="273"/>
      <c r="DJ295" s="270"/>
      <c r="DK295" s="270"/>
      <c r="DL295" s="273"/>
      <c r="DM295" s="285"/>
      <c r="DN295" s="270"/>
      <c r="DO295" s="284"/>
      <c r="DP295" s="270"/>
      <c r="DQ295" s="270"/>
      <c r="DR295" s="270"/>
      <c r="DS295" s="270"/>
      <c r="DT295" s="270"/>
      <c r="DU295" s="244"/>
      <c r="DV295" s="284"/>
      <c r="DW295" s="284"/>
      <c r="DX295" s="286"/>
      <c r="DY295" s="286"/>
      <c r="DZ295" s="284"/>
      <c r="EA295" s="284"/>
      <c r="EB295" s="284"/>
      <c r="ED295" s="284"/>
      <c r="EE295" s="270"/>
      <c r="EF295" s="280"/>
      <c r="EG295" s="280"/>
      <c r="EH295" s="280"/>
      <c r="EI295" s="224"/>
      <c r="EJ295" s="275"/>
      <c r="EK295" s="276"/>
      <c r="EL295" s="275"/>
      <c r="EM295" s="275"/>
      <c r="EO295" s="275"/>
      <c r="EP295" s="275"/>
      <c r="ER295" s="224"/>
      <c r="ES295" s="275"/>
      <c r="ET295" s="276"/>
      <c r="EU295" s="275"/>
      <c r="EV295" s="275"/>
      <c r="EX295" s="275"/>
      <c r="EY295" s="275"/>
      <c r="FA295" s="34"/>
      <c r="FB295" s="34"/>
      <c r="FC295" s="33"/>
    </row>
    <row r="296" spans="1:159" ht="32.25" customHeight="1">
      <c r="A296" s="224"/>
      <c r="G296" s="280"/>
      <c r="L296" s="280"/>
      <c r="M296" s="266"/>
      <c r="N296" s="266"/>
      <c r="O296" s="266"/>
      <c r="P296" s="266"/>
      <c r="Q296" s="266"/>
      <c r="R296" s="266"/>
      <c r="S296" s="280"/>
      <c r="T296" s="280"/>
      <c r="U296" s="280"/>
      <c r="V296" s="280"/>
      <c r="W296" s="280"/>
      <c r="X296" s="266"/>
      <c r="Y296" s="280"/>
      <c r="Z296" s="280"/>
      <c r="AA296" s="280"/>
      <c r="AB296" s="266"/>
      <c r="AC296" s="280"/>
      <c r="AD296" s="280"/>
      <c r="AE296" s="281"/>
      <c r="AF296" s="280"/>
      <c r="AG296" s="280"/>
      <c r="AH296" s="281"/>
      <c r="AI296" s="280"/>
      <c r="AJ296" s="280"/>
      <c r="AK296" s="280"/>
      <c r="AL296" s="280"/>
      <c r="AM296" s="280"/>
      <c r="AN296" s="266"/>
      <c r="AO296" s="280"/>
      <c r="AP296" s="280"/>
      <c r="AQ296" s="280"/>
      <c r="AR296" s="280"/>
      <c r="AS296" s="266"/>
      <c r="AT296" s="280"/>
      <c r="AU296" s="280"/>
      <c r="AV296" s="266"/>
      <c r="AW296" s="266"/>
      <c r="AX296" s="280"/>
      <c r="AY296" s="280"/>
      <c r="AZ296" s="280"/>
      <c r="BA296" s="280"/>
      <c r="BB296" s="280"/>
      <c r="BC296" s="280"/>
      <c r="BD296" s="280"/>
      <c r="BE296" s="280"/>
      <c r="BF296" s="280"/>
      <c r="BK296" s="280"/>
      <c r="BL296" s="280"/>
      <c r="BM296" s="280"/>
      <c r="BN296" s="280"/>
      <c r="BO296" s="280"/>
      <c r="BP296" s="280"/>
      <c r="BQ296" s="280"/>
      <c r="BR296" s="280"/>
      <c r="BS296" s="280"/>
      <c r="BT296" s="280"/>
      <c r="BU296" s="266"/>
      <c r="BV296" s="280"/>
      <c r="BW296" s="280"/>
      <c r="BX296" s="280"/>
      <c r="BY296" s="280"/>
      <c r="BZ296" s="280"/>
      <c r="CA296" s="280"/>
      <c r="CB296" s="266"/>
      <c r="CC296" s="266"/>
      <c r="CD296" s="280"/>
      <c r="CE296" s="280"/>
      <c r="CF296" s="280"/>
      <c r="CG296" s="280"/>
      <c r="CH296" s="266"/>
      <c r="CI296" s="266"/>
      <c r="CJ296" s="266"/>
      <c r="CK296" s="266"/>
      <c r="CL296" s="266"/>
      <c r="CM296" s="280"/>
      <c r="CN296" s="280"/>
      <c r="CO296" s="280"/>
      <c r="CP296" s="280"/>
      <c r="CQ296" s="280"/>
      <c r="CR296" s="268"/>
      <c r="CS296" s="268"/>
      <c r="DA296" s="270"/>
      <c r="DB296" s="270"/>
      <c r="DD296" s="284"/>
      <c r="DE296" s="270"/>
      <c r="DF296" s="285"/>
      <c r="DG296" s="270"/>
      <c r="DH296" s="270"/>
      <c r="DI296" s="273"/>
      <c r="DJ296" s="270"/>
      <c r="DK296" s="270"/>
      <c r="DL296" s="273"/>
      <c r="DM296" s="285"/>
      <c r="DN296" s="270"/>
      <c r="DO296" s="284"/>
      <c r="DP296" s="270"/>
      <c r="DQ296" s="270"/>
      <c r="DR296" s="270"/>
      <c r="DS296" s="270"/>
      <c r="DT296" s="270"/>
      <c r="DU296" s="244"/>
      <c r="DV296" s="284"/>
      <c r="DW296" s="284"/>
      <c r="DX296" s="286"/>
      <c r="DY296" s="286"/>
      <c r="DZ296" s="284"/>
      <c r="EA296" s="284"/>
      <c r="EB296" s="284"/>
      <c r="ED296" s="284"/>
      <c r="EE296" s="270"/>
      <c r="EF296" s="280"/>
      <c r="EG296" s="280"/>
      <c r="EH296" s="280"/>
      <c r="EI296" s="224"/>
      <c r="EJ296" s="275"/>
      <c r="EK296" s="276"/>
      <c r="EL296" s="275"/>
      <c r="EM296" s="275"/>
      <c r="EO296" s="275"/>
      <c r="EP296" s="275"/>
      <c r="ER296" s="224"/>
      <c r="ES296" s="275"/>
      <c r="ET296" s="276"/>
      <c r="EU296" s="275"/>
      <c r="EV296" s="275"/>
      <c r="EX296" s="275"/>
      <c r="EY296" s="275"/>
      <c r="FA296" s="34"/>
      <c r="FB296" s="34"/>
      <c r="FC296" s="33"/>
    </row>
    <row r="297" spans="1:159" ht="32.25" customHeight="1">
      <c r="A297" s="224"/>
      <c r="G297" s="280"/>
      <c r="L297" s="280"/>
      <c r="M297" s="266"/>
      <c r="N297" s="266"/>
      <c r="O297" s="266"/>
      <c r="P297" s="266"/>
      <c r="Q297" s="266"/>
      <c r="R297" s="266"/>
      <c r="S297" s="280"/>
      <c r="T297" s="280"/>
      <c r="U297" s="280"/>
      <c r="V297" s="280"/>
      <c r="W297" s="280"/>
      <c r="X297" s="266"/>
      <c r="Y297" s="280"/>
      <c r="Z297" s="280"/>
      <c r="AA297" s="280"/>
      <c r="AB297" s="266"/>
      <c r="AC297" s="280"/>
      <c r="AD297" s="280"/>
      <c r="AE297" s="281"/>
      <c r="AF297" s="280"/>
      <c r="AG297" s="280"/>
      <c r="AH297" s="281"/>
      <c r="AI297" s="280"/>
      <c r="AJ297" s="280"/>
      <c r="AK297" s="280"/>
      <c r="AL297" s="280"/>
      <c r="AM297" s="280"/>
      <c r="AN297" s="266"/>
      <c r="AO297" s="280"/>
      <c r="AP297" s="280"/>
      <c r="AQ297" s="280"/>
      <c r="AR297" s="280"/>
      <c r="AS297" s="266"/>
      <c r="AT297" s="280"/>
      <c r="AU297" s="280"/>
      <c r="AV297" s="266"/>
      <c r="AW297" s="266"/>
      <c r="AX297" s="280"/>
      <c r="AY297" s="280"/>
      <c r="AZ297" s="280"/>
      <c r="BA297" s="280"/>
      <c r="BB297" s="280"/>
      <c r="BC297" s="280"/>
      <c r="BD297" s="280"/>
      <c r="BE297" s="280"/>
      <c r="BF297" s="280"/>
      <c r="BK297" s="280"/>
      <c r="BL297" s="280"/>
      <c r="BM297" s="280"/>
      <c r="BN297" s="280"/>
      <c r="BO297" s="280"/>
      <c r="BP297" s="280"/>
      <c r="BQ297" s="280"/>
      <c r="BR297" s="280"/>
      <c r="BS297" s="280"/>
      <c r="BT297" s="280"/>
      <c r="BU297" s="266"/>
      <c r="BV297" s="280"/>
      <c r="BW297" s="280"/>
      <c r="BX297" s="280"/>
      <c r="BY297" s="280"/>
      <c r="BZ297" s="280"/>
      <c r="CA297" s="280"/>
      <c r="CB297" s="266"/>
      <c r="CC297" s="266"/>
      <c r="CD297" s="280"/>
      <c r="CE297" s="280"/>
      <c r="CF297" s="280"/>
      <c r="CG297" s="280"/>
      <c r="CH297" s="266"/>
      <c r="CI297" s="266"/>
      <c r="CJ297" s="266"/>
      <c r="CK297" s="266"/>
      <c r="CL297" s="266"/>
      <c r="CM297" s="280"/>
      <c r="CN297" s="280"/>
      <c r="CO297" s="280"/>
      <c r="CP297" s="280"/>
      <c r="CQ297" s="280"/>
      <c r="CR297" s="268"/>
      <c r="CS297" s="268"/>
      <c r="DA297" s="270"/>
      <c r="DB297" s="270"/>
      <c r="DD297" s="284"/>
      <c r="DE297" s="270"/>
      <c r="DF297" s="285"/>
      <c r="DG297" s="270"/>
      <c r="DH297" s="270"/>
      <c r="DI297" s="273"/>
      <c r="DJ297" s="270"/>
      <c r="DK297" s="270"/>
      <c r="DL297" s="273"/>
      <c r="DM297" s="285"/>
      <c r="DN297" s="270"/>
      <c r="DO297" s="284"/>
      <c r="DP297" s="270"/>
      <c r="DQ297" s="270"/>
      <c r="DR297" s="270"/>
      <c r="DS297" s="270"/>
      <c r="DT297" s="270"/>
      <c r="DU297" s="244"/>
      <c r="DV297" s="284"/>
      <c r="DW297" s="284"/>
      <c r="DX297" s="286"/>
      <c r="DY297" s="286"/>
      <c r="DZ297" s="284"/>
      <c r="EA297" s="284"/>
      <c r="EB297" s="284"/>
      <c r="ED297" s="284"/>
      <c r="EE297" s="270"/>
      <c r="EF297" s="280"/>
      <c r="EG297" s="280"/>
      <c r="EH297" s="280"/>
      <c r="EI297" s="224"/>
      <c r="EJ297" s="275"/>
      <c r="EK297" s="276"/>
      <c r="EL297" s="275"/>
      <c r="EM297" s="275"/>
      <c r="EO297" s="275"/>
      <c r="EP297" s="275"/>
      <c r="ER297" s="224"/>
      <c r="ES297" s="275"/>
      <c r="ET297" s="276"/>
      <c r="EU297" s="275"/>
      <c r="EV297" s="275"/>
      <c r="EX297" s="275"/>
      <c r="EY297" s="275"/>
      <c r="FA297" s="34"/>
      <c r="FB297" s="34"/>
      <c r="FC297" s="33"/>
    </row>
    <row r="298" spans="1:159" ht="32.25" customHeight="1">
      <c r="A298" s="224"/>
      <c r="G298" s="280"/>
      <c r="L298" s="280"/>
      <c r="M298" s="266"/>
      <c r="N298" s="266"/>
      <c r="O298" s="266"/>
      <c r="P298" s="266"/>
      <c r="Q298" s="266"/>
      <c r="R298" s="266"/>
      <c r="S298" s="280"/>
      <c r="T298" s="280"/>
      <c r="U298" s="280"/>
      <c r="V298" s="280"/>
      <c r="W298" s="280"/>
      <c r="X298" s="266"/>
      <c r="Y298" s="280"/>
      <c r="Z298" s="280"/>
      <c r="AA298" s="280"/>
      <c r="AB298" s="266"/>
      <c r="AC298" s="280"/>
      <c r="AD298" s="280"/>
      <c r="AE298" s="281"/>
      <c r="AF298" s="280"/>
      <c r="AG298" s="280"/>
      <c r="AH298" s="281"/>
      <c r="AI298" s="280"/>
      <c r="AJ298" s="280"/>
      <c r="AK298" s="280"/>
      <c r="AL298" s="280"/>
      <c r="AM298" s="280"/>
      <c r="AN298" s="266"/>
      <c r="AO298" s="280"/>
      <c r="AP298" s="280"/>
      <c r="AQ298" s="280"/>
      <c r="AR298" s="280"/>
      <c r="AS298" s="266"/>
      <c r="AT298" s="280"/>
      <c r="AU298" s="280"/>
      <c r="AV298" s="266"/>
      <c r="AW298" s="266"/>
      <c r="AX298" s="280"/>
      <c r="AY298" s="280"/>
      <c r="AZ298" s="280"/>
      <c r="BA298" s="280"/>
      <c r="BB298" s="280"/>
      <c r="BC298" s="280"/>
      <c r="BD298" s="280"/>
      <c r="BE298" s="280"/>
      <c r="BF298" s="280"/>
      <c r="BK298" s="280"/>
      <c r="BL298" s="280"/>
      <c r="BM298" s="280"/>
      <c r="BN298" s="280"/>
      <c r="BO298" s="280"/>
      <c r="BP298" s="280"/>
      <c r="BQ298" s="280"/>
      <c r="BR298" s="280"/>
      <c r="BS298" s="280"/>
      <c r="BT298" s="280"/>
      <c r="BU298" s="266"/>
      <c r="BV298" s="280"/>
      <c r="BW298" s="280"/>
      <c r="BX298" s="280"/>
      <c r="BY298" s="280"/>
      <c r="BZ298" s="280"/>
      <c r="CA298" s="280"/>
      <c r="CB298" s="266"/>
      <c r="CC298" s="266"/>
      <c r="CD298" s="280"/>
      <c r="CE298" s="280"/>
      <c r="CF298" s="280"/>
      <c r="CG298" s="280"/>
      <c r="CH298" s="266"/>
      <c r="CI298" s="266"/>
      <c r="CJ298" s="266"/>
      <c r="CK298" s="266"/>
      <c r="CL298" s="266"/>
      <c r="CM298" s="280"/>
      <c r="CN298" s="280"/>
      <c r="CO298" s="280"/>
      <c r="CP298" s="280"/>
      <c r="CQ298" s="280"/>
      <c r="CR298" s="268"/>
      <c r="CS298" s="268"/>
      <c r="DA298" s="270"/>
      <c r="DB298" s="270"/>
      <c r="DD298" s="284"/>
      <c r="DE298" s="270"/>
      <c r="DF298" s="285"/>
      <c r="DG298" s="270"/>
      <c r="DH298" s="270"/>
      <c r="DI298" s="273"/>
      <c r="DJ298" s="270"/>
      <c r="DK298" s="270"/>
      <c r="DL298" s="273"/>
      <c r="DM298" s="285"/>
      <c r="DN298" s="270"/>
      <c r="DO298" s="284"/>
      <c r="DP298" s="270"/>
      <c r="DQ298" s="270"/>
      <c r="DR298" s="270"/>
      <c r="DS298" s="270"/>
      <c r="DT298" s="270"/>
      <c r="DU298" s="244"/>
      <c r="DV298" s="284"/>
      <c r="DW298" s="284"/>
      <c r="DX298" s="286"/>
      <c r="DY298" s="286"/>
      <c r="DZ298" s="284"/>
      <c r="EA298" s="284"/>
      <c r="EB298" s="284"/>
      <c r="ED298" s="284"/>
      <c r="EE298" s="270"/>
      <c r="EF298" s="280"/>
      <c r="EG298" s="280"/>
      <c r="EH298" s="280"/>
      <c r="EI298" s="224"/>
      <c r="EJ298" s="275"/>
      <c r="EK298" s="276"/>
      <c r="EL298" s="275"/>
      <c r="EM298" s="275"/>
      <c r="EO298" s="275"/>
      <c r="EP298" s="275"/>
      <c r="ER298" s="224"/>
      <c r="ES298" s="275"/>
      <c r="ET298" s="276"/>
      <c r="EU298" s="275"/>
      <c r="EV298" s="275"/>
      <c r="EX298" s="275"/>
      <c r="EY298" s="275"/>
      <c r="FA298" s="34"/>
      <c r="FB298" s="34"/>
      <c r="FC298" s="33"/>
    </row>
    <row r="299" spans="1:159" ht="32.25" customHeight="1">
      <c r="A299" s="224"/>
      <c r="G299" s="280"/>
      <c r="L299" s="280"/>
      <c r="M299" s="266"/>
      <c r="N299" s="266"/>
      <c r="O299" s="266"/>
      <c r="P299" s="266"/>
      <c r="Q299" s="266"/>
      <c r="R299" s="266"/>
      <c r="S299" s="280"/>
      <c r="T299" s="280"/>
      <c r="U299" s="280"/>
      <c r="V299" s="280"/>
      <c r="W299" s="280"/>
      <c r="X299" s="266"/>
      <c r="Y299" s="280"/>
      <c r="Z299" s="280"/>
      <c r="AA299" s="280"/>
      <c r="AB299" s="266"/>
      <c r="AC299" s="280"/>
      <c r="AD299" s="280"/>
      <c r="AE299" s="281"/>
      <c r="AF299" s="280"/>
      <c r="AG299" s="280"/>
      <c r="AH299" s="281"/>
      <c r="AI299" s="280"/>
      <c r="AJ299" s="280"/>
      <c r="AK299" s="280"/>
      <c r="AL299" s="280"/>
      <c r="AM299" s="280"/>
      <c r="AN299" s="266"/>
      <c r="AO299" s="280"/>
      <c r="AP299" s="280"/>
      <c r="AQ299" s="280"/>
      <c r="AR299" s="280"/>
      <c r="AS299" s="266"/>
      <c r="AT299" s="280"/>
      <c r="AU299" s="280"/>
      <c r="AV299" s="266"/>
      <c r="AW299" s="266"/>
      <c r="AX299" s="280"/>
      <c r="AY299" s="280"/>
      <c r="AZ299" s="280"/>
      <c r="BA299" s="280"/>
      <c r="BB299" s="280"/>
      <c r="BC299" s="280"/>
      <c r="BD299" s="280"/>
      <c r="BE299" s="280"/>
      <c r="BF299" s="280"/>
      <c r="BK299" s="280"/>
      <c r="BL299" s="280"/>
      <c r="BM299" s="280"/>
      <c r="BN299" s="280"/>
      <c r="BO299" s="280"/>
      <c r="BP299" s="280"/>
      <c r="BQ299" s="280"/>
      <c r="BR299" s="280"/>
      <c r="BS299" s="280"/>
      <c r="BT299" s="280"/>
      <c r="BU299" s="266"/>
      <c r="BV299" s="280"/>
      <c r="BW299" s="280"/>
      <c r="BX299" s="280"/>
      <c r="BY299" s="280"/>
      <c r="BZ299" s="280"/>
      <c r="CA299" s="280"/>
      <c r="CB299" s="266"/>
      <c r="CC299" s="266"/>
      <c r="CD299" s="280"/>
      <c r="CE299" s="280"/>
      <c r="CF299" s="280"/>
      <c r="CG299" s="280"/>
      <c r="CH299" s="266"/>
      <c r="CI299" s="266"/>
      <c r="CJ299" s="266"/>
      <c r="CK299" s="266"/>
      <c r="CL299" s="266"/>
      <c r="CM299" s="280"/>
      <c r="CN299" s="280"/>
      <c r="CO299" s="280"/>
      <c r="CP299" s="280"/>
      <c r="CQ299" s="280"/>
      <c r="CR299" s="268"/>
      <c r="CS299" s="268"/>
      <c r="DA299" s="270"/>
      <c r="DB299" s="270"/>
      <c r="DD299" s="284"/>
      <c r="DE299" s="270"/>
      <c r="DF299" s="285"/>
      <c r="DG299" s="270"/>
      <c r="DH299" s="270"/>
      <c r="DI299" s="273"/>
      <c r="DJ299" s="270"/>
      <c r="DK299" s="270"/>
      <c r="DL299" s="273"/>
      <c r="DM299" s="285"/>
      <c r="DN299" s="270"/>
      <c r="DO299" s="284"/>
      <c r="DP299" s="270"/>
      <c r="DQ299" s="270"/>
      <c r="DR299" s="270"/>
      <c r="DS299" s="270"/>
      <c r="DT299" s="270"/>
      <c r="DU299" s="244"/>
      <c r="DV299" s="284"/>
      <c r="DW299" s="284"/>
      <c r="DX299" s="286"/>
      <c r="DY299" s="286"/>
      <c r="DZ299" s="284"/>
      <c r="EA299" s="284"/>
      <c r="EB299" s="284"/>
      <c r="ED299" s="284"/>
      <c r="EE299" s="270"/>
      <c r="EF299" s="280"/>
      <c r="EG299" s="280"/>
      <c r="EH299" s="280"/>
      <c r="EI299" s="224"/>
      <c r="EJ299" s="275"/>
      <c r="EK299" s="276"/>
      <c r="EL299" s="275"/>
      <c r="EM299" s="275"/>
      <c r="EO299" s="275"/>
      <c r="EP299" s="275"/>
      <c r="ER299" s="224"/>
      <c r="ES299" s="275"/>
      <c r="ET299" s="276"/>
      <c r="EU299" s="275"/>
      <c r="EV299" s="275"/>
      <c r="EX299" s="275"/>
      <c r="EY299" s="275"/>
      <c r="FA299" s="34"/>
      <c r="FB299" s="34"/>
      <c r="FC299" s="33"/>
    </row>
    <row r="300" spans="1:159" ht="32.25" customHeight="1">
      <c r="A300" s="224"/>
      <c r="G300" s="280"/>
      <c r="L300" s="280"/>
      <c r="M300" s="266"/>
      <c r="N300" s="266"/>
      <c r="O300" s="266"/>
      <c r="P300" s="266"/>
      <c r="Q300" s="266"/>
      <c r="R300" s="266"/>
      <c r="S300" s="280"/>
      <c r="T300" s="280"/>
      <c r="U300" s="280"/>
      <c r="V300" s="280"/>
      <c r="W300" s="280"/>
      <c r="X300" s="266"/>
      <c r="Y300" s="280"/>
      <c r="Z300" s="280"/>
      <c r="AA300" s="280"/>
      <c r="AB300" s="266"/>
      <c r="AC300" s="280"/>
      <c r="AD300" s="280"/>
      <c r="AE300" s="281"/>
      <c r="AF300" s="280"/>
      <c r="AG300" s="280"/>
      <c r="AH300" s="281"/>
      <c r="AI300" s="280"/>
      <c r="AJ300" s="280"/>
      <c r="AK300" s="280"/>
      <c r="AL300" s="280"/>
      <c r="AM300" s="280"/>
      <c r="AN300" s="266"/>
      <c r="AO300" s="280"/>
      <c r="AP300" s="280"/>
      <c r="AQ300" s="280"/>
      <c r="AR300" s="280"/>
      <c r="AS300" s="266"/>
      <c r="AT300" s="280"/>
      <c r="AU300" s="280"/>
      <c r="AV300" s="266"/>
      <c r="AW300" s="266"/>
      <c r="AX300" s="280"/>
      <c r="AY300" s="280"/>
      <c r="AZ300" s="280"/>
      <c r="BA300" s="280"/>
      <c r="BB300" s="280"/>
      <c r="BC300" s="280"/>
      <c r="BD300" s="280"/>
      <c r="BE300" s="280"/>
      <c r="BF300" s="280"/>
      <c r="BK300" s="280"/>
      <c r="BL300" s="280"/>
      <c r="BM300" s="280"/>
      <c r="BN300" s="280"/>
      <c r="BO300" s="280"/>
      <c r="BP300" s="280"/>
      <c r="BQ300" s="280"/>
      <c r="BR300" s="280"/>
      <c r="BS300" s="280"/>
      <c r="BT300" s="280"/>
      <c r="BU300" s="266"/>
      <c r="BV300" s="280"/>
      <c r="BW300" s="280"/>
      <c r="BX300" s="280"/>
      <c r="BY300" s="280"/>
      <c r="BZ300" s="280"/>
      <c r="CA300" s="280"/>
      <c r="CB300" s="266"/>
      <c r="CC300" s="266"/>
      <c r="CD300" s="280"/>
      <c r="CE300" s="280"/>
      <c r="CF300" s="280"/>
      <c r="CG300" s="280"/>
      <c r="CH300" s="266"/>
      <c r="CI300" s="266"/>
      <c r="CJ300" s="266"/>
      <c r="CK300" s="266"/>
      <c r="CL300" s="266"/>
      <c r="CM300" s="280"/>
      <c r="CN300" s="280"/>
      <c r="CO300" s="280"/>
      <c r="CP300" s="280"/>
      <c r="CQ300" s="280"/>
      <c r="CR300" s="268"/>
      <c r="CS300" s="268"/>
      <c r="DA300" s="270"/>
      <c r="DB300" s="270"/>
      <c r="DD300" s="284"/>
      <c r="DE300" s="270"/>
      <c r="DF300" s="285"/>
      <c r="DG300" s="270"/>
      <c r="DH300" s="270"/>
      <c r="DI300" s="273"/>
      <c r="DJ300" s="270"/>
      <c r="DK300" s="270"/>
      <c r="DL300" s="273"/>
      <c r="DM300" s="285"/>
      <c r="DN300" s="270"/>
      <c r="DO300" s="284"/>
      <c r="DP300" s="270"/>
      <c r="DQ300" s="270"/>
      <c r="DR300" s="270"/>
      <c r="DS300" s="270"/>
      <c r="DT300" s="270"/>
      <c r="DU300" s="244"/>
      <c r="DV300" s="284"/>
      <c r="DW300" s="284"/>
      <c r="DX300" s="286"/>
      <c r="DY300" s="286"/>
      <c r="DZ300" s="284"/>
      <c r="EA300" s="284"/>
      <c r="EB300" s="284"/>
      <c r="ED300" s="284"/>
      <c r="EE300" s="270"/>
      <c r="EF300" s="280"/>
      <c r="EG300" s="280"/>
      <c r="EH300" s="280"/>
      <c r="EI300" s="224"/>
      <c r="EJ300" s="275"/>
      <c r="EK300" s="276"/>
      <c r="EL300" s="275"/>
      <c r="EM300" s="275"/>
      <c r="EO300" s="275"/>
      <c r="EP300" s="275"/>
      <c r="ER300" s="224"/>
      <c r="ES300" s="275"/>
      <c r="ET300" s="276"/>
      <c r="EU300" s="275"/>
      <c r="EV300" s="275"/>
      <c r="EX300" s="275"/>
      <c r="EY300" s="275"/>
      <c r="FA300" s="34"/>
      <c r="FB300" s="34"/>
      <c r="FC300" s="33"/>
    </row>
    <row r="301" spans="1:159" ht="32.25" customHeight="1">
      <c r="A301" s="224"/>
      <c r="G301" s="280"/>
      <c r="L301" s="280"/>
      <c r="M301" s="266"/>
      <c r="N301" s="266"/>
      <c r="O301" s="266"/>
      <c r="P301" s="266"/>
      <c r="Q301" s="266"/>
      <c r="R301" s="266"/>
      <c r="S301" s="280"/>
      <c r="T301" s="280"/>
      <c r="U301" s="280"/>
      <c r="V301" s="280"/>
      <c r="W301" s="280"/>
      <c r="X301" s="266"/>
      <c r="Y301" s="280"/>
      <c r="Z301" s="280"/>
      <c r="AA301" s="280"/>
      <c r="AB301" s="266"/>
      <c r="AC301" s="280"/>
      <c r="AD301" s="280"/>
      <c r="AE301" s="281"/>
      <c r="AF301" s="280"/>
      <c r="AG301" s="280"/>
      <c r="AH301" s="281"/>
      <c r="AI301" s="280"/>
      <c r="AJ301" s="280"/>
      <c r="AK301" s="280"/>
      <c r="AL301" s="280"/>
      <c r="AM301" s="280"/>
      <c r="AN301" s="266"/>
      <c r="AO301" s="280"/>
      <c r="AP301" s="280"/>
      <c r="AQ301" s="280"/>
      <c r="AR301" s="280"/>
      <c r="AS301" s="266"/>
      <c r="AT301" s="280"/>
      <c r="AU301" s="280"/>
      <c r="AV301" s="266"/>
      <c r="AW301" s="266"/>
      <c r="AX301" s="280"/>
      <c r="AY301" s="280"/>
      <c r="AZ301" s="280"/>
      <c r="BA301" s="280"/>
      <c r="BB301" s="280"/>
      <c r="BC301" s="280"/>
      <c r="BD301" s="280"/>
      <c r="BE301" s="280"/>
      <c r="BF301" s="280"/>
      <c r="BK301" s="280"/>
      <c r="BL301" s="280"/>
      <c r="BM301" s="280"/>
      <c r="BN301" s="280"/>
      <c r="BO301" s="280"/>
      <c r="BP301" s="280"/>
      <c r="BQ301" s="280"/>
      <c r="BR301" s="280"/>
      <c r="BS301" s="280"/>
      <c r="BT301" s="280"/>
      <c r="BU301" s="266"/>
      <c r="BV301" s="280"/>
      <c r="BW301" s="280"/>
      <c r="BX301" s="280"/>
      <c r="BY301" s="280"/>
      <c r="BZ301" s="280"/>
      <c r="CA301" s="280"/>
      <c r="CB301" s="266"/>
      <c r="CC301" s="266"/>
      <c r="CD301" s="280"/>
      <c r="CE301" s="280"/>
      <c r="CF301" s="280"/>
      <c r="CG301" s="280"/>
      <c r="CH301" s="266"/>
      <c r="CI301" s="266"/>
      <c r="CJ301" s="266"/>
      <c r="CK301" s="266"/>
      <c r="CL301" s="266"/>
      <c r="CM301" s="280"/>
      <c r="CN301" s="280"/>
      <c r="CO301" s="280"/>
      <c r="CP301" s="280"/>
      <c r="CQ301" s="280"/>
      <c r="CR301" s="268"/>
      <c r="CS301" s="268"/>
      <c r="DA301" s="270"/>
      <c r="DB301" s="270"/>
      <c r="DD301" s="284"/>
      <c r="DE301" s="270"/>
      <c r="DF301" s="285"/>
      <c r="DG301" s="270"/>
      <c r="DH301" s="270"/>
      <c r="DI301" s="273"/>
      <c r="DJ301" s="270"/>
      <c r="DK301" s="270"/>
      <c r="DL301" s="273"/>
      <c r="DM301" s="285"/>
      <c r="DN301" s="270"/>
      <c r="DO301" s="284"/>
      <c r="DP301" s="270"/>
      <c r="DQ301" s="270"/>
      <c r="DR301" s="270"/>
      <c r="DS301" s="270"/>
      <c r="DT301" s="270"/>
      <c r="DU301" s="244"/>
      <c r="DV301" s="284"/>
      <c r="DW301" s="284"/>
      <c r="DX301" s="286"/>
      <c r="DY301" s="286"/>
      <c r="DZ301" s="284"/>
      <c r="EA301" s="284"/>
      <c r="EB301" s="284"/>
      <c r="ED301" s="284"/>
      <c r="EE301" s="270"/>
      <c r="EF301" s="280"/>
      <c r="EG301" s="280"/>
      <c r="EH301" s="280"/>
      <c r="EI301" s="224"/>
      <c r="EJ301" s="275"/>
      <c r="EK301" s="276"/>
      <c r="EL301" s="275"/>
      <c r="EM301" s="275"/>
      <c r="EO301" s="275"/>
      <c r="EP301" s="275"/>
      <c r="ER301" s="224"/>
      <c r="ES301" s="275"/>
      <c r="ET301" s="276"/>
      <c r="EU301" s="275"/>
      <c r="EV301" s="275"/>
      <c r="EX301" s="275"/>
      <c r="EY301" s="275"/>
      <c r="FA301" s="34"/>
      <c r="FB301" s="34"/>
      <c r="FC301" s="33"/>
    </row>
    <row r="302" spans="1:159" ht="32.25" customHeight="1">
      <c r="A302" s="224"/>
      <c r="G302" s="280"/>
      <c r="L302" s="280"/>
      <c r="M302" s="266"/>
      <c r="N302" s="266"/>
      <c r="O302" s="266"/>
      <c r="P302" s="266"/>
      <c r="Q302" s="266"/>
      <c r="R302" s="266"/>
      <c r="S302" s="280"/>
      <c r="T302" s="280"/>
      <c r="U302" s="280"/>
      <c r="V302" s="280"/>
      <c r="W302" s="280"/>
      <c r="X302" s="266"/>
      <c r="Y302" s="280"/>
      <c r="Z302" s="280"/>
      <c r="AA302" s="280"/>
      <c r="AB302" s="266"/>
      <c r="AC302" s="280"/>
      <c r="AD302" s="280"/>
      <c r="AE302" s="281"/>
      <c r="AF302" s="280"/>
      <c r="AG302" s="280"/>
      <c r="AH302" s="281"/>
      <c r="AI302" s="280"/>
      <c r="AJ302" s="280"/>
      <c r="AK302" s="280"/>
      <c r="AL302" s="280"/>
      <c r="AM302" s="280"/>
      <c r="AN302" s="266"/>
      <c r="AO302" s="280"/>
      <c r="AP302" s="280"/>
      <c r="AQ302" s="280"/>
      <c r="AR302" s="280"/>
      <c r="AS302" s="266"/>
      <c r="AT302" s="280"/>
      <c r="AU302" s="280"/>
      <c r="AV302" s="266"/>
      <c r="AW302" s="266"/>
      <c r="AX302" s="280"/>
      <c r="AY302" s="280"/>
      <c r="AZ302" s="280"/>
      <c r="BA302" s="280"/>
      <c r="BB302" s="280"/>
      <c r="BC302" s="280"/>
      <c r="BD302" s="280"/>
      <c r="BE302" s="280"/>
      <c r="BF302" s="280"/>
      <c r="BK302" s="280"/>
      <c r="BL302" s="280"/>
      <c r="BM302" s="280"/>
      <c r="BN302" s="280"/>
      <c r="BO302" s="280"/>
      <c r="BP302" s="280"/>
      <c r="BQ302" s="280"/>
      <c r="BR302" s="280"/>
      <c r="BS302" s="280"/>
      <c r="BT302" s="280"/>
      <c r="BU302" s="266"/>
      <c r="BV302" s="280"/>
      <c r="BW302" s="280"/>
      <c r="BX302" s="280"/>
      <c r="BY302" s="280"/>
      <c r="BZ302" s="280"/>
      <c r="CA302" s="280"/>
      <c r="CB302" s="266"/>
      <c r="CC302" s="266"/>
      <c r="CD302" s="280"/>
      <c r="CE302" s="280"/>
      <c r="CF302" s="280"/>
      <c r="CG302" s="280"/>
      <c r="CH302" s="266"/>
      <c r="CI302" s="266"/>
      <c r="CJ302" s="266"/>
      <c r="CK302" s="266"/>
      <c r="CL302" s="266"/>
      <c r="CM302" s="280"/>
      <c r="CN302" s="280"/>
      <c r="CO302" s="280"/>
      <c r="CP302" s="280"/>
      <c r="CQ302" s="280"/>
      <c r="CR302" s="268"/>
      <c r="CS302" s="268"/>
      <c r="DA302" s="270"/>
      <c r="DB302" s="270"/>
      <c r="DD302" s="284"/>
      <c r="DE302" s="270"/>
      <c r="DF302" s="285"/>
      <c r="DG302" s="270"/>
      <c r="DH302" s="270"/>
      <c r="DI302" s="273"/>
      <c r="DJ302" s="270"/>
      <c r="DK302" s="270"/>
      <c r="DL302" s="273"/>
      <c r="DM302" s="285"/>
      <c r="DN302" s="270"/>
      <c r="DO302" s="284"/>
      <c r="DP302" s="270"/>
      <c r="DQ302" s="270"/>
      <c r="DR302" s="270"/>
      <c r="DS302" s="270"/>
      <c r="DT302" s="270"/>
      <c r="DU302" s="244"/>
      <c r="DV302" s="284"/>
      <c r="DW302" s="284"/>
      <c r="DX302" s="286"/>
      <c r="DY302" s="286"/>
      <c r="DZ302" s="284"/>
      <c r="EA302" s="284"/>
      <c r="EB302" s="284"/>
      <c r="ED302" s="284"/>
      <c r="EE302" s="270"/>
      <c r="EF302" s="280"/>
      <c r="EG302" s="280"/>
      <c r="EH302" s="280"/>
      <c r="EI302" s="224"/>
      <c r="EJ302" s="275"/>
      <c r="EK302" s="276"/>
      <c r="EL302" s="275"/>
      <c r="EM302" s="275"/>
      <c r="EO302" s="275"/>
      <c r="EP302" s="275"/>
      <c r="ER302" s="224"/>
      <c r="ES302" s="275"/>
      <c r="ET302" s="276"/>
      <c r="EU302" s="275"/>
      <c r="EV302" s="275"/>
      <c r="EX302" s="275"/>
      <c r="EY302" s="275"/>
      <c r="FA302" s="34"/>
      <c r="FB302" s="34"/>
      <c r="FC302" s="33"/>
    </row>
    <row r="303" spans="1:159" ht="32.25" customHeight="1">
      <c r="A303" s="224"/>
      <c r="G303" s="280"/>
      <c r="L303" s="280"/>
      <c r="M303" s="266"/>
      <c r="N303" s="266"/>
      <c r="O303" s="266"/>
      <c r="P303" s="266"/>
      <c r="Q303" s="266"/>
      <c r="R303" s="266"/>
      <c r="S303" s="280"/>
      <c r="T303" s="280"/>
      <c r="U303" s="280"/>
      <c r="V303" s="280"/>
      <c r="W303" s="280"/>
      <c r="X303" s="266"/>
      <c r="Y303" s="280"/>
      <c r="Z303" s="280"/>
      <c r="AA303" s="280"/>
      <c r="AB303" s="266"/>
      <c r="AC303" s="280"/>
      <c r="AD303" s="280"/>
      <c r="AE303" s="281"/>
      <c r="AF303" s="280"/>
      <c r="AG303" s="280"/>
      <c r="AH303" s="281"/>
      <c r="AI303" s="280"/>
      <c r="AJ303" s="280"/>
      <c r="AK303" s="280"/>
      <c r="AL303" s="280"/>
      <c r="AM303" s="280"/>
      <c r="AN303" s="266"/>
      <c r="AO303" s="280"/>
      <c r="AP303" s="280"/>
      <c r="AQ303" s="280"/>
      <c r="AR303" s="280"/>
      <c r="AS303" s="266"/>
      <c r="AT303" s="280"/>
      <c r="AU303" s="280"/>
      <c r="AV303" s="266"/>
      <c r="AW303" s="266"/>
      <c r="AX303" s="280"/>
      <c r="AY303" s="280"/>
      <c r="AZ303" s="280"/>
      <c r="BA303" s="280"/>
      <c r="BB303" s="280"/>
      <c r="BC303" s="280"/>
      <c r="BD303" s="280"/>
      <c r="BE303" s="280"/>
      <c r="BF303" s="280"/>
      <c r="BK303" s="280"/>
      <c r="BL303" s="280"/>
      <c r="BM303" s="280"/>
      <c r="BN303" s="280"/>
      <c r="BO303" s="280"/>
      <c r="BP303" s="280"/>
      <c r="BQ303" s="280"/>
      <c r="BR303" s="280"/>
      <c r="BS303" s="280"/>
      <c r="BT303" s="280"/>
      <c r="BU303" s="266"/>
      <c r="BV303" s="280"/>
      <c r="BW303" s="280"/>
      <c r="BX303" s="280"/>
      <c r="BY303" s="280"/>
      <c r="BZ303" s="280"/>
      <c r="CA303" s="280"/>
      <c r="CB303" s="266"/>
      <c r="CC303" s="266"/>
      <c r="CD303" s="280"/>
      <c r="CE303" s="280"/>
      <c r="CF303" s="280"/>
      <c r="CG303" s="280"/>
      <c r="CH303" s="266"/>
      <c r="CI303" s="266"/>
      <c r="CJ303" s="266"/>
      <c r="CK303" s="266"/>
      <c r="CL303" s="266"/>
      <c r="CM303" s="280"/>
      <c r="CN303" s="280"/>
      <c r="CO303" s="280"/>
      <c r="CP303" s="280"/>
      <c r="CQ303" s="280"/>
      <c r="CR303" s="268"/>
      <c r="CS303" s="268"/>
      <c r="DA303" s="270"/>
      <c r="DB303" s="270"/>
      <c r="DD303" s="284"/>
      <c r="DE303" s="270"/>
      <c r="DF303" s="285"/>
      <c r="DG303" s="270"/>
      <c r="DH303" s="270"/>
      <c r="DI303" s="273"/>
      <c r="DJ303" s="270"/>
      <c r="DK303" s="270"/>
      <c r="DL303" s="273"/>
      <c r="DM303" s="285"/>
      <c r="DN303" s="270"/>
      <c r="DO303" s="284"/>
      <c r="DP303" s="270"/>
      <c r="DQ303" s="270"/>
      <c r="DR303" s="270"/>
      <c r="DS303" s="270"/>
      <c r="DT303" s="270"/>
      <c r="DU303" s="244"/>
      <c r="DV303" s="284"/>
      <c r="DW303" s="284"/>
      <c r="DX303" s="286"/>
      <c r="DY303" s="286"/>
      <c r="DZ303" s="284"/>
      <c r="EA303" s="284"/>
      <c r="EB303" s="284"/>
      <c r="ED303" s="284"/>
      <c r="EE303" s="270"/>
      <c r="EF303" s="280"/>
      <c r="EG303" s="280"/>
      <c r="EH303" s="280"/>
      <c r="EI303" s="224"/>
      <c r="EJ303" s="275"/>
      <c r="EK303" s="276"/>
      <c r="EL303" s="275"/>
      <c r="EM303" s="275"/>
      <c r="EO303" s="275"/>
      <c r="EP303" s="275"/>
      <c r="ER303" s="224"/>
      <c r="ES303" s="275"/>
      <c r="ET303" s="276"/>
      <c r="EU303" s="275"/>
      <c r="EV303" s="275"/>
      <c r="EX303" s="275"/>
      <c r="EY303" s="275"/>
      <c r="FA303" s="34"/>
      <c r="FB303" s="34"/>
      <c r="FC303" s="33"/>
    </row>
    <row r="304" spans="1:159" ht="32.25" customHeight="1">
      <c r="A304" s="224"/>
      <c r="G304" s="280"/>
      <c r="L304" s="280"/>
      <c r="M304" s="266"/>
      <c r="N304" s="266"/>
      <c r="O304" s="266"/>
      <c r="P304" s="266"/>
      <c r="Q304" s="266"/>
      <c r="R304" s="266"/>
      <c r="S304" s="280"/>
      <c r="T304" s="280"/>
      <c r="U304" s="280"/>
      <c r="V304" s="280"/>
      <c r="W304" s="280"/>
      <c r="X304" s="266"/>
      <c r="Y304" s="280"/>
      <c r="Z304" s="280"/>
      <c r="AA304" s="280"/>
      <c r="AB304" s="266"/>
      <c r="AC304" s="280"/>
      <c r="AD304" s="280"/>
      <c r="AE304" s="281"/>
      <c r="AF304" s="280"/>
      <c r="AG304" s="280"/>
      <c r="AH304" s="281"/>
      <c r="AI304" s="280"/>
      <c r="AJ304" s="280"/>
      <c r="AK304" s="280"/>
      <c r="AL304" s="280"/>
      <c r="AM304" s="280"/>
      <c r="AN304" s="266"/>
      <c r="AO304" s="280"/>
      <c r="AP304" s="280"/>
      <c r="AQ304" s="280"/>
      <c r="AR304" s="280"/>
      <c r="AS304" s="266"/>
      <c r="AT304" s="280"/>
      <c r="AU304" s="280"/>
      <c r="AV304" s="266"/>
      <c r="AW304" s="266"/>
      <c r="AX304" s="280"/>
      <c r="AY304" s="280"/>
      <c r="AZ304" s="280"/>
      <c r="BA304" s="280"/>
      <c r="BB304" s="280"/>
      <c r="BC304" s="280"/>
      <c r="BD304" s="280"/>
      <c r="BE304" s="280"/>
      <c r="BF304" s="280"/>
      <c r="BK304" s="280"/>
      <c r="BL304" s="280"/>
      <c r="BM304" s="280"/>
      <c r="BN304" s="280"/>
      <c r="BO304" s="280"/>
      <c r="BP304" s="280"/>
      <c r="BQ304" s="280"/>
      <c r="BR304" s="280"/>
      <c r="BS304" s="280"/>
      <c r="BT304" s="280"/>
      <c r="BU304" s="266"/>
      <c r="BV304" s="280"/>
      <c r="BW304" s="280"/>
      <c r="BX304" s="280"/>
      <c r="BY304" s="280"/>
      <c r="BZ304" s="280"/>
      <c r="CA304" s="280"/>
      <c r="CB304" s="266"/>
      <c r="CC304" s="266"/>
      <c r="CD304" s="280"/>
      <c r="CE304" s="280"/>
      <c r="CF304" s="280"/>
      <c r="CG304" s="280"/>
      <c r="CH304" s="266"/>
      <c r="CI304" s="266"/>
      <c r="CJ304" s="266"/>
      <c r="CK304" s="266"/>
      <c r="CL304" s="266"/>
      <c r="CM304" s="280"/>
      <c r="CN304" s="280"/>
      <c r="CO304" s="280"/>
      <c r="CP304" s="280"/>
      <c r="CQ304" s="280"/>
      <c r="CR304" s="268"/>
      <c r="CS304" s="268"/>
      <c r="DA304" s="270"/>
      <c r="DB304" s="270"/>
      <c r="DD304" s="284"/>
      <c r="DE304" s="270"/>
      <c r="DF304" s="285"/>
      <c r="DG304" s="270"/>
      <c r="DH304" s="270"/>
      <c r="DI304" s="273"/>
      <c r="DJ304" s="270"/>
      <c r="DK304" s="270"/>
      <c r="DL304" s="273"/>
      <c r="DM304" s="285"/>
      <c r="DN304" s="270"/>
      <c r="DO304" s="284"/>
      <c r="DP304" s="270"/>
      <c r="DQ304" s="270"/>
      <c r="DR304" s="270"/>
      <c r="DS304" s="270"/>
      <c r="DT304" s="270"/>
      <c r="DU304" s="244"/>
      <c r="DV304" s="284"/>
      <c r="DW304" s="284"/>
      <c r="DX304" s="286"/>
      <c r="DY304" s="286"/>
      <c r="DZ304" s="284"/>
      <c r="EA304" s="284"/>
      <c r="EB304" s="284"/>
      <c r="ED304" s="284"/>
      <c r="EE304" s="270"/>
      <c r="EF304" s="280"/>
      <c r="EG304" s="280"/>
      <c r="EH304" s="280"/>
      <c r="EI304" s="224"/>
      <c r="EJ304" s="275"/>
      <c r="EK304" s="276"/>
      <c r="EL304" s="275"/>
      <c r="EM304" s="275"/>
      <c r="EO304" s="275"/>
      <c r="EP304" s="275"/>
      <c r="ER304" s="224"/>
      <c r="ES304" s="275"/>
      <c r="ET304" s="276"/>
      <c r="EU304" s="275"/>
      <c r="EV304" s="275"/>
      <c r="EX304" s="275"/>
      <c r="EY304" s="275"/>
      <c r="FA304" s="34"/>
      <c r="FB304" s="34"/>
      <c r="FC304" s="33"/>
    </row>
    <row r="305" spans="1:159" ht="32.25" customHeight="1">
      <c r="A305" s="224"/>
      <c r="G305" s="280"/>
      <c r="L305" s="280"/>
      <c r="M305" s="266"/>
      <c r="N305" s="266"/>
      <c r="O305" s="266"/>
      <c r="P305" s="266"/>
      <c r="Q305" s="266"/>
      <c r="R305" s="266"/>
      <c r="S305" s="280"/>
      <c r="T305" s="280"/>
      <c r="U305" s="280"/>
      <c r="V305" s="280"/>
      <c r="W305" s="280"/>
      <c r="X305" s="266"/>
      <c r="Y305" s="280"/>
      <c r="Z305" s="280"/>
      <c r="AA305" s="280"/>
      <c r="AB305" s="266"/>
      <c r="AC305" s="280"/>
      <c r="AD305" s="280"/>
      <c r="AE305" s="281"/>
      <c r="AF305" s="280"/>
      <c r="AG305" s="280"/>
      <c r="AH305" s="281"/>
      <c r="AI305" s="280"/>
      <c r="AJ305" s="280"/>
      <c r="AK305" s="280"/>
      <c r="AL305" s="280"/>
      <c r="AM305" s="280"/>
      <c r="AN305" s="266"/>
      <c r="AO305" s="280"/>
      <c r="AP305" s="280"/>
      <c r="AQ305" s="280"/>
      <c r="AR305" s="280"/>
      <c r="AS305" s="266"/>
      <c r="AT305" s="280"/>
      <c r="AU305" s="280"/>
      <c r="AV305" s="266"/>
      <c r="AW305" s="266"/>
      <c r="AX305" s="280"/>
      <c r="AY305" s="280"/>
      <c r="AZ305" s="280"/>
      <c r="BA305" s="280"/>
      <c r="BB305" s="280"/>
      <c r="BC305" s="280"/>
      <c r="BD305" s="280"/>
      <c r="BE305" s="280"/>
      <c r="BF305" s="280"/>
      <c r="BK305" s="280"/>
      <c r="BL305" s="280"/>
      <c r="BM305" s="280"/>
      <c r="BN305" s="280"/>
      <c r="BO305" s="280"/>
      <c r="BP305" s="280"/>
      <c r="BQ305" s="280"/>
      <c r="BR305" s="280"/>
      <c r="BS305" s="280"/>
      <c r="BT305" s="280"/>
      <c r="BU305" s="266"/>
      <c r="BV305" s="280"/>
      <c r="BW305" s="280"/>
      <c r="BX305" s="280"/>
      <c r="BY305" s="280"/>
      <c r="BZ305" s="280"/>
      <c r="CA305" s="280"/>
      <c r="CB305" s="266"/>
      <c r="CC305" s="266"/>
      <c r="CD305" s="280"/>
      <c r="CE305" s="280"/>
      <c r="CF305" s="280"/>
      <c r="CG305" s="280"/>
      <c r="CH305" s="266"/>
      <c r="CI305" s="266"/>
      <c r="CJ305" s="266"/>
      <c r="CK305" s="266"/>
      <c r="CL305" s="266"/>
      <c r="CM305" s="280"/>
      <c r="CN305" s="280"/>
      <c r="CO305" s="280"/>
      <c r="CP305" s="280"/>
      <c r="CQ305" s="280"/>
      <c r="CR305" s="268"/>
      <c r="CS305" s="268"/>
      <c r="DA305" s="270"/>
      <c r="DB305" s="270"/>
      <c r="DD305" s="284"/>
      <c r="DE305" s="270"/>
      <c r="DF305" s="285"/>
      <c r="DG305" s="270"/>
      <c r="DH305" s="270"/>
      <c r="DI305" s="273"/>
      <c r="DJ305" s="270"/>
      <c r="DK305" s="270"/>
      <c r="DL305" s="273"/>
      <c r="DM305" s="285"/>
      <c r="DN305" s="270"/>
      <c r="DO305" s="284"/>
      <c r="DP305" s="270"/>
      <c r="DQ305" s="270"/>
      <c r="DR305" s="270"/>
      <c r="DS305" s="270"/>
      <c r="DT305" s="270"/>
      <c r="DU305" s="244"/>
      <c r="DV305" s="284"/>
      <c r="DW305" s="284"/>
      <c r="DX305" s="286"/>
      <c r="DY305" s="286"/>
      <c r="DZ305" s="284"/>
      <c r="EA305" s="284"/>
      <c r="EB305" s="284"/>
      <c r="ED305" s="284"/>
      <c r="EE305" s="270"/>
      <c r="EF305" s="280"/>
      <c r="EG305" s="280"/>
      <c r="EH305" s="280"/>
      <c r="EI305" s="224"/>
      <c r="EJ305" s="275"/>
      <c r="EK305" s="276"/>
      <c r="EL305" s="275"/>
      <c r="EM305" s="275"/>
      <c r="EO305" s="275"/>
      <c r="EP305" s="275"/>
      <c r="ER305" s="224"/>
      <c r="ES305" s="275"/>
      <c r="ET305" s="276"/>
      <c r="EU305" s="275"/>
      <c r="EV305" s="275"/>
      <c r="EX305" s="275"/>
      <c r="EY305" s="275"/>
      <c r="FA305" s="34"/>
      <c r="FB305" s="34"/>
      <c r="FC305" s="33"/>
    </row>
    <row r="306" spans="1:159" ht="32.25" customHeight="1">
      <c r="A306" s="224"/>
      <c r="G306" s="280"/>
      <c r="L306" s="280"/>
      <c r="M306" s="266"/>
      <c r="N306" s="266"/>
      <c r="O306" s="266"/>
      <c r="P306" s="266"/>
      <c r="Q306" s="266"/>
      <c r="R306" s="266"/>
      <c r="S306" s="280"/>
      <c r="T306" s="280"/>
      <c r="U306" s="280"/>
      <c r="V306" s="280"/>
      <c r="W306" s="280"/>
      <c r="X306" s="266"/>
      <c r="Y306" s="280"/>
      <c r="Z306" s="280"/>
      <c r="AA306" s="280"/>
      <c r="AB306" s="266"/>
      <c r="AC306" s="280"/>
      <c r="AD306" s="280"/>
      <c r="AE306" s="281"/>
      <c r="AF306" s="280"/>
      <c r="AG306" s="280"/>
      <c r="AH306" s="281"/>
      <c r="AI306" s="280"/>
      <c r="AJ306" s="280"/>
      <c r="AK306" s="280"/>
      <c r="AL306" s="280"/>
      <c r="AM306" s="280"/>
      <c r="AN306" s="266"/>
      <c r="AO306" s="280"/>
      <c r="AP306" s="280"/>
      <c r="AQ306" s="280"/>
      <c r="AR306" s="280"/>
      <c r="AS306" s="266"/>
      <c r="AT306" s="280"/>
      <c r="AU306" s="280"/>
      <c r="AV306" s="266"/>
      <c r="AW306" s="266"/>
      <c r="AX306" s="280"/>
      <c r="AY306" s="280"/>
      <c r="AZ306" s="280"/>
      <c r="BA306" s="280"/>
      <c r="BB306" s="280"/>
      <c r="BC306" s="280"/>
      <c r="BD306" s="280"/>
      <c r="BE306" s="280"/>
      <c r="BF306" s="280"/>
      <c r="BK306" s="280"/>
      <c r="BL306" s="280"/>
      <c r="BM306" s="280"/>
      <c r="BN306" s="280"/>
      <c r="BO306" s="280"/>
      <c r="BP306" s="280"/>
      <c r="BQ306" s="280"/>
      <c r="BR306" s="280"/>
      <c r="BS306" s="280"/>
      <c r="BT306" s="280"/>
      <c r="BU306" s="266"/>
      <c r="BV306" s="280"/>
      <c r="BW306" s="280"/>
      <c r="BX306" s="280"/>
      <c r="BY306" s="280"/>
      <c r="BZ306" s="280"/>
      <c r="CA306" s="280"/>
      <c r="CB306" s="266"/>
      <c r="CC306" s="266"/>
      <c r="CD306" s="280"/>
      <c r="CE306" s="280"/>
      <c r="CF306" s="280"/>
      <c r="CG306" s="280"/>
      <c r="CH306" s="266"/>
      <c r="CI306" s="266"/>
      <c r="CJ306" s="266"/>
      <c r="CK306" s="266"/>
      <c r="CL306" s="266"/>
      <c r="CM306" s="280"/>
      <c r="CN306" s="280"/>
      <c r="CO306" s="280"/>
      <c r="CP306" s="280"/>
      <c r="CQ306" s="280"/>
      <c r="CR306" s="268"/>
      <c r="CS306" s="268"/>
      <c r="DA306" s="270"/>
      <c r="DB306" s="270"/>
      <c r="DD306" s="284"/>
      <c r="DE306" s="270"/>
      <c r="DF306" s="285"/>
      <c r="DG306" s="270"/>
      <c r="DH306" s="270"/>
      <c r="DI306" s="273"/>
      <c r="DJ306" s="270"/>
      <c r="DK306" s="270"/>
      <c r="DL306" s="273"/>
      <c r="DM306" s="285"/>
      <c r="DN306" s="270"/>
      <c r="DO306" s="284"/>
      <c r="DP306" s="270"/>
      <c r="DQ306" s="270"/>
      <c r="DR306" s="270"/>
      <c r="DS306" s="270"/>
      <c r="DT306" s="270"/>
      <c r="DU306" s="244"/>
      <c r="DV306" s="284"/>
      <c r="DW306" s="284"/>
      <c r="DX306" s="286"/>
      <c r="DY306" s="286"/>
      <c r="DZ306" s="284"/>
      <c r="EA306" s="284"/>
      <c r="EB306" s="284"/>
      <c r="ED306" s="284"/>
      <c r="EE306" s="270"/>
      <c r="EF306" s="280"/>
      <c r="EG306" s="280"/>
      <c r="EH306" s="280"/>
      <c r="EI306" s="224"/>
      <c r="EJ306" s="275"/>
      <c r="EK306" s="276"/>
      <c r="EL306" s="275"/>
      <c r="EM306" s="275"/>
      <c r="EO306" s="275"/>
      <c r="EP306" s="275"/>
      <c r="ER306" s="224"/>
      <c r="ES306" s="275"/>
      <c r="ET306" s="276"/>
      <c r="EU306" s="275"/>
      <c r="EV306" s="275"/>
      <c r="EX306" s="275"/>
      <c r="EY306" s="275"/>
      <c r="FA306" s="34"/>
      <c r="FB306" s="34"/>
      <c r="FC306" s="33"/>
    </row>
    <row r="307" spans="1:159" ht="32.25" customHeight="1">
      <c r="A307" s="224"/>
      <c r="G307" s="280"/>
      <c r="L307" s="280"/>
      <c r="M307" s="266"/>
      <c r="N307" s="266"/>
      <c r="O307" s="266"/>
      <c r="P307" s="266"/>
      <c r="Q307" s="266"/>
      <c r="R307" s="266"/>
      <c r="S307" s="280"/>
      <c r="T307" s="280"/>
      <c r="U307" s="280"/>
      <c r="V307" s="280"/>
      <c r="W307" s="280"/>
      <c r="X307" s="266"/>
      <c r="Y307" s="280"/>
      <c r="Z307" s="280"/>
      <c r="AA307" s="280"/>
      <c r="AB307" s="266"/>
      <c r="AC307" s="280"/>
      <c r="AD307" s="280"/>
      <c r="AE307" s="281"/>
      <c r="AF307" s="280"/>
      <c r="AG307" s="280"/>
      <c r="AH307" s="281"/>
      <c r="AI307" s="280"/>
      <c r="AJ307" s="280"/>
      <c r="AK307" s="280"/>
      <c r="AL307" s="280"/>
      <c r="AM307" s="280"/>
      <c r="AN307" s="266"/>
      <c r="AO307" s="280"/>
      <c r="AP307" s="280"/>
      <c r="AQ307" s="280"/>
      <c r="AR307" s="280"/>
      <c r="AS307" s="266"/>
      <c r="AT307" s="280"/>
      <c r="AU307" s="280"/>
      <c r="AV307" s="266"/>
      <c r="AW307" s="266"/>
      <c r="AX307" s="280"/>
      <c r="AY307" s="280"/>
      <c r="AZ307" s="280"/>
      <c r="BA307" s="280"/>
      <c r="BB307" s="280"/>
      <c r="BC307" s="280"/>
      <c r="BD307" s="280"/>
      <c r="BE307" s="280"/>
      <c r="BF307" s="280"/>
      <c r="BK307" s="280"/>
      <c r="BL307" s="280"/>
      <c r="BM307" s="280"/>
      <c r="BN307" s="280"/>
      <c r="BO307" s="280"/>
      <c r="BP307" s="280"/>
      <c r="BQ307" s="280"/>
      <c r="BR307" s="280"/>
      <c r="BS307" s="280"/>
      <c r="BT307" s="280"/>
      <c r="BU307" s="266"/>
      <c r="BV307" s="280"/>
      <c r="BW307" s="280"/>
      <c r="BX307" s="280"/>
      <c r="BY307" s="280"/>
      <c r="BZ307" s="280"/>
      <c r="CA307" s="280"/>
      <c r="CB307" s="266"/>
      <c r="CC307" s="266"/>
      <c r="CD307" s="280"/>
      <c r="CE307" s="280"/>
      <c r="CF307" s="280"/>
      <c r="CG307" s="280"/>
      <c r="CH307" s="266"/>
      <c r="CI307" s="266"/>
      <c r="CJ307" s="266"/>
      <c r="CK307" s="266"/>
      <c r="CL307" s="266"/>
      <c r="CM307" s="280"/>
      <c r="CN307" s="280"/>
      <c r="CO307" s="280"/>
      <c r="CP307" s="280"/>
      <c r="CQ307" s="280"/>
      <c r="CR307" s="268"/>
      <c r="CS307" s="268"/>
      <c r="DA307" s="270"/>
      <c r="DB307" s="270"/>
      <c r="DD307" s="284"/>
      <c r="DE307" s="270"/>
      <c r="DF307" s="285"/>
      <c r="DG307" s="270"/>
      <c r="DH307" s="270"/>
      <c r="DI307" s="273"/>
      <c r="DJ307" s="270"/>
      <c r="DK307" s="270"/>
      <c r="DL307" s="273"/>
      <c r="DM307" s="285"/>
      <c r="DN307" s="270"/>
      <c r="DO307" s="284"/>
      <c r="DP307" s="270"/>
      <c r="DQ307" s="270"/>
      <c r="DR307" s="270"/>
      <c r="DS307" s="270"/>
      <c r="DT307" s="270"/>
      <c r="DU307" s="244"/>
      <c r="DV307" s="284"/>
      <c r="DW307" s="284"/>
      <c r="DX307" s="286"/>
      <c r="DY307" s="286"/>
      <c r="DZ307" s="284"/>
      <c r="EA307" s="284"/>
      <c r="EB307" s="284"/>
      <c r="ED307" s="284"/>
      <c r="EE307" s="270"/>
      <c r="EF307" s="280"/>
      <c r="EG307" s="280"/>
      <c r="EH307" s="280"/>
      <c r="EI307" s="224"/>
      <c r="EJ307" s="275"/>
      <c r="EK307" s="276"/>
      <c r="EL307" s="275"/>
      <c r="EM307" s="275"/>
      <c r="EO307" s="275"/>
      <c r="EP307" s="275"/>
      <c r="ER307" s="224"/>
      <c r="ES307" s="275"/>
      <c r="ET307" s="276"/>
      <c r="EU307" s="275"/>
      <c r="EV307" s="275"/>
      <c r="EX307" s="275"/>
      <c r="EY307" s="275"/>
      <c r="FA307" s="34"/>
      <c r="FB307" s="34"/>
      <c r="FC307" s="33"/>
    </row>
    <row r="308" spans="1:159" ht="32.25" customHeight="1">
      <c r="A308" s="224"/>
      <c r="G308" s="280"/>
      <c r="L308" s="280"/>
      <c r="M308" s="266"/>
      <c r="N308" s="266"/>
      <c r="O308" s="266"/>
      <c r="P308" s="266"/>
      <c r="Q308" s="266"/>
      <c r="R308" s="266"/>
      <c r="S308" s="280"/>
      <c r="T308" s="280"/>
      <c r="U308" s="280"/>
      <c r="V308" s="280"/>
      <c r="W308" s="280"/>
      <c r="X308" s="266"/>
      <c r="Y308" s="280"/>
      <c r="Z308" s="280"/>
      <c r="AA308" s="280"/>
      <c r="AB308" s="266"/>
      <c r="AC308" s="280"/>
      <c r="AD308" s="280"/>
      <c r="AE308" s="281"/>
      <c r="AF308" s="280"/>
      <c r="AG308" s="280"/>
      <c r="AH308" s="281"/>
      <c r="AI308" s="280"/>
      <c r="AJ308" s="280"/>
      <c r="AK308" s="280"/>
      <c r="AL308" s="280"/>
      <c r="AM308" s="280"/>
      <c r="AN308" s="266"/>
      <c r="AO308" s="280"/>
      <c r="AP308" s="280"/>
      <c r="AQ308" s="280"/>
      <c r="AR308" s="280"/>
      <c r="AS308" s="266"/>
      <c r="AT308" s="280"/>
      <c r="AU308" s="280"/>
      <c r="AV308" s="266"/>
      <c r="AW308" s="266"/>
      <c r="AX308" s="280"/>
      <c r="AY308" s="280"/>
      <c r="AZ308" s="280"/>
      <c r="BA308" s="280"/>
      <c r="BB308" s="280"/>
      <c r="BC308" s="280"/>
      <c r="BD308" s="280"/>
      <c r="BE308" s="280"/>
      <c r="BF308" s="280"/>
      <c r="BK308" s="280"/>
      <c r="BL308" s="280"/>
      <c r="BM308" s="280"/>
      <c r="BN308" s="280"/>
      <c r="BO308" s="280"/>
      <c r="BP308" s="280"/>
      <c r="BQ308" s="280"/>
      <c r="BR308" s="280"/>
      <c r="BS308" s="280"/>
      <c r="BT308" s="280"/>
      <c r="BU308" s="266"/>
      <c r="BV308" s="280"/>
      <c r="BW308" s="280"/>
      <c r="BX308" s="280"/>
      <c r="BY308" s="280"/>
      <c r="BZ308" s="280"/>
      <c r="CA308" s="280"/>
      <c r="CB308" s="266"/>
      <c r="CC308" s="266"/>
      <c r="CD308" s="280"/>
      <c r="CE308" s="280"/>
      <c r="CF308" s="280"/>
      <c r="CG308" s="280"/>
      <c r="CH308" s="266"/>
      <c r="CI308" s="266"/>
      <c r="CJ308" s="266"/>
      <c r="CK308" s="266"/>
      <c r="CL308" s="266"/>
      <c r="CM308" s="280"/>
      <c r="CN308" s="280"/>
      <c r="CO308" s="280"/>
      <c r="CP308" s="280"/>
      <c r="CQ308" s="280"/>
      <c r="CR308" s="268"/>
      <c r="CS308" s="268"/>
      <c r="DA308" s="270"/>
      <c r="DB308" s="270"/>
      <c r="DD308" s="284"/>
      <c r="DE308" s="270"/>
      <c r="DF308" s="285"/>
      <c r="DG308" s="270"/>
      <c r="DH308" s="270"/>
      <c r="DI308" s="273"/>
      <c r="DJ308" s="270"/>
      <c r="DK308" s="270"/>
      <c r="DL308" s="273"/>
      <c r="DM308" s="285"/>
      <c r="DN308" s="270"/>
      <c r="DO308" s="284"/>
      <c r="DP308" s="270"/>
      <c r="DQ308" s="270"/>
      <c r="DR308" s="270"/>
      <c r="DS308" s="270"/>
      <c r="DT308" s="270"/>
      <c r="DU308" s="244"/>
      <c r="DV308" s="284"/>
      <c r="DW308" s="284"/>
      <c r="DX308" s="286"/>
      <c r="DY308" s="286"/>
      <c r="DZ308" s="284"/>
      <c r="EA308" s="284"/>
      <c r="EB308" s="284"/>
      <c r="ED308" s="284"/>
      <c r="EE308" s="270"/>
      <c r="EF308" s="280"/>
      <c r="EG308" s="280"/>
      <c r="EH308" s="280"/>
      <c r="EI308" s="224"/>
      <c r="EJ308" s="275"/>
      <c r="EK308" s="276"/>
      <c r="EL308" s="275"/>
      <c r="EM308" s="275"/>
      <c r="EO308" s="275"/>
      <c r="EP308" s="275"/>
      <c r="ER308" s="224"/>
      <c r="ES308" s="275"/>
      <c r="ET308" s="276"/>
      <c r="EU308" s="275"/>
      <c r="EV308" s="275"/>
      <c r="EX308" s="275"/>
      <c r="EY308" s="275"/>
      <c r="FA308" s="34"/>
      <c r="FB308" s="34"/>
      <c r="FC308" s="33"/>
    </row>
    <row r="309" spans="1:159" ht="32.25" customHeight="1">
      <c r="A309" s="224"/>
      <c r="G309" s="280"/>
      <c r="L309" s="280"/>
      <c r="M309" s="266"/>
      <c r="N309" s="266"/>
      <c r="O309" s="266"/>
      <c r="P309" s="266"/>
      <c r="Q309" s="266"/>
      <c r="R309" s="266"/>
      <c r="S309" s="280"/>
      <c r="T309" s="280"/>
      <c r="U309" s="280"/>
      <c r="V309" s="280"/>
      <c r="W309" s="280"/>
      <c r="X309" s="266"/>
      <c r="Y309" s="280"/>
      <c r="Z309" s="280"/>
      <c r="AA309" s="280"/>
      <c r="AB309" s="266"/>
      <c r="AC309" s="280"/>
      <c r="AD309" s="280"/>
      <c r="AE309" s="281"/>
      <c r="AF309" s="280"/>
      <c r="AG309" s="280"/>
      <c r="AH309" s="281"/>
      <c r="AI309" s="280"/>
      <c r="AJ309" s="280"/>
      <c r="AK309" s="280"/>
      <c r="AL309" s="280"/>
      <c r="AM309" s="280"/>
      <c r="AN309" s="266"/>
      <c r="AO309" s="280"/>
      <c r="AP309" s="280"/>
      <c r="AQ309" s="280"/>
      <c r="AR309" s="280"/>
      <c r="AS309" s="266"/>
      <c r="AT309" s="280"/>
      <c r="AU309" s="280"/>
      <c r="AV309" s="266"/>
      <c r="AW309" s="266"/>
      <c r="AX309" s="280"/>
      <c r="AY309" s="280"/>
      <c r="AZ309" s="280"/>
      <c r="BA309" s="280"/>
      <c r="BB309" s="280"/>
      <c r="BC309" s="280"/>
      <c r="BD309" s="280"/>
      <c r="BE309" s="280"/>
      <c r="BF309" s="280"/>
      <c r="BK309" s="280"/>
      <c r="BL309" s="280"/>
      <c r="BM309" s="280"/>
      <c r="BN309" s="280"/>
      <c r="BO309" s="280"/>
      <c r="BP309" s="280"/>
      <c r="BQ309" s="280"/>
      <c r="BR309" s="280"/>
      <c r="BS309" s="280"/>
      <c r="BT309" s="280"/>
      <c r="BU309" s="266"/>
      <c r="BV309" s="280"/>
      <c r="BW309" s="280"/>
      <c r="BX309" s="280"/>
      <c r="BY309" s="280"/>
      <c r="BZ309" s="280"/>
      <c r="CA309" s="280"/>
      <c r="CB309" s="266"/>
      <c r="CC309" s="266"/>
      <c r="CD309" s="280"/>
      <c r="CE309" s="280"/>
      <c r="CF309" s="280"/>
      <c r="CG309" s="280"/>
      <c r="CH309" s="266"/>
      <c r="CI309" s="266"/>
      <c r="CJ309" s="266"/>
      <c r="CK309" s="266"/>
      <c r="CL309" s="266"/>
      <c r="CM309" s="280"/>
      <c r="CN309" s="280"/>
      <c r="CO309" s="280"/>
      <c r="CP309" s="280"/>
      <c r="CQ309" s="280"/>
      <c r="CR309" s="268"/>
      <c r="CS309" s="268"/>
      <c r="DA309" s="270"/>
      <c r="DB309" s="270"/>
      <c r="DD309" s="284"/>
      <c r="DE309" s="270"/>
      <c r="DF309" s="285"/>
      <c r="DG309" s="270"/>
      <c r="DH309" s="270"/>
      <c r="DI309" s="273"/>
      <c r="DJ309" s="270"/>
      <c r="DK309" s="270"/>
      <c r="DL309" s="273"/>
      <c r="DM309" s="285"/>
      <c r="DN309" s="270"/>
      <c r="DO309" s="284"/>
      <c r="DP309" s="270"/>
      <c r="DQ309" s="270"/>
      <c r="DR309" s="270"/>
      <c r="DS309" s="270"/>
      <c r="DT309" s="270"/>
      <c r="DU309" s="244"/>
      <c r="DV309" s="284"/>
      <c r="DW309" s="284"/>
      <c r="DX309" s="286"/>
      <c r="DY309" s="286"/>
      <c r="DZ309" s="284"/>
      <c r="EA309" s="284"/>
      <c r="EB309" s="284"/>
      <c r="ED309" s="284"/>
      <c r="EE309" s="270"/>
      <c r="EF309" s="280"/>
      <c r="EG309" s="280"/>
      <c r="EH309" s="280"/>
      <c r="EI309" s="224"/>
      <c r="EJ309" s="275"/>
      <c r="EK309" s="276"/>
      <c r="EL309" s="275"/>
      <c r="EM309" s="275"/>
      <c r="EO309" s="275"/>
      <c r="EP309" s="275"/>
      <c r="ER309" s="224"/>
      <c r="ES309" s="275"/>
      <c r="ET309" s="276"/>
      <c r="EU309" s="275"/>
      <c r="EV309" s="275"/>
      <c r="EX309" s="275"/>
      <c r="EY309" s="275"/>
      <c r="FA309" s="34"/>
      <c r="FB309" s="34"/>
      <c r="FC309" s="33"/>
    </row>
    <row r="310" spans="1:159" ht="32.25" customHeight="1">
      <c r="A310" s="224"/>
      <c r="G310" s="280"/>
      <c r="L310" s="280"/>
      <c r="M310" s="266"/>
      <c r="N310" s="266"/>
      <c r="O310" s="266"/>
      <c r="P310" s="266"/>
      <c r="Q310" s="266"/>
      <c r="R310" s="266"/>
      <c r="S310" s="280"/>
      <c r="T310" s="280"/>
      <c r="U310" s="280"/>
      <c r="V310" s="280"/>
      <c r="W310" s="280"/>
      <c r="X310" s="266"/>
      <c r="Y310" s="280"/>
      <c r="Z310" s="280"/>
      <c r="AA310" s="280"/>
      <c r="AB310" s="266"/>
      <c r="AC310" s="280"/>
      <c r="AD310" s="280"/>
      <c r="AE310" s="281"/>
      <c r="AF310" s="280"/>
      <c r="AG310" s="280"/>
      <c r="AH310" s="281"/>
      <c r="AI310" s="280"/>
      <c r="AJ310" s="280"/>
      <c r="AK310" s="280"/>
      <c r="AL310" s="280"/>
      <c r="AM310" s="280"/>
      <c r="AN310" s="266"/>
      <c r="AO310" s="280"/>
      <c r="AP310" s="280"/>
      <c r="AQ310" s="280"/>
      <c r="AR310" s="280"/>
      <c r="AS310" s="266"/>
      <c r="AT310" s="280"/>
      <c r="AU310" s="280"/>
      <c r="AV310" s="266"/>
      <c r="AW310" s="266"/>
      <c r="AX310" s="280"/>
      <c r="AY310" s="280"/>
      <c r="AZ310" s="280"/>
      <c r="BA310" s="280"/>
      <c r="BB310" s="280"/>
      <c r="BC310" s="280"/>
      <c r="BD310" s="280"/>
      <c r="BE310" s="280"/>
      <c r="BF310" s="280"/>
      <c r="BK310" s="280"/>
      <c r="BL310" s="280"/>
      <c r="BM310" s="280"/>
      <c r="BN310" s="280"/>
      <c r="BO310" s="280"/>
      <c r="BP310" s="280"/>
      <c r="BQ310" s="280"/>
      <c r="BR310" s="280"/>
      <c r="BS310" s="280"/>
      <c r="BT310" s="280"/>
      <c r="BU310" s="266"/>
      <c r="BV310" s="280"/>
      <c r="BW310" s="280"/>
      <c r="BX310" s="280"/>
      <c r="BY310" s="280"/>
      <c r="BZ310" s="280"/>
      <c r="CA310" s="280"/>
      <c r="CB310" s="266"/>
      <c r="CC310" s="266"/>
      <c r="CD310" s="280"/>
      <c r="CE310" s="280"/>
      <c r="CF310" s="280"/>
      <c r="CG310" s="280"/>
      <c r="CH310" s="266"/>
      <c r="CI310" s="266"/>
      <c r="CJ310" s="266"/>
      <c r="CK310" s="266"/>
      <c r="CL310" s="266"/>
      <c r="CM310" s="280"/>
      <c r="CN310" s="280"/>
      <c r="CO310" s="280"/>
      <c r="CP310" s="280"/>
      <c r="CQ310" s="280"/>
      <c r="CR310" s="268"/>
      <c r="CS310" s="268"/>
      <c r="DA310" s="270"/>
      <c r="DB310" s="270"/>
      <c r="DD310" s="284"/>
      <c r="DE310" s="270"/>
      <c r="DF310" s="285"/>
      <c r="DG310" s="270"/>
      <c r="DH310" s="270"/>
      <c r="DI310" s="273"/>
      <c r="DJ310" s="270"/>
      <c r="DK310" s="270"/>
      <c r="DL310" s="273"/>
      <c r="DM310" s="285"/>
      <c r="DN310" s="270"/>
      <c r="DO310" s="284"/>
      <c r="DP310" s="270"/>
      <c r="DQ310" s="270"/>
      <c r="DR310" s="270"/>
      <c r="DS310" s="270"/>
      <c r="DT310" s="270"/>
      <c r="DU310" s="244"/>
      <c r="DV310" s="284"/>
      <c r="DW310" s="284"/>
      <c r="DX310" s="286"/>
      <c r="DY310" s="286"/>
      <c r="DZ310" s="284"/>
      <c r="EA310" s="284"/>
      <c r="EB310" s="284"/>
      <c r="ED310" s="284"/>
      <c r="EE310" s="270"/>
      <c r="EF310" s="280"/>
      <c r="EG310" s="280"/>
      <c r="EH310" s="280"/>
      <c r="EI310" s="224"/>
      <c r="EJ310" s="275"/>
      <c r="EK310" s="276"/>
      <c r="EL310" s="275"/>
      <c r="EM310" s="275"/>
      <c r="EO310" s="275"/>
      <c r="EP310" s="275"/>
      <c r="ER310" s="224"/>
      <c r="ES310" s="275"/>
      <c r="ET310" s="276"/>
      <c r="EU310" s="275"/>
      <c r="EV310" s="275"/>
      <c r="EX310" s="275"/>
      <c r="EY310" s="275"/>
      <c r="FA310" s="34"/>
      <c r="FB310" s="34"/>
      <c r="FC310" s="33"/>
    </row>
    <row r="311" spans="1:159" ht="32.25" customHeight="1">
      <c r="A311" s="224"/>
      <c r="G311" s="280"/>
      <c r="L311" s="280"/>
      <c r="M311" s="266"/>
      <c r="N311" s="266"/>
      <c r="O311" s="266"/>
      <c r="P311" s="266"/>
      <c r="Q311" s="266"/>
      <c r="R311" s="266"/>
      <c r="S311" s="280"/>
      <c r="T311" s="280"/>
      <c r="U311" s="280"/>
      <c r="V311" s="280"/>
      <c r="W311" s="280"/>
      <c r="X311" s="266"/>
      <c r="Y311" s="280"/>
      <c r="Z311" s="280"/>
      <c r="AA311" s="280"/>
      <c r="AB311" s="266"/>
      <c r="AC311" s="280"/>
      <c r="AD311" s="280"/>
      <c r="AE311" s="281"/>
      <c r="AF311" s="280"/>
      <c r="AG311" s="280"/>
      <c r="AH311" s="281"/>
      <c r="AI311" s="280"/>
      <c r="AJ311" s="280"/>
      <c r="AK311" s="280"/>
      <c r="AL311" s="280"/>
      <c r="AM311" s="280"/>
      <c r="AN311" s="266"/>
      <c r="AO311" s="280"/>
      <c r="AP311" s="280"/>
      <c r="AQ311" s="280"/>
      <c r="AR311" s="280"/>
      <c r="AS311" s="266"/>
      <c r="AT311" s="280"/>
      <c r="AU311" s="280"/>
      <c r="AV311" s="266"/>
      <c r="AW311" s="266"/>
      <c r="AX311" s="280"/>
      <c r="AY311" s="280"/>
      <c r="AZ311" s="280"/>
      <c r="BA311" s="280"/>
      <c r="BB311" s="280"/>
      <c r="BC311" s="280"/>
      <c r="BD311" s="280"/>
      <c r="BE311" s="280"/>
      <c r="BF311" s="280"/>
      <c r="BK311" s="280"/>
      <c r="BL311" s="280"/>
      <c r="BM311" s="280"/>
      <c r="BN311" s="280"/>
      <c r="BO311" s="280"/>
      <c r="BP311" s="280"/>
      <c r="BQ311" s="280"/>
      <c r="BR311" s="280"/>
      <c r="BS311" s="280"/>
      <c r="BT311" s="280"/>
      <c r="BU311" s="266"/>
      <c r="BV311" s="280"/>
      <c r="BW311" s="280"/>
      <c r="BX311" s="280"/>
      <c r="BY311" s="280"/>
      <c r="BZ311" s="280"/>
      <c r="CA311" s="280"/>
      <c r="CB311" s="266"/>
      <c r="CC311" s="266"/>
      <c r="CD311" s="280"/>
      <c r="CE311" s="280"/>
      <c r="CF311" s="280"/>
      <c r="CG311" s="280"/>
      <c r="CH311" s="266"/>
      <c r="CI311" s="266"/>
      <c r="CJ311" s="266"/>
      <c r="CK311" s="266"/>
      <c r="CL311" s="266"/>
      <c r="CM311" s="280"/>
      <c r="CN311" s="280"/>
      <c r="CO311" s="280"/>
      <c r="CP311" s="280"/>
      <c r="CQ311" s="280"/>
      <c r="CR311" s="268"/>
      <c r="CS311" s="268"/>
      <c r="DA311" s="270"/>
      <c r="DB311" s="270"/>
      <c r="DD311" s="284"/>
      <c r="DE311" s="270"/>
      <c r="DF311" s="285"/>
      <c r="DG311" s="270"/>
      <c r="DH311" s="270"/>
      <c r="DI311" s="273"/>
      <c r="DJ311" s="270"/>
      <c r="DK311" s="270"/>
      <c r="DL311" s="273"/>
      <c r="DM311" s="285"/>
      <c r="DN311" s="270"/>
      <c r="DO311" s="284"/>
      <c r="DP311" s="270"/>
      <c r="DQ311" s="270"/>
      <c r="DR311" s="270"/>
      <c r="DS311" s="270"/>
      <c r="DT311" s="270"/>
      <c r="DU311" s="244"/>
      <c r="DV311" s="284"/>
      <c r="DW311" s="284"/>
      <c r="DX311" s="286"/>
      <c r="DY311" s="286"/>
      <c r="DZ311" s="284"/>
      <c r="EA311" s="284"/>
      <c r="EB311" s="284"/>
      <c r="ED311" s="284"/>
      <c r="EE311" s="270"/>
      <c r="EF311" s="280"/>
      <c r="EG311" s="280"/>
      <c r="EH311" s="280"/>
      <c r="EI311" s="224"/>
      <c r="EJ311" s="275"/>
      <c r="EK311" s="276"/>
      <c r="EL311" s="275"/>
      <c r="EM311" s="275"/>
      <c r="EO311" s="275"/>
      <c r="EP311" s="275"/>
      <c r="ER311" s="224"/>
      <c r="ES311" s="275"/>
      <c r="ET311" s="276"/>
      <c r="EU311" s="275"/>
      <c r="EV311" s="275"/>
      <c r="EX311" s="275"/>
      <c r="EY311" s="275"/>
      <c r="FA311" s="34"/>
      <c r="FB311" s="34"/>
      <c r="FC311" s="33"/>
    </row>
    <row r="312" spans="1:159" ht="32.25" customHeight="1">
      <c r="A312" s="224"/>
      <c r="G312" s="280"/>
      <c r="L312" s="280"/>
      <c r="M312" s="266"/>
      <c r="N312" s="266"/>
      <c r="O312" s="266"/>
      <c r="P312" s="266"/>
      <c r="Q312" s="266"/>
      <c r="R312" s="266"/>
      <c r="S312" s="280"/>
      <c r="T312" s="280"/>
      <c r="U312" s="280"/>
      <c r="V312" s="280"/>
      <c r="W312" s="280"/>
      <c r="X312" s="266"/>
      <c r="Y312" s="280"/>
      <c r="Z312" s="280"/>
      <c r="AA312" s="280"/>
      <c r="AB312" s="266"/>
      <c r="AC312" s="280"/>
      <c r="AD312" s="280"/>
      <c r="AE312" s="281"/>
      <c r="AF312" s="280"/>
      <c r="AG312" s="280"/>
      <c r="AH312" s="281"/>
      <c r="AI312" s="280"/>
      <c r="AJ312" s="280"/>
      <c r="AK312" s="280"/>
      <c r="AL312" s="280"/>
      <c r="AM312" s="280"/>
      <c r="AN312" s="266"/>
      <c r="AO312" s="280"/>
      <c r="AP312" s="280"/>
      <c r="AQ312" s="280"/>
      <c r="AR312" s="280"/>
      <c r="AS312" s="266"/>
      <c r="AT312" s="280"/>
      <c r="AU312" s="280"/>
      <c r="AV312" s="266"/>
      <c r="AW312" s="266"/>
      <c r="AX312" s="280"/>
      <c r="AY312" s="280"/>
      <c r="AZ312" s="280"/>
      <c r="BA312" s="280"/>
      <c r="BB312" s="280"/>
      <c r="BC312" s="280"/>
      <c r="BD312" s="280"/>
      <c r="BE312" s="280"/>
      <c r="BF312" s="280"/>
      <c r="BK312" s="280"/>
      <c r="BL312" s="280"/>
      <c r="BM312" s="280"/>
      <c r="BN312" s="280"/>
      <c r="BO312" s="280"/>
      <c r="BP312" s="280"/>
      <c r="BQ312" s="280"/>
      <c r="BR312" s="280"/>
      <c r="BS312" s="280"/>
      <c r="BT312" s="280"/>
      <c r="BU312" s="266"/>
      <c r="BV312" s="280"/>
      <c r="BW312" s="280"/>
      <c r="BX312" s="280"/>
      <c r="BY312" s="280"/>
      <c r="BZ312" s="280"/>
      <c r="CA312" s="280"/>
      <c r="CB312" s="266"/>
      <c r="CC312" s="266"/>
      <c r="CD312" s="280"/>
      <c r="CE312" s="280"/>
      <c r="CF312" s="280"/>
      <c r="CG312" s="280"/>
      <c r="CH312" s="266"/>
      <c r="CI312" s="266"/>
      <c r="CJ312" s="266"/>
      <c r="CK312" s="266"/>
      <c r="CL312" s="266"/>
      <c r="CM312" s="280"/>
      <c r="CN312" s="280"/>
      <c r="CO312" s="280"/>
      <c r="CP312" s="280"/>
      <c r="CQ312" s="280"/>
      <c r="CR312" s="268"/>
      <c r="CS312" s="268"/>
      <c r="DA312" s="270"/>
      <c r="DB312" s="270"/>
      <c r="DD312" s="284"/>
      <c r="DE312" s="270"/>
      <c r="DF312" s="285"/>
      <c r="DG312" s="270"/>
      <c r="DH312" s="270"/>
      <c r="DI312" s="273"/>
      <c r="DJ312" s="270"/>
      <c r="DK312" s="270"/>
      <c r="DL312" s="273"/>
      <c r="DM312" s="285"/>
      <c r="DN312" s="270"/>
      <c r="DO312" s="284"/>
      <c r="DP312" s="270"/>
      <c r="DQ312" s="270"/>
      <c r="DR312" s="270"/>
      <c r="DS312" s="270"/>
      <c r="DT312" s="270"/>
      <c r="DU312" s="244"/>
      <c r="DV312" s="284"/>
      <c r="DW312" s="284"/>
      <c r="DX312" s="286"/>
      <c r="DY312" s="286"/>
      <c r="DZ312" s="284"/>
      <c r="EA312" s="284"/>
      <c r="EB312" s="284"/>
      <c r="ED312" s="284"/>
      <c r="EE312" s="270"/>
      <c r="EF312" s="280"/>
      <c r="EG312" s="280"/>
      <c r="EH312" s="280"/>
      <c r="EI312" s="224"/>
      <c r="EJ312" s="275"/>
      <c r="EK312" s="276"/>
      <c r="EL312" s="275"/>
      <c r="EM312" s="275"/>
      <c r="EO312" s="275"/>
      <c r="EP312" s="275"/>
      <c r="ER312" s="224"/>
      <c r="ES312" s="275"/>
      <c r="ET312" s="276"/>
      <c r="EU312" s="275"/>
      <c r="EV312" s="275"/>
      <c r="EX312" s="275"/>
      <c r="EY312" s="275"/>
      <c r="FA312" s="34"/>
      <c r="FB312" s="34"/>
      <c r="FC312" s="33"/>
    </row>
    <row r="313" spans="1:159" ht="32.25" customHeight="1">
      <c r="G313" s="280"/>
      <c r="L313" s="280"/>
      <c r="M313" s="266"/>
      <c r="N313" s="266"/>
      <c r="O313" s="266"/>
      <c r="P313" s="266"/>
      <c r="Q313" s="266"/>
      <c r="R313" s="266"/>
      <c r="S313" s="280"/>
      <c r="T313" s="280"/>
      <c r="U313" s="280"/>
      <c r="V313" s="280"/>
      <c r="W313" s="280"/>
      <c r="X313" s="266"/>
      <c r="Y313" s="280"/>
      <c r="Z313" s="280"/>
      <c r="AA313" s="280"/>
      <c r="AB313" s="266"/>
      <c r="AC313" s="280"/>
      <c r="AD313" s="280"/>
      <c r="AE313" s="281"/>
      <c r="AF313" s="280"/>
      <c r="AG313" s="280"/>
      <c r="AH313" s="281"/>
      <c r="AI313" s="280"/>
      <c r="AJ313" s="280"/>
      <c r="AK313" s="280"/>
      <c r="AL313" s="280"/>
      <c r="AM313" s="280"/>
      <c r="AN313" s="266"/>
      <c r="AO313" s="280"/>
      <c r="AP313" s="280"/>
      <c r="AQ313" s="280"/>
      <c r="AR313" s="280"/>
      <c r="AS313" s="266"/>
      <c r="AT313" s="280"/>
      <c r="AU313" s="280"/>
      <c r="AV313" s="266"/>
      <c r="AW313" s="266"/>
      <c r="AX313" s="280"/>
      <c r="AY313" s="280"/>
      <c r="AZ313" s="280"/>
      <c r="BA313" s="280"/>
      <c r="BB313" s="280"/>
      <c r="BC313" s="280"/>
      <c r="BD313" s="280"/>
      <c r="BE313" s="280"/>
      <c r="BF313" s="280"/>
      <c r="BK313" s="280"/>
      <c r="BL313" s="280"/>
      <c r="BM313" s="280"/>
      <c r="BN313" s="280"/>
      <c r="BO313" s="280"/>
      <c r="BP313" s="280"/>
      <c r="BQ313" s="280"/>
      <c r="BR313" s="280"/>
      <c r="BS313" s="280"/>
      <c r="BT313" s="280"/>
      <c r="BU313" s="266"/>
      <c r="BV313" s="280"/>
      <c r="BW313" s="280"/>
      <c r="BX313" s="280"/>
      <c r="BY313" s="280"/>
      <c r="BZ313" s="280"/>
      <c r="CA313" s="280"/>
      <c r="CB313" s="266"/>
      <c r="CC313" s="266"/>
      <c r="CD313" s="280"/>
      <c r="CE313" s="280"/>
      <c r="CF313" s="280"/>
      <c r="CG313" s="280"/>
      <c r="CH313" s="266"/>
      <c r="CI313" s="266"/>
      <c r="CJ313" s="266"/>
      <c r="CK313" s="266"/>
      <c r="CL313" s="266"/>
      <c r="CM313" s="280"/>
      <c r="CN313" s="280"/>
      <c r="CO313" s="280"/>
      <c r="CP313" s="280"/>
      <c r="CQ313" s="280"/>
      <c r="CR313" s="268"/>
      <c r="CS313" s="268"/>
      <c r="DA313" s="270"/>
      <c r="DB313" s="270"/>
      <c r="DD313" s="284"/>
      <c r="DE313" s="270"/>
      <c r="DF313" s="285"/>
      <c r="DG313" s="270"/>
      <c r="DH313" s="270"/>
      <c r="DI313" s="273"/>
      <c r="DJ313" s="270"/>
      <c r="DK313" s="270"/>
      <c r="DL313" s="273"/>
      <c r="DM313" s="285"/>
      <c r="DN313" s="270"/>
      <c r="DO313" s="284"/>
      <c r="DP313" s="270"/>
      <c r="DQ313" s="270"/>
      <c r="DR313" s="270"/>
      <c r="DS313" s="270"/>
      <c r="DT313" s="270"/>
      <c r="DU313" s="244"/>
      <c r="DV313" s="284"/>
      <c r="DW313" s="284"/>
      <c r="DX313" s="286"/>
      <c r="DY313" s="286"/>
      <c r="DZ313" s="284"/>
      <c r="EA313" s="284"/>
      <c r="EB313" s="284"/>
      <c r="ED313" s="284"/>
      <c r="EE313" s="270"/>
      <c r="EF313" s="280"/>
      <c r="EG313" s="280"/>
      <c r="EH313" s="280"/>
      <c r="EI313" s="224"/>
      <c r="EJ313" s="275"/>
      <c r="EK313" s="276"/>
      <c r="EL313" s="275"/>
      <c r="EM313" s="275"/>
      <c r="EO313" s="275"/>
      <c r="EP313" s="275"/>
      <c r="ER313" s="224"/>
      <c r="ES313" s="275"/>
      <c r="ET313" s="276"/>
      <c r="EU313" s="275"/>
      <c r="EV313" s="275"/>
      <c r="EX313" s="275"/>
      <c r="EY313" s="275"/>
      <c r="FA313" s="34"/>
      <c r="FB313" s="34"/>
      <c r="FC313" s="33"/>
    </row>
    <row r="314" spans="1:159" ht="32.25" customHeight="1">
      <c r="G314" s="280"/>
      <c r="L314" s="280"/>
      <c r="M314" s="266"/>
      <c r="N314" s="266"/>
      <c r="O314" s="266"/>
      <c r="P314" s="266"/>
      <c r="Q314" s="266"/>
      <c r="R314" s="266"/>
      <c r="S314" s="280"/>
      <c r="T314" s="280"/>
      <c r="U314" s="280"/>
      <c r="V314" s="280"/>
      <c r="W314" s="280"/>
      <c r="X314" s="266"/>
      <c r="Y314" s="280"/>
      <c r="Z314" s="280"/>
      <c r="AA314" s="280"/>
      <c r="AB314" s="266"/>
      <c r="AC314" s="280"/>
      <c r="AD314" s="280"/>
      <c r="AE314" s="281"/>
      <c r="AF314" s="280"/>
      <c r="AG314" s="280"/>
      <c r="AH314" s="281"/>
      <c r="AI314" s="280"/>
      <c r="AJ314" s="280"/>
      <c r="AK314" s="280"/>
      <c r="AL314" s="280"/>
      <c r="AM314" s="280"/>
      <c r="AN314" s="266"/>
      <c r="AO314" s="280"/>
      <c r="AP314" s="280"/>
      <c r="AQ314" s="280"/>
      <c r="AR314" s="280"/>
      <c r="AS314" s="266"/>
      <c r="AT314" s="280"/>
      <c r="AU314" s="280"/>
      <c r="AV314" s="266"/>
      <c r="AW314" s="266"/>
      <c r="AX314" s="280"/>
      <c r="AY314" s="280"/>
      <c r="AZ314" s="280"/>
      <c r="BA314" s="280"/>
      <c r="BB314" s="280"/>
      <c r="BC314" s="280"/>
      <c r="BD314" s="280"/>
      <c r="BE314" s="280"/>
      <c r="BF314" s="280"/>
      <c r="BK314" s="280"/>
      <c r="BL314" s="280"/>
      <c r="BM314" s="280"/>
      <c r="BN314" s="280"/>
      <c r="BO314" s="280"/>
      <c r="BP314" s="280"/>
      <c r="BQ314" s="280"/>
      <c r="BR314" s="280"/>
      <c r="BS314" s="280"/>
      <c r="BT314" s="280"/>
      <c r="BU314" s="266"/>
      <c r="BV314" s="280"/>
      <c r="BW314" s="280"/>
      <c r="BX314" s="280"/>
      <c r="BY314" s="280"/>
      <c r="BZ314" s="280"/>
      <c r="CA314" s="280"/>
      <c r="CB314" s="266"/>
      <c r="CC314" s="266"/>
      <c r="CD314" s="280"/>
      <c r="CE314" s="280"/>
      <c r="CF314" s="280"/>
      <c r="CG314" s="280"/>
      <c r="CH314" s="266"/>
      <c r="CI314" s="266"/>
      <c r="CJ314" s="266"/>
      <c r="CK314" s="266"/>
      <c r="CL314" s="266"/>
      <c r="CM314" s="280"/>
      <c r="CN314" s="280"/>
      <c r="CO314" s="280"/>
      <c r="CP314" s="280"/>
      <c r="CQ314" s="280"/>
      <c r="CR314" s="268"/>
      <c r="CS314" s="268"/>
      <c r="DA314" s="270"/>
      <c r="DB314" s="270"/>
      <c r="DD314" s="284"/>
      <c r="DE314" s="270"/>
      <c r="DF314" s="285"/>
      <c r="DG314" s="270"/>
      <c r="DH314" s="270"/>
      <c r="DI314" s="273"/>
      <c r="DJ314" s="270"/>
      <c r="DK314" s="270"/>
      <c r="DL314" s="273"/>
      <c r="DM314" s="285"/>
      <c r="DN314" s="270"/>
      <c r="DO314" s="284"/>
      <c r="DP314" s="270"/>
      <c r="DQ314" s="270"/>
      <c r="DR314" s="270"/>
      <c r="DS314" s="270"/>
      <c r="DT314" s="270"/>
      <c r="DU314" s="244"/>
      <c r="DV314" s="284"/>
      <c r="DW314" s="284"/>
      <c r="DX314" s="286"/>
      <c r="DY314" s="286"/>
      <c r="DZ314" s="284"/>
      <c r="EA314" s="284"/>
      <c r="EB314" s="284"/>
      <c r="ED314" s="284"/>
      <c r="EE314" s="270"/>
      <c r="EF314" s="280"/>
      <c r="EG314" s="280"/>
      <c r="EH314" s="280"/>
      <c r="EI314" s="224"/>
      <c r="EJ314" s="275"/>
      <c r="EK314" s="276"/>
      <c r="EL314" s="275"/>
      <c r="EM314" s="275"/>
      <c r="EO314" s="275"/>
      <c r="EP314" s="275"/>
      <c r="ER314" s="224"/>
      <c r="ES314" s="275"/>
      <c r="ET314" s="276"/>
      <c r="EU314" s="275"/>
      <c r="EV314" s="275"/>
      <c r="EX314" s="275"/>
      <c r="EY314" s="275"/>
      <c r="FA314" s="34"/>
      <c r="FB314" s="34"/>
      <c r="FC314" s="33"/>
    </row>
    <row r="315" spans="1:159" ht="32.25" customHeight="1">
      <c r="G315" s="280"/>
      <c r="L315" s="280"/>
      <c r="M315" s="266"/>
      <c r="N315" s="266"/>
      <c r="O315" s="266"/>
      <c r="P315" s="266"/>
      <c r="Q315" s="266"/>
      <c r="R315" s="266"/>
      <c r="S315" s="280"/>
      <c r="T315" s="280"/>
      <c r="U315" s="280"/>
      <c r="V315" s="280"/>
      <c r="W315" s="280"/>
      <c r="X315" s="266"/>
      <c r="Y315" s="280"/>
      <c r="Z315" s="280"/>
      <c r="AA315" s="280"/>
      <c r="AB315" s="266"/>
      <c r="AC315" s="280"/>
      <c r="AD315" s="280"/>
      <c r="AE315" s="281"/>
      <c r="AF315" s="280"/>
      <c r="AG315" s="280"/>
      <c r="AH315" s="281"/>
      <c r="AI315" s="280"/>
      <c r="AJ315" s="280"/>
      <c r="AK315" s="280"/>
      <c r="AL315" s="280"/>
      <c r="AM315" s="280"/>
      <c r="AN315" s="266"/>
      <c r="AO315" s="280"/>
      <c r="AP315" s="280"/>
      <c r="AQ315" s="280"/>
      <c r="AR315" s="280"/>
      <c r="AS315" s="266"/>
      <c r="AT315" s="280"/>
      <c r="AU315" s="280"/>
      <c r="AV315" s="266"/>
      <c r="AW315" s="266"/>
      <c r="AX315" s="280"/>
      <c r="AY315" s="280"/>
      <c r="AZ315" s="280"/>
      <c r="BA315" s="280"/>
      <c r="BB315" s="280"/>
      <c r="BC315" s="280"/>
      <c r="BD315" s="280"/>
      <c r="BE315" s="280"/>
      <c r="BF315" s="280"/>
      <c r="BK315" s="280"/>
      <c r="BL315" s="280"/>
      <c r="BM315" s="280"/>
      <c r="BN315" s="280"/>
      <c r="BO315" s="280"/>
      <c r="BP315" s="280"/>
      <c r="BQ315" s="280"/>
      <c r="BR315" s="280"/>
      <c r="BS315" s="280"/>
      <c r="BT315" s="280"/>
      <c r="BU315" s="266"/>
      <c r="BV315" s="280"/>
      <c r="BW315" s="280"/>
      <c r="BX315" s="280"/>
      <c r="BY315" s="280"/>
      <c r="BZ315" s="280"/>
      <c r="CA315" s="280"/>
      <c r="CB315" s="266"/>
      <c r="CC315" s="266"/>
      <c r="CD315" s="280"/>
      <c r="CE315" s="280"/>
      <c r="CF315" s="280"/>
      <c r="CG315" s="280"/>
      <c r="CH315" s="266"/>
      <c r="CI315" s="266"/>
      <c r="CJ315" s="266"/>
      <c r="CK315" s="266"/>
      <c r="CL315" s="266"/>
      <c r="CM315" s="280"/>
      <c r="CN315" s="280"/>
      <c r="CO315" s="280"/>
      <c r="CP315" s="280"/>
      <c r="CQ315" s="280"/>
      <c r="CR315" s="268"/>
      <c r="CS315" s="268"/>
      <c r="DA315" s="270"/>
      <c r="DB315" s="270"/>
      <c r="DD315" s="284"/>
      <c r="DE315" s="270"/>
      <c r="DF315" s="285"/>
      <c r="DG315" s="270"/>
      <c r="DH315" s="270"/>
      <c r="DI315" s="273"/>
      <c r="DJ315" s="270"/>
      <c r="DK315" s="270"/>
      <c r="DL315" s="273"/>
      <c r="DM315" s="285"/>
      <c r="DN315" s="270"/>
      <c r="DO315" s="284"/>
      <c r="DP315" s="270"/>
      <c r="DQ315" s="270"/>
      <c r="DR315" s="270"/>
      <c r="DS315" s="270"/>
      <c r="DT315" s="270"/>
      <c r="DU315" s="244"/>
      <c r="DV315" s="284"/>
      <c r="DW315" s="284"/>
      <c r="DX315" s="286"/>
      <c r="DY315" s="286"/>
      <c r="DZ315" s="284"/>
      <c r="EA315" s="284"/>
      <c r="EB315" s="284"/>
      <c r="ED315" s="284"/>
      <c r="EE315" s="270"/>
      <c r="EF315" s="280"/>
      <c r="EG315" s="280"/>
      <c r="EH315" s="280"/>
      <c r="EI315" s="224"/>
      <c r="EJ315" s="275"/>
      <c r="EK315" s="276"/>
      <c r="EL315" s="275"/>
      <c r="EM315" s="275"/>
      <c r="EO315" s="275"/>
      <c r="EP315" s="275"/>
      <c r="ER315" s="224"/>
      <c r="ES315" s="275"/>
      <c r="ET315" s="276"/>
      <c r="EU315" s="275"/>
      <c r="EV315" s="275"/>
      <c r="EX315" s="275"/>
      <c r="EY315" s="275"/>
      <c r="FA315" s="34"/>
      <c r="FB315" s="34"/>
      <c r="FC315" s="33"/>
    </row>
    <row r="316" spans="1:159" ht="32.25" customHeight="1">
      <c r="G316" s="280"/>
      <c r="L316" s="280"/>
      <c r="M316" s="266"/>
      <c r="N316" s="266"/>
      <c r="O316" s="266"/>
      <c r="P316" s="266"/>
      <c r="Q316" s="266"/>
      <c r="R316" s="266"/>
      <c r="S316" s="280"/>
      <c r="T316" s="280"/>
      <c r="U316" s="280"/>
      <c r="V316" s="280"/>
      <c r="W316" s="280"/>
      <c r="X316" s="266"/>
      <c r="Y316" s="280"/>
      <c r="Z316" s="280"/>
      <c r="AA316" s="280"/>
      <c r="AB316" s="266"/>
      <c r="AC316" s="280"/>
      <c r="AD316" s="280"/>
      <c r="AE316" s="281"/>
      <c r="AF316" s="280"/>
      <c r="AG316" s="280"/>
      <c r="AH316" s="281"/>
      <c r="AI316" s="280"/>
      <c r="AJ316" s="280"/>
      <c r="AK316" s="280"/>
      <c r="AL316" s="280"/>
      <c r="AM316" s="280"/>
      <c r="AN316" s="266"/>
      <c r="AO316" s="280"/>
      <c r="AP316" s="280"/>
      <c r="AQ316" s="280"/>
      <c r="AR316" s="280"/>
      <c r="AS316" s="266"/>
      <c r="AT316" s="280"/>
      <c r="AU316" s="280"/>
      <c r="AV316" s="266"/>
      <c r="AW316" s="266"/>
      <c r="AX316" s="280"/>
      <c r="AY316" s="280"/>
      <c r="AZ316" s="280"/>
      <c r="BA316" s="280"/>
      <c r="BB316" s="280"/>
      <c r="BC316" s="280"/>
      <c r="BD316" s="280"/>
      <c r="BE316" s="280"/>
      <c r="BF316" s="280"/>
      <c r="BK316" s="280"/>
      <c r="BL316" s="280"/>
      <c r="BM316" s="280"/>
      <c r="BN316" s="280"/>
      <c r="BO316" s="280"/>
      <c r="BP316" s="280"/>
      <c r="BQ316" s="280"/>
      <c r="BR316" s="280"/>
      <c r="BS316" s="280"/>
      <c r="BT316" s="280"/>
      <c r="BU316" s="266"/>
      <c r="BV316" s="280"/>
      <c r="BW316" s="280"/>
      <c r="BX316" s="280"/>
      <c r="BY316" s="280"/>
      <c r="BZ316" s="280"/>
      <c r="CA316" s="280"/>
      <c r="CB316" s="266"/>
      <c r="CC316" s="266"/>
      <c r="CD316" s="280"/>
      <c r="CE316" s="280"/>
      <c r="CF316" s="280"/>
      <c r="CG316" s="280"/>
      <c r="CH316" s="266"/>
      <c r="CI316" s="266"/>
      <c r="CJ316" s="266"/>
      <c r="CK316" s="266"/>
      <c r="CL316" s="266"/>
      <c r="CM316" s="280"/>
      <c r="CN316" s="280"/>
      <c r="CO316" s="280"/>
      <c r="CP316" s="280"/>
      <c r="CQ316" s="280"/>
      <c r="CR316" s="268"/>
      <c r="CS316" s="268"/>
      <c r="DA316" s="270"/>
      <c r="DB316" s="270"/>
      <c r="DD316" s="284"/>
      <c r="DE316" s="270"/>
      <c r="DF316" s="285"/>
      <c r="DG316" s="270"/>
      <c r="DH316" s="270"/>
      <c r="DI316" s="273"/>
      <c r="DJ316" s="270"/>
      <c r="DK316" s="270"/>
      <c r="DL316" s="273"/>
      <c r="DM316" s="285"/>
      <c r="DN316" s="270"/>
      <c r="DO316" s="284"/>
      <c r="DP316" s="270"/>
      <c r="DQ316" s="270"/>
      <c r="DR316" s="270"/>
      <c r="DS316" s="270"/>
      <c r="DT316" s="270"/>
      <c r="DU316" s="244"/>
      <c r="DV316" s="284"/>
      <c r="DW316" s="284"/>
      <c r="DX316" s="286"/>
      <c r="DY316" s="286"/>
      <c r="DZ316" s="284"/>
      <c r="EA316" s="284"/>
      <c r="EB316" s="284"/>
      <c r="ED316" s="284"/>
      <c r="EE316" s="270"/>
      <c r="EF316" s="280"/>
      <c r="EG316" s="280"/>
      <c r="EH316" s="280"/>
      <c r="EI316" s="224"/>
      <c r="EJ316" s="275"/>
      <c r="EK316" s="276"/>
      <c r="EL316" s="275"/>
      <c r="EM316" s="275"/>
      <c r="EO316" s="275"/>
      <c r="EP316" s="275"/>
      <c r="ER316" s="224"/>
      <c r="ES316" s="275"/>
      <c r="ET316" s="276"/>
      <c r="EU316" s="275"/>
      <c r="EV316" s="275"/>
      <c r="EX316" s="275"/>
      <c r="EY316" s="275"/>
      <c r="FA316" s="34"/>
      <c r="FB316" s="34"/>
      <c r="FC316" s="33"/>
    </row>
    <row r="317" spans="1:159" ht="32.25" customHeight="1">
      <c r="G317" s="280"/>
      <c r="L317" s="280"/>
      <c r="M317" s="266"/>
      <c r="N317" s="266"/>
      <c r="O317" s="266"/>
      <c r="P317" s="266"/>
      <c r="Q317" s="266"/>
      <c r="R317" s="266"/>
      <c r="S317" s="280"/>
      <c r="T317" s="280"/>
      <c r="U317" s="280"/>
      <c r="V317" s="280"/>
      <c r="W317" s="280"/>
      <c r="X317" s="266"/>
      <c r="Y317" s="280"/>
      <c r="Z317" s="280"/>
      <c r="AA317" s="280"/>
      <c r="AB317" s="266"/>
      <c r="AC317" s="280"/>
      <c r="AD317" s="280"/>
      <c r="AE317" s="281"/>
      <c r="AF317" s="280"/>
      <c r="AG317" s="280"/>
      <c r="AH317" s="281"/>
      <c r="AI317" s="280"/>
      <c r="AJ317" s="280"/>
      <c r="AK317" s="280"/>
      <c r="AL317" s="280"/>
      <c r="AM317" s="280"/>
      <c r="AN317" s="266"/>
      <c r="AO317" s="280"/>
      <c r="AP317" s="280"/>
      <c r="AQ317" s="280"/>
      <c r="AR317" s="280"/>
      <c r="AS317" s="266"/>
      <c r="AT317" s="280"/>
      <c r="AU317" s="280"/>
      <c r="AV317" s="266"/>
      <c r="AW317" s="266"/>
      <c r="AX317" s="280"/>
      <c r="AY317" s="280"/>
      <c r="AZ317" s="280"/>
      <c r="BA317" s="280"/>
      <c r="BB317" s="280"/>
      <c r="BC317" s="280"/>
      <c r="BD317" s="280"/>
      <c r="BE317" s="280"/>
      <c r="BF317" s="280"/>
      <c r="BK317" s="280"/>
      <c r="BL317" s="280"/>
      <c r="BM317" s="280"/>
      <c r="BN317" s="280"/>
      <c r="BO317" s="280"/>
      <c r="BP317" s="280"/>
      <c r="BQ317" s="280"/>
      <c r="BR317" s="280"/>
      <c r="BS317" s="280"/>
      <c r="BT317" s="280"/>
      <c r="BU317" s="266"/>
      <c r="BV317" s="280"/>
      <c r="BW317" s="280"/>
      <c r="BX317" s="280"/>
      <c r="BY317" s="280"/>
      <c r="BZ317" s="280"/>
      <c r="CA317" s="280"/>
      <c r="CB317" s="266"/>
      <c r="CC317" s="266"/>
      <c r="CD317" s="280"/>
      <c r="CE317" s="280"/>
      <c r="CF317" s="280"/>
      <c r="CG317" s="280"/>
      <c r="CH317" s="266"/>
      <c r="CI317" s="266"/>
      <c r="CJ317" s="266"/>
      <c r="CK317" s="266"/>
      <c r="CL317" s="266"/>
      <c r="CM317" s="280"/>
      <c r="CN317" s="280"/>
      <c r="CO317" s="280"/>
      <c r="CP317" s="280"/>
      <c r="CQ317" s="280"/>
      <c r="CR317" s="268"/>
      <c r="CS317" s="268"/>
      <c r="DA317" s="270"/>
      <c r="DB317" s="270"/>
      <c r="DD317" s="284"/>
      <c r="DE317" s="270"/>
      <c r="DF317" s="285"/>
      <c r="DG317" s="270"/>
      <c r="DH317" s="270"/>
      <c r="DI317" s="273"/>
      <c r="DJ317" s="270"/>
      <c r="DK317" s="270"/>
      <c r="DL317" s="273"/>
      <c r="DM317" s="285"/>
      <c r="DN317" s="270"/>
      <c r="DO317" s="284"/>
      <c r="DP317" s="270"/>
      <c r="DQ317" s="270"/>
      <c r="DR317" s="270"/>
      <c r="DS317" s="270"/>
      <c r="DT317" s="270"/>
      <c r="DU317" s="244"/>
      <c r="DV317" s="284"/>
      <c r="DW317" s="284"/>
      <c r="DX317" s="286"/>
      <c r="DY317" s="286"/>
      <c r="DZ317" s="284"/>
      <c r="EA317" s="284"/>
      <c r="EB317" s="284"/>
      <c r="ED317" s="284"/>
      <c r="EE317" s="270"/>
      <c r="EF317" s="280"/>
      <c r="EG317" s="280"/>
      <c r="EH317" s="280"/>
      <c r="EI317" s="224"/>
      <c r="EJ317" s="275"/>
      <c r="EK317" s="276"/>
      <c r="EL317" s="275"/>
      <c r="EM317" s="275"/>
      <c r="EO317" s="275"/>
      <c r="EP317" s="275"/>
      <c r="ER317" s="224"/>
      <c r="ES317" s="275"/>
      <c r="ET317" s="276"/>
      <c r="EU317" s="275"/>
      <c r="EV317" s="275"/>
      <c r="EX317" s="275"/>
      <c r="EY317" s="275"/>
      <c r="FA317" s="34"/>
      <c r="FB317" s="34"/>
      <c r="FC317" s="33"/>
    </row>
    <row r="318" spans="1:159" ht="32.25" customHeight="1">
      <c r="G318" s="280"/>
      <c r="L318" s="280"/>
      <c r="M318" s="266"/>
      <c r="N318" s="266"/>
      <c r="O318" s="266"/>
      <c r="P318" s="266"/>
      <c r="Q318" s="266"/>
      <c r="R318" s="266"/>
      <c r="S318" s="280"/>
      <c r="T318" s="280"/>
      <c r="U318" s="280"/>
      <c r="V318" s="280"/>
      <c r="W318" s="280"/>
      <c r="X318" s="266"/>
      <c r="Y318" s="280"/>
      <c r="Z318" s="280"/>
      <c r="AA318" s="280"/>
      <c r="AB318" s="266"/>
      <c r="AC318" s="280"/>
      <c r="AD318" s="280"/>
      <c r="AE318" s="281"/>
      <c r="AF318" s="280"/>
      <c r="AG318" s="280"/>
      <c r="AH318" s="281"/>
      <c r="AI318" s="280"/>
      <c r="AJ318" s="280"/>
      <c r="AK318" s="280"/>
      <c r="AL318" s="280"/>
      <c r="AM318" s="280"/>
      <c r="AN318" s="266"/>
      <c r="AO318" s="280"/>
      <c r="AP318" s="280"/>
      <c r="AQ318" s="280"/>
      <c r="AR318" s="280"/>
      <c r="AS318" s="266"/>
      <c r="AT318" s="280"/>
      <c r="AU318" s="280"/>
      <c r="AV318" s="266"/>
      <c r="AW318" s="266"/>
      <c r="AX318" s="280"/>
      <c r="AY318" s="280"/>
      <c r="AZ318" s="280"/>
      <c r="BA318" s="280"/>
      <c r="BB318" s="280"/>
      <c r="BC318" s="280"/>
      <c r="BD318" s="280"/>
      <c r="BE318" s="280"/>
      <c r="BF318" s="280"/>
      <c r="BK318" s="280"/>
      <c r="BL318" s="280"/>
      <c r="BM318" s="280"/>
      <c r="BN318" s="280"/>
      <c r="BO318" s="280"/>
      <c r="BP318" s="280"/>
      <c r="BQ318" s="280"/>
      <c r="BR318" s="280"/>
      <c r="BS318" s="280"/>
      <c r="BT318" s="280"/>
      <c r="BU318" s="266"/>
      <c r="BV318" s="280"/>
      <c r="BW318" s="280"/>
      <c r="BX318" s="280"/>
      <c r="BY318" s="280"/>
      <c r="BZ318" s="280"/>
      <c r="CA318" s="280"/>
      <c r="CB318" s="266"/>
      <c r="CC318" s="266"/>
      <c r="CD318" s="280"/>
      <c r="CE318" s="280"/>
      <c r="CF318" s="280"/>
      <c r="CG318" s="280"/>
      <c r="CH318" s="266"/>
      <c r="CI318" s="266"/>
      <c r="CJ318" s="266"/>
      <c r="CK318" s="266"/>
      <c r="CL318" s="266"/>
      <c r="CM318" s="280"/>
      <c r="CN318" s="280"/>
      <c r="CO318" s="280"/>
      <c r="CP318" s="280"/>
      <c r="CQ318" s="280"/>
      <c r="CR318" s="268"/>
      <c r="CS318" s="268"/>
      <c r="DA318" s="270"/>
      <c r="DB318" s="270"/>
      <c r="DD318" s="284"/>
      <c r="DE318" s="270"/>
      <c r="DF318" s="285"/>
      <c r="DG318" s="270"/>
      <c r="DH318" s="270"/>
      <c r="DI318" s="273"/>
      <c r="DJ318" s="270"/>
      <c r="DK318" s="270"/>
      <c r="DL318" s="273"/>
      <c r="DM318" s="285"/>
      <c r="DN318" s="270"/>
      <c r="DO318" s="284"/>
      <c r="DP318" s="270"/>
      <c r="DQ318" s="270"/>
      <c r="DR318" s="270"/>
      <c r="DS318" s="270"/>
      <c r="DT318" s="270"/>
      <c r="DU318" s="244"/>
      <c r="DV318" s="284"/>
      <c r="DW318" s="284"/>
      <c r="DX318" s="286"/>
      <c r="DY318" s="286"/>
      <c r="DZ318" s="284"/>
      <c r="EA318" s="284"/>
      <c r="EB318" s="284"/>
      <c r="ED318" s="284"/>
      <c r="EE318" s="270"/>
      <c r="EF318" s="280"/>
      <c r="EG318" s="280"/>
      <c r="EH318" s="280"/>
      <c r="EI318" s="224"/>
      <c r="EJ318" s="275"/>
      <c r="EK318" s="276"/>
      <c r="EL318" s="275"/>
      <c r="EM318" s="275"/>
      <c r="EO318" s="275"/>
      <c r="EP318" s="275"/>
      <c r="ER318" s="224"/>
      <c r="ES318" s="275"/>
      <c r="ET318" s="276"/>
      <c r="EU318" s="275"/>
      <c r="EV318" s="275"/>
      <c r="EX318" s="275"/>
      <c r="EY318" s="275"/>
      <c r="FA318" s="34"/>
      <c r="FB318" s="34"/>
      <c r="FC318" s="33"/>
    </row>
    <row r="319" spans="1:159" ht="32.25" customHeight="1">
      <c r="G319" s="280"/>
      <c r="L319" s="280"/>
      <c r="M319" s="266"/>
      <c r="N319" s="266"/>
      <c r="O319" s="266"/>
      <c r="P319" s="266"/>
      <c r="Q319" s="266"/>
      <c r="R319" s="266"/>
      <c r="S319" s="280"/>
      <c r="T319" s="280"/>
      <c r="U319" s="280"/>
      <c r="V319" s="280"/>
      <c r="W319" s="280"/>
      <c r="X319" s="266"/>
      <c r="Y319" s="280"/>
      <c r="Z319" s="280"/>
      <c r="AA319" s="280"/>
      <c r="AB319" s="266"/>
      <c r="AC319" s="280"/>
      <c r="AD319" s="280"/>
      <c r="AE319" s="281"/>
      <c r="AF319" s="280"/>
      <c r="AG319" s="280"/>
      <c r="AH319" s="281"/>
      <c r="AI319" s="280"/>
      <c r="AJ319" s="280"/>
      <c r="AK319" s="280"/>
      <c r="AL319" s="280"/>
      <c r="AM319" s="280"/>
      <c r="AN319" s="266"/>
      <c r="AO319" s="280"/>
      <c r="AP319" s="280"/>
      <c r="AQ319" s="280"/>
      <c r="AR319" s="280"/>
      <c r="AS319" s="266"/>
      <c r="AT319" s="280"/>
      <c r="AU319" s="280"/>
      <c r="AV319" s="266"/>
      <c r="AW319" s="266"/>
      <c r="AX319" s="280"/>
      <c r="AY319" s="280"/>
      <c r="AZ319" s="280"/>
      <c r="BA319" s="280"/>
      <c r="BB319" s="280"/>
      <c r="BC319" s="280"/>
      <c r="BD319" s="280"/>
      <c r="BE319" s="280"/>
      <c r="BF319" s="280"/>
      <c r="BK319" s="280"/>
      <c r="BL319" s="280"/>
      <c r="BM319" s="280"/>
      <c r="BN319" s="280"/>
      <c r="BO319" s="280"/>
      <c r="BP319" s="280"/>
      <c r="BQ319" s="280"/>
      <c r="BR319" s="280"/>
      <c r="BS319" s="280"/>
      <c r="BT319" s="280"/>
      <c r="BU319" s="266"/>
      <c r="BV319" s="280"/>
      <c r="BW319" s="280"/>
      <c r="BX319" s="280"/>
      <c r="BY319" s="280"/>
      <c r="BZ319" s="280"/>
      <c r="CA319" s="280"/>
      <c r="CB319" s="266"/>
      <c r="CC319" s="266"/>
      <c r="CD319" s="280"/>
      <c r="CE319" s="280"/>
      <c r="CF319" s="280"/>
      <c r="CG319" s="280"/>
      <c r="CH319" s="266"/>
      <c r="CI319" s="266"/>
      <c r="CJ319" s="266"/>
      <c r="CK319" s="266"/>
      <c r="CL319" s="266"/>
      <c r="CM319" s="280"/>
      <c r="CN319" s="280"/>
      <c r="CO319" s="280"/>
      <c r="CP319" s="280"/>
      <c r="CQ319" s="280"/>
      <c r="CR319" s="268"/>
      <c r="CS319" s="268"/>
      <c r="DA319" s="270"/>
      <c r="DB319" s="270"/>
      <c r="DD319" s="284"/>
      <c r="DE319" s="270"/>
      <c r="DF319" s="285"/>
      <c r="DG319" s="270"/>
      <c r="DH319" s="270"/>
      <c r="DI319" s="273"/>
      <c r="DJ319" s="270"/>
      <c r="DK319" s="270"/>
      <c r="DL319" s="273"/>
      <c r="DM319" s="285"/>
      <c r="DN319" s="270"/>
      <c r="DO319" s="284"/>
      <c r="DP319" s="270"/>
      <c r="DQ319" s="270"/>
      <c r="DR319" s="270"/>
      <c r="DS319" s="270"/>
      <c r="DT319" s="270"/>
      <c r="DU319" s="244"/>
      <c r="DV319" s="284"/>
      <c r="DW319" s="284"/>
      <c r="DX319" s="286"/>
      <c r="DY319" s="286"/>
      <c r="DZ319" s="284"/>
      <c r="EA319" s="284"/>
      <c r="EB319" s="284"/>
      <c r="ED319" s="284"/>
      <c r="EE319" s="270"/>
      <c r="EF319" s="280"/>
      <c r="EG319" s="280"/>
      <c r="EH319" s="280"/>
      <c r="EI319" s="224"/>
      <c r="EJ319" s="275"/>
      <c r="EK319" s="276"/>
      <c r="EL319" s="275"/>
      <c r="EM319" s="275"/>
      <c r="EO319" s="275"/>
      <c r="EP319" s="275"/>
      <c r="ER319" s="224"/>
      <c r="ES319" s="275"/>
      <c r="ET319" s="276"/>
      <c r="EU319" s="275"/>
      <c r="EV319" s="275"/>
      <c r="EX319" s="275"/>
      <c r="EY319" s="275"/>
      <c r="FA319" s="34"/>
      <c r="FB319" s="34"/>
      <c r="FC319" s="33"/>
    </row>
    <row r="320" spans="1:159" ht="32.25" customHeight="1">
      <c r="G320" s="280"/>
      <c r="L320" s="280"/>
      <c r="M320" s="266"/>
      <c r="N320" s="266"/>
      <c r="O320" s="266"/>
      <c r="P320" s="266"/>
      <c r="Q320" s="266"/>
      <c r="R320" s="266"/>
      <c r="S320" s="280"/>
      <c r="T320" s="280"/>
      <c r="U320" s="280"/>
      <c r="V320" s="280"/>
      <c r="W320" s="280"/>
      <c r="X320" s="266"/>
      <c r="Y320" s="280"/>
      <c r="Z320" s="280"/>
      <c r="AA320" s="280"/>
      <c r="AB320" s="266"/>
      <c r="AC320" s="280"/>
      <c r="AD320" s="280"/>
      <c r="AE320" s="281"/>
      <c r="AF320" s="280"/>
      <c r="AG320" s="280"/>
      <c r="AH320" s="281"/>
      <c r="AI320" s="280"/>
      <c r="AJ320" s="280"/>
      <c r="AK320" s="280"/>
      <c r="AL320" s="280"/>
      <c r="AM320" s="280"/>
      <c r="AN320" s="266"/>
      <c r="AO320" s="280"/>
      <c r="AP320" s="280"/>
      <c r="AQ320" s="280"/>
      <c r="AR320" s="280"/>
      <c r="AS320" s="266"/>
      <c r="AT320" s="280"/>
      <c r="AU320" s="280"/>
      <c r="AV320" s="266"/>
      <c r="AW320" s="266"/>
      <c r="AX320" s="280"/>
      <c r="AY320" s="280"/>
      <c r="AZ320" s="280"/>
      <c r="BA320" s="280"/>
      <c r="BB320" s="280"/>
      <c r="BC320" s="280"/>
      <c r="BD320" s="280"/>
      <c r="BE320" s="280"/>
      <c r="BF320" s="280"/>
      <c r="BK320" s="280"/>
      <c r="BL320" s="280"/>
      <c r="BM320" s="280"/>
      <c r="BN320" s="280"/>
      <c r="BO320" s="280"/>
      <c r="BP320" s="280"/>
      <c r="BQ320" s="280"/>
      <c r="BR320" s="280"/>
      <c r="BS320" s="280"/>
      <c r="BT320" s="280"/>
      <c r="BU320" s="266"/>
      <c r="BV320" s="280"/>
      <c r="BW320" s="280"/>
      <c r="BX320" s="280"/>
      <c r="BY320" s="280"/>
      <c r="BZ320" s="280"/>
      <c r="CA320" s="280"/>
      <c r="CB320" s="266"/>
      <c r="CC320" s="266"/>
      <c r="CD320" s="280"/>
      <c r="CE320" s="280"/>
      <c r="CF320" s="280"/>
      <c r="CG320" s="280"/>
      <c r="CH320" s="266"/>
      <c r="CI320" s="266"/>
      <c r="CJ320" s="266"/>
      <c r="CK320" s="266"/>
      <c r="CL320" s="266"/>
      <c r="CM320" s="280"/>
      <c r="CN320" s="280"/>
      <c r="CO320" s="280"/>
      <c r="CP320" s="280"/>
      <c r="CQ320" s="280"/>
      <c r="CR320" s="268"/>
      <c r="CS320" s="268"/>
      <c r="DA320" s="270"/>
      <c r="DB320" s="270"/>
      <c r="DD320" s="284"/>
      <c r="DE320" s="270"/>
      <c r="DF320" s="285"/>
      <c r="DG320" s="270"/>
      <c r="DH320" s="270"/>
      <c r="DI320" s="273"/>
      <c r="DJ320" s="270"/>
      <c r="DK320" s="270"/>
      <c r="DL320" s="273"/>
      <c r="DM320" s="285"/>
      <c r="DN320" s="270"/>
      <c r="DO320" s="284"/>
      <c r="DP320" s="270"/>
      <c r="DQ320" s="270"/>
      <c r="DR320" s="270"/>
      <c r="DS320" s="270"/>
      <c r="DT320" s="270"/>
      <c r="DU320" s="244"/>
      <c r="DV320" s="284"/>
      <c r="DW320" s="284"/>
      <c r="DX320" s="286"/>
      <c r="DY320" s="286"/>
      <c r="DZ320" s="284"/>
      <c r="EA320" s="284"/>
      <c r="EB320" s="284"/>
      <c r="ED320" s="284"/>
      <c r="EE320" s="270"/>
      <c r="EF320" s="280"/>
      <c r="EG320" s="280"/>
      <c r="EH320" s="280"/>
      <c r="EI320" s="224"/>
      <c r="EJ320" s="275"/>
      <c r="EK320" s="276"/>
      <c r="EL320" s="275"/>
      <c r="EM320" s="275"/>
      <c r="EO320" s="275"/>
      <c r="EP320" s="275"/>
      <c r="ER320" s="224"/>
      <c r="ES320" s="275"/>
      <c r="ET320" s="276"/>
      <c r="EU320" s="275"/>
      <c r="EV320" s="275"/>
      <c r="EX320" s="275"/>
      <c r="EY320" s="275"/>
      <c r="FA320" s="34"/>
      <c r="FB320" s="34"/>
      <c r="FC320" s="33"/>
    </row>
    <row r="321" spans="7:159" ht="32.25" customHeight="1">
      <c r="G321" s="280"/>
      <c r="L321" s="280"/>
      <c r="M321" s="266"/>
      <c r="N321" s="266"/>
      <c r="O321" s="266"/>
      <c r="P321" s="266"/>
      <c r="Q321" s="266"/>
      <c r="R321" s="266"/>
      <c r="S321" s="280"/>
      <c r="T321" s="280"/>
      <c r="U321" s="280"/>
      <c r="V321" s="280"/>
      <c r="W321" s="280"/>
      <c r="X321" s="266"/>
      <c r="Y321" s="280"/>
      <c r="Z321" s="280"/>
      <c r="AA321" s="280"/>
      <c r="AB321" s="266"/>
      <c r="AC321" s="280"/>
      <c r="AD321" s="280"/>
      <c r="AE321" s="281"/>
      <c r="AF321" s="280"/>
      <c r="AG321" s="280"/>
      <c r="AH321" s="281"/>
      <c r="AI321" s="280"/>
      <c r="AJ321" s="280"/>
      <c r="AK321" s="280"/>
      <c r="AL321" s="280"/>
      <c r="AM321" s="280"/>
      <c r="AN321" s="266"/>
      <c r="AO321" s="280"/>
      <c r="AP321" s="280"/>
      <c r="AQ321" s="280"/>
      <c r="AR321" s="280"/>
      <c r="AS321" s="266"/>
      <c r="AT321" s="280"/>
      <c r="AU321" s="280"/>
      <c r="AV321" s="266"/>
      <c r="AW321" s="266"/>
      <c r="AX321" s="280"/>
      <c r="AY321" s="280"/>
      <c r="AZ321" s="280"/>
      <c r="BA321" s="280"/>
      <c r="BB321" s="280"/>
      <c r="BC321" s="280"/>
      <c r="BD321" s="280"/>
      <c r="BE321" s="280"/>
      <c r="BF321" s="280"/>
      <c r="BK321" s="280"/>
      <c r="BL321" s="280"/>
      <c r="BM321" s="280"/>
      <c r="BN321" s="280"/>
      <c r="BO321" s="280"/>
      <c r="BP321" s="280"/>
      <c r="BQ321" s="280"/>
      <c r="BR321" s="280"/>
      <c r="BS321" s="280"/>
      <c r="BT321" s="280"/>
      <c r="BU321" s="266"/>
      <c r="BV321" s="280"/>
      <c r="BW321" s="280"/>
      <c r="BX321" s="280"/>
      <c r="BY321" s="280"/>
      <c r="BZ321" s="280"/>
      <c r="CA321" s="280"/>
      <c r="CB321" s="266"/>
      <c r="CC321" s="266"/>
      <c r="CD321" s="280"/>
      <c r="CE321" s="280"/>
      <c r="CF321" s="280"/>
      <c r="CG321" s="280"/>
      <c r="CH321" s="266"/>
      <c r="CI321" s="266"/>
      <c r="CJ321" s="266"/>
      <c r="CK321" s="266"/>
      <c r="CL321" s="266"/>
      <c r="CM321" s="280"/>
      <c r="CN321" s="280"/>
      <c r="CO321" s="280"/>
      <c r="CP321" s="280"/>
      <c r="CQ321" s="280"/>
      <c r="CR321" s="268"/>
      <c r="CS321" s="268"/>
      <c r="DA321" s="270"/>
      <c r="DB321" s="270"/>
      <c r="DD321" s="284"/>
      <c r="DE321" s="270"/>
      <c r="DF321" s="285"/>
      <c r="DG321" s="270"/>
      <c r="DH321" s="270"/>
      <c r="DI321" s="273"/>
      <c r="DJ321" s="270"/>
      <c r="DK321" s="270"/>
      <c r="DL321" s="273"/>
      <c r="DM321" s="285"/>
      <c r="DN321" s="270"/>
      <c r="DO321" s="284"/>
      <c r="DP321" s="270"/>
      <c r="DQ321" s="270"/>
      <c r="DR321" s="270"/>
      <c r="DS321" s="270"/>
      <c r="DT321" s="270"/>
      <c r="DU321" s="244"/>
      <c r="DV321" s="284"/>
      <c r="DW321" s="284"/>
      <c r="DX321" s="286"/>
      <c r="DY321" s="286"/>
      <c r="DZ321" s="284"/>
      <c r="EA321" s="284"/>
      <c r="EB321" s="284"/>
      <c r="ED321" s="284"/>
      <c r="EE321" s="270"/>
      <c r="EF321" s="280"/>
      <c r="EG321" s="280"/>
      <c r="EH321" s="280"/>
      <c r="EI321" s="224"/>
      <c r="EJ321" s="275"/>
      <c r="EK321" s="276"/>
      <c r="EL321" s="275"/>
      <c r="EM321" s="275"/>
      <c r="EO321" s="275"/>
      <c r="EP321" s="275"/>
      <c r="ER321" s="224"/>
      <c r="ES321" s="275"/>
      <c r="ET321" s="276"/>
      <c r="EU321" s="275"/>
      <c r="EV321" s="275"/>
      <c r="EX321" s="275"/>
      <c r="EY321" s="275"/>
      <c r="FA321" s="34"/>
      <c r="FB321" s="34"/>
      <c r="FC321" s="33"/>
    </row>
    <row r="322" spans="7:159" ht="32.25" customHeight="1">
      <c r="G322" s="280"/>
      <c r="L322" s="280"/>
      <c r="M322" s="266"/>
      <c r="N322" s="266"/>
      <c r="O322" s="266"/>
      <c r="P322" s="266"/>
      <c r="Q322" s="266"/>
      <c r="R322" s="266"/>
      <c r="S322" s="280"/>
      <c r="T322" s="280"/>
      <c r="U322" s="280"/>
      <c r="V322" s="280"/>
      <c r="W322" s="280"/>
      <c r="X322" s="266"/>
      <c r="Y322" s="280"/>
      <c r="Z322" s="280"/>
      <c r="AA322" s="280"/>
      <c r="AB322" s="266"/>
      <c r="AC322" s="280"/>
      <c r="AD322" s="280"/>
      <c r="AE322" s="281"/>
      <c r="AF322" s="280"/>
      <c r="AG322" s="280"/>
      <c r="AH322" s="281"/>
      <c r="AI322" s="280"/>
      <c r="AJ322" s="280"/>
      <c r="AK322" s="280"/>
      <c r="AL322" s="280"/>
      <c r="AM322" s="280"/>
      <c r="AN322" s="266"/>
      <c r="AO322" s="280"/>
      <c r="AP322" s="280"/>
      <c r="AQ322" s="280"/>
      <c r="AR322" s="280"/>
      <c r="AS322" s="266"/>
      <c r="AT322" s="280"/>
      <c r="AU322" s="280"/>
      <c r="AV322" s="266"/>
      <c r="AW322" s="266"/>
      <c r="AX322" s="280"/>
      <c r="AY322" s="280"/>
      <c r="AZ322" s="280"/>
      <c r="BA322" s="280"/>
      <c r="BB322" s="280"/>
      <c r="BC322" s="280"/>
      <c r="BD322" s="280"/>
      <c r="BE322" s="280"/>
      <c r="BF322" s="280"/>
      <c r="BK322" s="280"/>
      <c r="BL322" s="280"/>
      <c r="BM322" s="280"/>
      <c r="BN322" s="280"/>
      <c r="BO322" s="280"/>
      <c r="BP322" s="280"/>
      <c r="BQ322" s="280"/>
      <c r="BR322" s="280"/>
      <c r="BS322" s="280"/>
      <c r="BT322" s="280"/>
      <c r="BU322" s="266"/>
      <c r="BV322" s="280"/>
      <c r="BW322" s="280"/>
      <c r="BX322" s="280"/>
      <c r="BY322" s="280"/>
      <c r="BZ322" s="280"/>
      <c r="CA322" s="280"/>
      <c r="CB322" s="266"/>
      <c r="CC322" s="266"/>
      <c r="CD322" s="280"/>
      <c r="CE322" s="280"/>
      <c r="CF322" s="280"/>
      <c r="CG322" s="280"/>
      <c r="CH322" s="266"/>
      <c r="CI322" s="266"/>
      <c r="CJ322" s="266"/>
      <c r="CK322" s="266"/>
      <c r="CL322" s="266"/>
      <c r="CM322" s="280"/>
      <c r="CN322" s="280"/>
      <c r="CO322" s="280"/>
      <c r="CP322" s="280"/>
      <c r="CQ322" s="280"/>
      <c r="CR322" s="268"/>
      <c r="CS322" s="268"/>
      <c r="DA322" s="270"/>
      <c r="DB322" s="270"/>
      <c r="DD322" s="284"/>
      <c r="DE322" s="270"/>
      <c r="DF322" s="285"/>
      <c r="DG322" s="270"/>
      <c r="DH322" s="270"/>
      <c r="DI322" s="273"/>
      <c r="DJ322" s="270"/>
      <c r="DK322" s="270"/>
      <c r="DL322" s="273"/>
      <c r="DM322" s="285"/>
      <c r="DN322" s="270"/>
      <c r="DO322" s="284"/>
      <c r="DP322" s="270"/>
      <c r="DQ322" s="270"/>
      <c r="DR322" s="270"/>
      <c r="DS322" s="270"/>
      <c r="DT322" s="270"/>
      <c r="DU322" s="244"/>
      <c r="DV322" s="284"/>
      <c r="DW322" s="284"/>
      <c r="DX322" s="286"/>
      <c r="DY322" s="286"/>
      <c r="DZ322" s="284"/>
      <c r="EA322" s="284"/>
      <c r="EB322" s="284"/>
      <c r="ED322" s="284"/>
      <c r="EE322" s="270"/>
      <c r="EF322" s="280"/>
      <c r="EG322" s="280"/>
      <c r="EH322" s="280"/>
      <c r="EI322" s="224"/>
      <c r="EJ322" s="275"/>
      <c r="EK322" s="276"/>
      <c r="EL322" s="275"/>
      <c r="EM322" s="275"/>
      <c r="EO322" s="275"/>
      <c r="EP322" s="275"/>
      <c r="ER322" s="224"/>
      <c r="ES322" s="275"/>
      <c r="ET322" s="276"/>
      <c r="EU322" s="275"/>
      <c r="EV322" s="275"/>
      <c r="EX322" s="275"/>
      <c r="EY322" s="275"/>
      <c r="FA322" s="34"/>
      <c r="FB322" s="34"/>
      <c r="FC322" s="33"/>
    </row>
    <row r="323" spans="7:159" ht="32.25" customHeight="1">
      <c r="G323" s="280"/>
      <c r="L323" s="280"/>
      <c r="M323" s="266"/>
      <c r="N323" s="266"/>
      <c r="O323" s="266"/>
      <c r="P323" s="266"/>
      <c r="Q323" s="266"/>
      <c r="R323" s="266"/>
      <c r="S323" s="280"/>
      <c r="T323" s="280"/>
      <c r="U323" s="280"/>
      <c r="V323" s="280"/>
      <c r="W323" s="280"/>
      <c r="X323" s="266"/>
      <c r="Y323" s="280"/>
      <c r="Z323" s="280"/>
      <c r="AA323" s="280"/>
      <c r="AB323" s="266"/>
      <c r="AC323" s="280"/>
      <c r="AD323" s="280"/>
      <c r="AE323" s="281"/>
      <c r="AF323" s="280"/>
      <c r="AG323" s="280"/>
      <c r="AH323" s="281"/>
      <c r="AI323" s="280"/>
      <c r="AJ323" s="280"/>
      <c r="AK323" s="280"/>
      <c r="AL323" s="280"/>
      <c r="AM323" s="280"/>
      <c r="AN323" s="266"/>
      <c r="AO323" s="280"/>
      <c r="AP323" s="280"/>
      <c r="AQ323" s="280"/>
      <c r="AR323" s="280"/>
      <c r="AS323" s="266"/>
      <c r="AT323" s="280"/>
      <c r="AU323" s="280"/>
      <c r="AV323" s="266"/>
      <c r="AW323" s="266"/>
      <c r="AX323" s="280"/>
      <c r="AY323" s="280"/>
      <c r="AZ323" s="280"/>
      <c r="BA323" s="280"/>
      <c r="BB323" s="280"/>
      <c r="BC323" s="280"/>
      <c r="BD323" s="280"/>
      <c r="BE323" s="280"/>
      <c r="BF323" s="280"/>
      <c r="BK323" s="280"/>
      <c r="BL323" s="280"/>
      <c r="BM323" s="280"/>
      <c r="BN323" s="280"/>
      <c r="BO323" s="280"/>
      <c r="BP323" s="280"/>
      <c r="BQ323" s="280"/>
      <c r="BR323" s="280"/>
      <c r="BS323" s="280"/>
      <c r="BT323" s="280"/>
      <c r="BU323" s="266"/>
      <c r="BV323" s="280"/>
      <c r="BW323" s="280"/>
      <c r="BX323" s="280"/>
      <c r="BY323" s="280"/>
      <c r="BZ323" s="280"/>
      <c r="CA323" s="280"/>
      <c r="CB323" s="266"/>
      <c r="CC323" s="266"/>
      <c r="CD323" s="280"/>
      <c r="CE323" s="280"/>
      <c r="CF323" s="280"/>
      <c r="CG323" s="280"/>
      <c r="CH323" s="266"/>
      <c r="CI323" s="266"/>
      <c r="CJ323" s="266"/>
      <c r="CK323" s="266"/>
      <c r="CL323" s="266"/>
      <c r="CM323" s="280"/>
      <c r="CN323" s="280"/>
      <c r="CO323" s="280"/>
      <c r="CP323" s="280"/>
      <c r="CQ323" s="280"/>
      <c r="CR323" s="268"/>
      <c r="CS323" s="268"/>
      <c r="DA323" s="270"/>
      <c r="DB323" s="270"/>
      <c r="DD323" s="284"/>
      <c r="DE323" s="270"/>
      <c r="DF323" s="285"/>
      <c r="DG323" s="270"/>
      <c r="DH323" s="270"/>
      <c r="DI323" s="273"/>
      <c r="DJ323" s="270"/>
      <c r="DK323" s="270"/>
      <c r="DL323" s="273"/>
      <c r="DM323" s="285"/>
      <c r="DN323" s="270"/>
      <c r="DO323" s="284"/>
      <c r="DP323" s="270"/>
      <c r="DQ323" s="270"/>
      <c r="DR323" s="270"/>
      <c r="DS323" s="270"/>
      <c r="DT323" s="270"/>
      <c r="DU323" s="244"/>
      <c r="DV323" s="284"/>
      <c r="DW323" s="284"/>
      <c r="DX323" s="286"/>
      <c r="DY323" s="286"/>
      <c r="DZ323" s="284"/>
      <c r="EA323" s="284"/>
      <c r="EB323" s="284"/>
      <c r="ED323" s="284"/>
      <c r="EE323" s="270"/>
      <c r="EF323" s="280"/>
      <c r="EG323" s="280"/>
      <c r="EH323" s="280"/>
      <c r="EI323" s="224"/>
      <c r="EJ323" s="275"/>
      <c r="EK323" s="276"/>
      <c r="EL323" s="275"/>
      <c r="EM323" s="275"/>
      <c r="EO323" s="275"/>
      <c r="EP323" s="275"/>
      <c r="ER323" s="224"/>
      <c r="ES323" s="275"/>
      <c r="ET323" s="276"/>
      <c r="EU323" s="275"/>
      <c r="EV323" s="275"/>
      <c r="EX323" s="275"/>
      <c r="EY323" s="275"/>
      <c r="FA323" s="34"/>
      <c r="FB323" s="34"/>
      <c r="FC323" s="33"/>
    </row>
    <row r="324" spans="7:159" ht="32.25" customHeight="1">
      <c r="G324" s="280"/>
      <c r="L324" s="280"/>
      <c r="M324" s="266"/>
      <c r="N324" s="266"/>
      <c r="O324" s="266"/>
      <c r="P324" s="266"/>
      <c r="Q324" s="266"/>
      <c r="R324" s="266"/>
      <c r="S324" s="280"/>
      <c r="T324" s="280"/>
      <c r="U324" s="280"/>
      <c r="V324" s="280"/>
      <c r="W324" s="280"/>
      <c r="X324" s="266"/>
      <c r="Y324" s="280"/>
      <c r="Z324" s="280"/>
      <c r="AA324" s="280"/>
      <c r="AB324" s="266"/>
      <c r="AC324" s="280"/>
      <c r="AD324" s="280"/>
      <c r="AE324" s="281"/>
      <c r="AF324" s="280"/>
      <c r="AG324" s="280"/>
      <c r="AH324" s="281"/>
      <c r="AI324" s="280"/>
      <c r="AJ324" s="280"/>
      <c r="AK324" s="280"/>
      <c r="AL324" s="280"/>
      <c r="AM324" s="280"/>
      <c r="AN324" s="266"/>
      <c r="AO324" s="280"/>
      <c r="AP324" s="280"/>
      <c r="AQ324" s="280"/>
      <c r="AR324" s="280"/>
      <c r="AS324" s="266"/>
      <c r="AT324" s="280"/>
      <c r="AU324" s="280"/>
      <c r="AV324" s="266"/>
      <c r="AW324" s="266"/>
      <c r="AX324" s="280"/>
      <c r="AY324" s="280"/>
      <c r="AZ324" s="280"/>
      <c r="BA324" s="280"/>
      <c r="BB324" s="280"/>
      <c r="BC324" s="280"/>
      <c r="BD324" s="280"/>
      <c r="BE324" s="280"/>
      <c r="BF324" s="280"/>
      <c r="BK324" s="280"/>
      <c r="BL324" s="280"/>
      <c r="BM324" s="280"/>
      <c r="BN324" s="280"/>
      <c r="BO324" s="280"/>
      <c r="BP324" s="280"/>
      <c r="BQ324" s="280"/>
      <c r="BR324" s="280"/>
      <c r="BS324" s="280"/>
      <c r="BT324" s="280"/>
      <c r="BU324" s="266"/>
      <c r="BV324" s="280"/>
      <c r="BW324" s="280"/>
      <c r="BX324" s="280"/>
      <c r="BY324" s="280"/>
      <c r="BZ324" s="280"/>
      <c r="CA324" s="280"/>
      <c r="CB324" s="266"/>
      <c r="CC324" s="266"/>
      <c r="CD324" s="280"/>
      <c r="CE324" s="280"/>
      <c r="CF324" s="280"/>
      <c r="CG324" s="280"/>
      <c r="CH324" s="266"/>
      <c r="CI324" s="266"/>
      <c r="CJ324" s="266"/>
      <c r="CK324" s="266"/>
      <c r="CL324" s="266"/>
      <c r="CM324" s="280"/>
      <c r="CN324" s="280"/>
      <c r="CO324" s="280"/>
      <c r="CP324" s="280"/>
      <c r="CQ324" s="280"/>
      <c r="CR324" s="268"/>
      <c r="CS324" s="268"/>
      <c r="DA324" s="270"/>
      <c r="DB324" s="270"/>
      <c r="DD324" s="284"/>
      <c r="DE324" s="270"/>
      <c r="DF324" s="285"/>
      <c r="DG324" s="270"/>
      <c r="DH324" s="270"/>
      <c r="DI324" s="273"/>
      <c r="DJ324" s="270"/>
      <c r="DK324" s="270"/>
      <c r="DL324" s="273"/>
      <c r="DM324" s="285"/>
      <c r="DN324" s="270"/>
      <c r="DO324" s="284"/>
      <c r="DP324" s="270"/>
      <c r="DQ324" s="270"/>
      <c r="DR324" s="270"/>
      <c r="DS324" s="270"/>
      <c r="DT324" s="270"/>
      <c r="DU324" s="244"/>
      <c r="DV324" s="284"/>
      <c r="DW324" s="284"/>
      <c r="DX324" s="286"/>
      <c r="DY324" s="286"/>
      <c r="DZ324" s="284"/>
      <c r="EA324" s="284"/>
      <c r="EB324" s="284"/>
      <c r="ED324" s="284"/>
      <c r="EE324" s="270"/>
      <c r="EF324" s="280"/>
      <c r="EG324" s="280"/>
      <c r="EH324" s="280"/>
      <c r="EI324" s="224"/>
      <c r="EJ324" s="275"/>
      <c r="EK324" s="276"/>
      <c r="EL324" s="275"/>
      <c r="EM324" s="275"/>
      <c r="EO324" s="275"/>
      <c r="EP324" s="275"/>
      <c r="ER324" s="224"/>
      <c r="ES324" s="275"/>
      <c r="ET324" s="276"/>
      <c r="EU324" s="275"/>
      <c r="EV324" s="275"/>
      <c r="EX324" s="275"/>
      <c r="EY324" s="275"/>
      <c r="FA324" s="34"/>
      <c r="FB324" s="34"/>
      <c r="FC324" s="33"/>
    </row>
    <row r="325" spans="7:159" ht="32.25" customHeight="1">
      <c r="G325" s="280"/>
      <c r="L325" s="280"/>
      <c r="M325" s="266"/>
      <c r="N325" s="266"/>
      <c r="O325" s="266"/>
      <c r="P325" s="266"/>
      <c r="Q325" s="266"/>
      <c r="R325" s="266"/>
      <c r="S325" s="280"/>
      <c r="T325" s="280"/>
      <c r="U325" s="280"/>
      <c r="V325" s="280"/>
      <c r="W325" s="280"/>
      <c r="X325" s="266"/>
      <c r="Y325" s="280"/>
      <c r="Z325" s="280"/>
      <c r="AA325" s="280"/>
      <c r="AB325" s="266"/>
      <c r="AC325" s="280"/>
      <c r="AD325" s="280"/>
      <c r="AE325" s="281"/>
      <c r="AF325" s="280"/>
      <c r="AG325" s="280"/>
      <c r="AH325" s="281"/>
      <c r="AI325" s="280"/>
      <c r="AJ325" s="280"/>
      <c r="AK325" s="280"/>
      <c r="AL325" s="280"/>
      <c r="AM325" s="280"/>
      <c r="AN325" s="266"/>
      <c r="AO325" s="280"/>
      <c r="AP325" s="280"/>
      <c r="AQ325" s="280"/>
      <c r="AR325" s="280"/>
      <c r="AS325" s="266"/>
      <c r="AT325" s="280"/>
      <c r="AU325" s="280"/>
      <c r="AV325" s="266"/>
      <c r="AW325" s="266"/>
      <c r="AX325" s="280"/>
      <c r="AY325" s="280"/>
      <c r="AZ325" s="280"/>
      <c r="BA325" s="280"/>
      <c r="BB325" s="280"/>
      <c r="BC325" s="280"/>
      <c r="BD325" s="280"/>
      <c r="BE325" s="280"/>
      <c r="BF325" s="280"/>
      <c r="BK325" s="280"/>
      <c r="BL325" s="280"/>
      <c r="BM325" s="280"/>
      <c r="BN325" s="280"/>
      <c r="BO325" s="280"/>
      <c r="BP325" s="280"/>
      <c r="BQ325" s="280"/>
      <c r="BR325" s="280"/>
      <c r="BS325" s="280"/>
      <c r="BT325" s="280"/>
      <c r="BU325" s="266"/>
      <c r="BV325" s="280"/>
      <c r="BW325" s="280"/>
      <c r="BX325" s="280"/>
      <c r="BY325" s="280"/>
      <c r="BZ325" s="280"/>
      <c r="CA325" s="280"/>
      <c r="CB325" s="266"/>
      <c r="CC325" s="266"/>
      <c r="CD325" s="280"/>
      <c r="CE325" s="280"/>
      <c r="CF325" s="280"/>
      <c r="CG325" s="280"/>
      <c r="CH325" s="266"/>
      <c r="CI325" s="266"/>
      <c r="CJ325" s="266"/>
      <c r="CK325" s="266"/>
      <c r="CL325" s="266"/>
      <c r="CM325" s="280"/>
      <c r="CN325" s="280"/>
      <c r="CO325" s="280"/>
      <c r="CP325" s="280"/>
      <c r="CQ325" s="280"/>
      <c r="CR325" s="268"/>
      <c r="CS325" s="268"/>
      <c r="DA325" s="270"/>
      <c r="DB325" s="270"/>
      <c r="DD325" s="284"/>
      <c r="DE325" s="270"/>
      <c r="DF325" s="285"/>
      <c r="DG325" s="270"/>
      <c r="DH325" s="270"/>
      <c r="DI325" s="273"/>
      <c r="DJ325" s="270"/>
      <c r="DK325" s="270"/>
      <c r="DL325" s="273"/>
      <c r="DM325" s="285"/>
      <c r="DN325" s="270"/>
      <c r="DO325" s="284"/>
      <c r="DP325" s="270"/>
      <c r="DQ325" s="270"/>
      <c r="DR325" s="270"/>
      <c r="DS325" s="270"/>
      <c r="DT325" s="270"/>
      <c r="DU325" s="244"/>
      <c r="DV325" s="284"/>
      <c r="DW325" s="284"/>
      <c r="DX325" s="286"/>
      <c r="DY325" s="286"/>
      <c r="DZ325" s="284"/>
      <c r="EA325" s="284"/>
      <c r="EB325" s="284"/>
      <c r="ED325" s="284"/>
      <c r="EE325" s="270"/>
      <c r="EF325" s="280"/>
      <c r="EG325" s="280"/>
      <c r="EH325" s="280"/>
      <c r="EI325" s="224"/>
      <c r="EJ325" s="275"/>
      <c r="EK325" s="276"/>
      <c r="EL325" s="275"/>
      <c r="EM325" s="275"/>
      <c r="EO325" s="275"/>
      <c r="EP325" s="275"/>
      <c r="ER325" s="224"/>
      <c r="ES325" s="275"/>
      <c r="ET325" s="276"/>
      <c r="EU325" s="275"/>
      <c r="EV325" s="275"/>
      <c r="EX325" s="275"/>
      <c r="EY325" s="275"/>
      <c r="FA325" s="34"/>
      <c r="FB325" s="34"/>
      <c r="FC325" s="33"/>
    </row>
    <row r="326" spans="7:159" ht="32.25" customHeight="1">
      <c r="G326" s="280"/>
      <c r="L326" s="280"/>
      <c r="M326" s="266"/>
      <c r="N326" s="266"/>
      <c r="O326" s="266"/>
      <c r="P326" s="266"/>
      <c r="Q326" s="266"/>
      <c r="R326" s="266"/>
      <c r="S326" s="280"/>
      <c r="T326" s="280"/>
      <c r="U326" s="280"/>
      <c r="V326" s="280"/>
      <c r="W326" s="280"/>
      <c r="X326" s="266"/>
      <c r="Y326" s="280"/>
      <c r="Z326" s="280"/>
      <c r="AA326" s="280"/>
      <c r="AB326" s="266"/>
      <c r="AC326" s="280"/>
      <c r="AD326" s="280"/>
      <c r="AE326" s="281"/>
      <c r="AF326" s="280"/>
      <c r="AG326" s="280"/>
      <c r="AH326" s="281"/>
      <c r="AI326" s="280"/>
      <c r="AJ326" s="280"/>
      <c r="AK326" s="280"/>
      <c r="AL326" s="280"/>
      <c r="AM326" s="280"/>
      <c r="AN326" s="266"/>
      <c r="AO326" s="280"/>
      <c r="AP326" s="280"/>
      <c r="AQ326" s="280"/>
      <c r="AR326" s="280"/>
      <c r="AS326" s="266"/>
      <c r="AT326" s="280"/>
      <c r="AU326" s="280"/>
      <c r="AV326" s="266"/>
      <c r="AW326" s="266"/>
      <c r="AX326" s="280"/>
      <c r="AY326" s="280"/>
      <c r="AZ326" s="280"/>
      <c r="BA326" s="280"/>
      <c r="BB326" s="280"/>
      <c r="BC326" s="280"/>
      <c r="BD326" s="280"/>
      <c r="BE326" s="280"/>
      <c r="BF326" s="280"/>
      <c r="BK326" s="280"/>
      <c r="BL326" s="280"/>
      <c r="BM326" s="280"/>
      <c r="BN326" s="280"/>
      <c r="BO326" s="280"/>
      <c r="BP326" s="280"/>
      <c r="BQ326" s="280"/>
      <c r="BR326" s="280"/>
      <c r="BS326" s="280"/>
      <c r="BT326" s="280"/>
      <c r="BU326" s="266"/>
      <c r="BV326" s="280"/>
      <c r="BW326" s="280"/>
      <c r="BX326" s="280"/>
      <c r="BY326" s="280"/>
      <c r="BZ326" s="280"/>
      <c r="CA326" s="280"/>
      <c r="CB326" s="266"/>
      <c r="CC326" s="266"/>
      <c r="CD326" s="280"/>
      <c r="CE326" s="280"/>
      <c r="CF326" s="280"/>
      <c r="CG326" s="280"/>
      <c r="CH326" s="266"/>
      <c r="CI326" s="266"/>
      <c r="CJ326" s="266"/>
      <c r="CK326" s="266"/>
      <c r="CL326" s="266"/>
      <c r="CM326" s="280"/>
      <c r="CN326" s="280"/>
      <c r="CO326" s="280"/>
      <c r="CP326" s="280"/>
      <c r="CQ326" s="280"/>
      <c r="CR326" s="268"/>
      <c r="CS326" s="268"/>
      <c r="DA326" s="270"/>
      <c r="DB326" s="270"/>
      <c r="DD326" s="284"/>
      <c r="DE326" s="270"/>
      <c r="DF326" s="285"/>
      <c r="DG326" s="270"/>
      <c r="DH326" s="270"/>
      <c r="DI326" s="273"/>
      <c r="DJ326" s="270"/>
      <c r="DK326" s="270"/>
      <c r="DL326" s="273"/>
      <c r="DM326" s="285"/>
      <c r="DN326" s="270"/>
      <c r="DO326" s="284"/>
      <c r="DP326" s="270"/>
      <c r="DQ326" s="270"/>
      <c r="DR326" s="270"/>
      <c r="DS326" s="270"/>
      <c r="DT326" s="270"/>
      <c r="DU326" s="244"/>
      <c r="DV326" s="284"/>
      <c r="DW326" s="284"/>
      <c r="DX326" s="286"/>
      <c r="DY326" s="286"/>
      <c r="DZ326" s="284"/>
      <c r="EA326" s="284"/>
      <c r="EB326" s="284"/>
      <c r="ED326" s="284"/>
      <c r="EE326" s="270"/>
      <c r="EF326" s="280"/>
      <c r="EG326" s="280"/>
      <c r="EH326" s="280"/>
      <c r="EI326" s="224"/>
      <c r="EJ326" s="275"/>
      <c r="EK326" s="276"/>
      <c r="EL326" s="275"/>
      <c r="EM326" s="275"/>
      <c r="EO326" s="275"/>
      <c r="EP326" s="275"/>
      <c r="ER326" s="224"/>
      <c r="ES326" s="275"/>
      <c r="ET326" s="276"/>
      <c r="EU326" s="275"/>
      <c r="EV326" s="275"/>
      <c r="EX326" s="275"/>
      <c r="EY326" s="275"/>
      <c r="FA326" s="34"/>
      <c r="FB326" s="34"/>
      <c r="FC326" s="33"/>
    </row>
    <row r="327" spans="7:159" ht="32.25" customHeight="1">
      <c r="G327" s="280"/>
      <c r="L327" s="280"/>
      <c r="M327" s="266"/>
      <c r="N327" s="266"/>
      <c r="O327" s="266"/>
      <c r="P327" s="266"/>
      <c r="Q327" s="266"/>
      <c r="R327" s="266"/>
      <c r="S327" s="280"/>
      <c r="T327" s="280"/>
      <c r="U327" s="280"/>
      <c r="V327" s="280"/>
      <c r="W327" s="280"/>
      <c r="X327" s="266"/>
      <c r="Y327" s="280"/>
      <c r="Z327" s="280"/>
      <c r="AA327" s="280"/>
      <c r="AB327" s="266"/>
      <c r="AC327" s="280"/>
      <c r="AD327" s="280"/>
      <c r="AE327" s="281"/>
      <c r="AF327" s="280"/>
      <c r="AG327" s="280"/>
      <c r="AH327" s="281"/>
      <c r="AI327" s="280"/>
      <c r="AJ327" s="280"/>
      <c r="AK327" s="280"/>
      <c r="AL327" s="280"/>
      <c r="AM327" s="280"/>
      <c r="AN327" s="266"/>
      <c r="AO327" s="280"/>
      <c r="AP327" s="280"/>
      <c r="AQ327" s="280"/>
      <c r="AR327" s="280"/>
      <c r="AS327" s="266"/>
      <c r="AT327" s="280"/>
      <c r="AU327" s="280"/>
      <c r="AV327" s="266"/>
      <c r="AW327" s="266"/>
      <c r="AX327" s="280"/>
      <c r="AY327" s="280"/>
      <c r="AZ327" s="280"/>
      <c r="BA327" s="280"/>
      <c r="BB327" s="280"/>
      <c r="BC327" s="280"/>
      <c r="BD327" s="280"/>
      <c r="BE327" s="280"/>
      <c r="BF327" s="280"/>
      <c r="BK327" s="280"/>
      <c r="BL327" s="280"/>
      <c r="BM327" s="280"/>
      <c r="BN327" s="280"/>
      <c r="BO327" s="280"/>
      <c r="BP327" s="280"/>
      <c r="BQ327" s="280"/>
      <c r="BR327" s="280"/>
      <c r="BS327" s="280"/>
      <c r="BT327" s="280"/>
      <c r="BU327" s="266"/>
      <c r="BV327" s="280"/>
      <c r="BW327" s="280"/>
      <c r="BX327" s="280"/>
      <c r="BY327" s="280"/>
      <c r="BZ327" s="280"/>
      <c r="CA327" s="280"/>
      <c r="CB327" s="266"/>
      <c r="CC327" s="266"/>
      <c r="CD327" s="280"/>
      <c r="CE327" s="280"/>
      <c r="CF327" s="280"/>
      <c r="CG327" s="280"/>
      <c r="CH327" s="266"/>
      <c r="CI327" s="266"/>
      <c r="CJ327" s="266"/>
      <c r="CK327" s="266"/>
      <c r="CL327" s="266"/>
      <c r="CM327" s="280"/>
      <c r="CN327" s="280"/>
      <c r="CO327" s="280"/>
      <c r="CP327" s="280"/>
      <c r="CQ327" s="280"/>
      <c r="CR327" s="268"/>
      <c r="CS327" s="268"/>
      <c r="DA327" s="270"/>
      <c r="DB327" s="270"/>
      <c r="DD327" s="284"/>
      <c r="DE327" s="270"/>
      <c r="DF327" s="285"/>
      <c r="DG327" s="270"/>
      <c r="DH327" s="270"/>
      <c r="DI327" s="273"/>
      <c r="DJ327" s="270"/>
      <c r="DK327" s="270"/>
      <c r="DL327" s="273"/>
      <c r="DM327" s="285"/>
      <c r="DN327" s="270"/>
      <c r="DO327" s="284"/>
      <c r="DP327" s="270"/>
      <c r="DQ327" s="270"/>
      <c r="DR327" s="270"/>
      <c r="DS327" s="270"/>
      <c r="DT327" s="270"/>
      <c r="DU327" s="244"/>
      <c r="DV327" s="284"/>
      <c r="DW327" s="284"/>
      <c r="DX327" s="286"/>
      <c r="DY327" s="286"/>
      <c r="DZ327" s="284"/>
      <c r="EA327" s="284"/>
      <c r="EB327" s="284"/>
      <c r="ED327" s="284"/>
      <c r="EE327" s="270"/>
      <c r="EF327" s="280"/>
      <c r="EG327" s="280"/>
      <c r="EH327" s="280"/>
      <c r="EI327" s="224"/>
      <c r="EJ327" s="275"/>
      <c r="EK327" s="276"/>
      <c r="EL327" s="275"/>
      <c r="EM327" s="275"/>
      <c r="EO327" s="275"/>
      <c r="EP327" s="275"/>
      <c r="ER327" s="224"/>
      <c r="ES327" s="275"/>
      <c r="ET327" s="276"/>
      <c r="EU327" s="275"/>
      <c r="EV327" s="275"/>
      <c r="EX327" s="275"/>
      <c r="EY327" s="275"/>
      <c r="FA327" s="34"/>
      <c r="FB327" s="34"/>
      <c r="FC327" s="33"/>
    </row>
    <row r="328" spans="7:159" ht="32.25" customHeight="1">
      <c r="G328" s="280"/>
      <c r="L328" s="280"/>
      <c r="M328" s="266"/>
      <c r="N328" s="266"/>
      <c r="O328" s="266"/>
      <c r="P328" s="266"/>
      <c r="Q328" s="266"/>
      <c r="R328" s="266"/>
      <c r="S328" s="280"/>
      <c r="T328" s="280"/>
      <c r="U328" s="280"/>
      <c r="V328" s="280"/>
      <c r="W328" s="280"/>
      <c r="X328" s="266"/>
      <c r="Y328" s="280"/>
      <c r="Z328" s="280"/>
      <c r="AA328" s="280"/>
      <c r="AB328" s="266"/>
      <c r="AC328" s="280"/>
      <c r="AD328" s="280"/>
      <c r="AE328" s="281"/>
      <c r="AF328" s="280"/>
      <c r="AG328" s="280"/>
      <c r="AH328" s="281"/>
      <c r="AI328" s="280"/>
      <c r="AJ328" s="280"/>
      <c r="AK328" s="280"/>
      <c r="AL328" s="280"/>
      <c r="AM328" s="280"/>
      <c r="AN328" s="266"/>
      <c r="AO328" s="280"/>
      <c r="AP328" s="280"/>
      <c r="AQ328" s="280"/>
      <c r="AR328" s="280"/>
      <c r="AS328" s="266"/>
      <c r="AT328" s="280"/>
      <c r="AU328" s="280"/>
      <c r="AV328" s="266"/>
      <c r="AW328" s="266"/>
      <c r="AX328" s="280"/>
      <c r="AY328" s="280"/>
      <c r="AZ328" s="280"/>
      <c r="BA328" s="280"/>
      <c r="BB328" s="280"/>
      <c r="BC328" s="280"/>
      <c r="BD328" s="280"/>
      <c r="BE328" s="280"/>
      <c r="BF328" s="280"/>
      <c r="BK328" s="280"/>
      <c r="BL328" s="280"/>
      <c r="BM328" s="280"/>
      <c r="BN328" s="280"/>
      <c r="BO328" s="280"/>
      <c r="BP328" s="280"/>
      <c r="BQ328" s="280"/>
      <c r="BR328" s="280"/>
      <c r="BS328" s="280"/>
      <c r="BT328" s="280"/>
      <c r="BU328" s="266"/>
      <c r="BV328" s="280"/>
      <c r="BW328" s="280"/>
      <c r="BX328" s="280"/>
      <c r="BY328" s="280"/>
      <c r="BZ328" s="280"/>
      <c r="CA328" s="280"/>
      <c r="CB328" s="266"/>
      <c r="CC328" s="266"/>
      <c r="CD328" s="280"/>
      <c r="CE328" s="280"/>
      <c r="CF328" s="280"/>
      <c r="CG328" s="280"/>
      <c r="CH328" s="266"/>
      <c r="CI328" s="266"/>
      <c r="CJ328" s="266"/>
      <c r="CK328" s="266"/>
      <c r="CL328" s="266"/>
      <c r="CM328" s="280"/>
      <c r="CN328" s="280"/>
      <c r="CO328" s="280"/>
      <c r="CP328" s="280"/>
      <c r="CQ328" s="280"/>
      <c r="CR328" s="268"/>
      <c r="CS328" s="268"/>
      <c r="DA328" s="270"/>
      <c r="DB328" s="270"/>
      <c r="DD328" s="284"/>
      <c r="DE328" s="270"/>
      <c r="DF328" s="285"/>
      <c r="DG328" s="270"/>
      <c r="DH328" s="270"/>
      <c r="DI328" s="273"/>
      <c r="DJ328" s="270"/>
      <c r="DK328" s="270"/>
      <c r="DL328" s="273"/>
      <c r="DM328" s="285"/>
      <c r="DN328" s="270"/>
      <c r="DO328" s="284"/>
      <c r="DP328" s="270"/>
      <c r="DQ328" s="270"/>
      <c r="DR328" s="270"/>
      <c r="DS328" s="270"/>
      <c r="DT328" s="270"/>
      <c r="DU328" s="244"/>
      <c r="DV328" s="284"/>
      <c r="DW328" s="284"/>
      <c r="DX328" s="286"/>
      <c r="DY328" s="286"/>
      <c r="DZ328" s="284"/>
      <c r="EA328" s="284"/>
      <c r="EB328" s="284"/>
      <c r="ED328" s="284"/>
      <c r="EE328" s="270"/>
      <c r="EF328" s="280"/>
      <c r="EG328" s="280"/>
      <c r="EH328" s="280"/>
      <c r="EI328" s="224"/>
      <c r="EJ328" s="275"/>
      <c r="EK328" s="276"/>
      <c r="EL328" s="275"/>
      <c r="EM328" s="275"/>
      <c r="EO328" s="275"/>
      <c r="EP328" s="275"/>
      <c r="ER328" s="224"/>
      <c r="ES328" s="275"/>
      <c r="ET328" s="276"/>
      <c r="EU328" s="275"/>
      <c r="EV328" s="275"/>
      <c r="EX328" s="275"/>
      <c r="EY328" s="275"/>
      <c r="FA328" s="34"/>
      <c r="FB328" s="34"/>
      <c r="FC328" s="33"/>
    </row>
    <row r="329" spans="7:159" ht="32.25" customHeight="1">
      <c r="G329" s="280"/>
      <c r="L329" s="280"/>
      <c r="M329" s="266"/>
      <c r="N329" s="266"/>
      <c r="O329" s="266"/>
      <c r="P329" s="266"/>
      <c r="Q329" s="266"/>
      <c r="R329" s="266"/>
      <c r="S329" s="280"/>
      <c r="T329" s="280"/>
      <c r="U329" s="280"/>
      <c r="V329" s="280"/>
      <c r="W329" s="280"/>
      <c r="X329" s="266"/>
      <c r="Y329" s="280"/>
      <c r="Z329" s="280"/>
      <c r="AA329" s="280"/>
      <c r="AB329" s="266"/>
      <c r="AC329" s="280"/>
      <c r="AD329" s="280"/>
      <c r="AE329" s="281"/>
      <c r="AF329" s="280"/>
      <c r="AG329" s="280"/>
      <c r="AH329" s="281"/>
      <c r="AI329" s="280"/>
      <c r="AJ329" s="280"/>
      <c r="AK329" s="280"/>
      <c r="AL329" s="280"/>
      <c r="AM329" s="280"/>
      <c r="AN329" s="266"/>
      <c r="AO329" s="280"/>
      <c r="AP329" s="280"/>
      <c r="AQ329" s="280"/>
      <c r="AR329" s="280"/>
      <c r="AS329" s="266"/>
      <c r="AT329" s="280"/>
      <c r="AU329" s="280"/>
      <c r="AV329" s="266"/>
      <c r="AW329" s="266"/>
      <c r="AX329" s="280"/>
      <c r="AY329" s="280"/>
      <c r="AZ329" s="280"/>
      <c r="BA329" s="280"/>
      <c r="BB329" s="280"/>
      <c r="BC329" s="280"/>
      <c r="BD329" s="280"/>
      <c r="BE329" s="280"/>
      <c r="BF329" s="280"/>
      <c r="BK329" s="280"/>
      <c r="BL329" s="280"/>
      <c r="BM329" s="280"/>
      <c r="BN329" s="280"/>
      <c r="BO329" s="280"/>
      <c r="BP329" s="280"/>
      <c r="BQ329" s="280"/>
      <c r="BR329" s="280"/>
      <c r="BS329" s="280"/>
      <c r="BT329" s="280"/>
      <c r="BU329" s="266"/>
      <c r="BV329" s="280"/>
      <c r="BW329" s="280"/>
      <c r="BX329" s="280"/>
      <c r="BY329" s="280"/>
      <c r="BZ329" s="280"/>
      <c r="CA329" s="280"/>
      <c r="CB329" s="266"/>
      <c r="CC329" s="266"/>
      <c r="CD329" s="280"/>
      <c r="CE329" s="280"/>
      <c r="CF329" s="280"/>
      <c r="CG329" s="280"/>
      <c r="CH329" s="266"/>
      <c r="CI329" s="266"/>
      <c r="CJ329" s="266"/>
      <c r="CK329" s="266"/>
      <c r="CL329" s="266"/>
      <c r="CM329" s="280"/>
      <c r="CN329" s="280"/>
      <c r="CO329" s="280"/>
      <c r="CP329" s="280"/>
      <c r="CQ329" s="280"/>
      <c r="CR329" s="268"/>
      <c r="CS329" s="268"/>
      <c r="DA329" s="270"/>
      <c r="DB329" s="270"/>
      <c r="DD329" s="284"/>
      <c r="DE329" s="270"/>
      <c r="DF329" s="285"/>
      <c r="DG329" s="270"/>
      <c r="DH329" s="270"/>
      <c r="DI329" s="273"/>
      <c r="DJ329" s="270"/>
      <c r="DK329" s="270"/>
      <c r="DL329" s="273"/>
      <c r="DM329" s="285"/>
      <c r="DN329" s="270"/>
      <c r="DO329" s="284"/>
      <c r="DP329" s="270"/>
      <c r="DQ329" s="270"/>
      <c r="DR329" s="270"/>
      <c r="DS329" s="270"/>
      <c r="DT329" s="270"/>
      <c r="DU329" s="244"/>
      <c r="DV329" s="284"/>
      <c r="DW329" s="284"/>
      <c r="DX329" s="286"/>
      <c r="DY329" s="286"/>
      <c r="DZ329" s="284"/>
      <c r="EA329" s="284"/>
      <c r="EB329" s="284"/>
      <c r="ED329" s="284"/>
      <c r="EE329" s="270"/>
      <c r="EF329" s="280"/>
      <c r="EG329" s="280"/>
      <c r="EH329" s="280"/>
      <c r="EI329" s="224"/>
      <c r="EJ329" s="275"/>
      <c r="EK329" s="276"/>
      <c r="EL329" s="275"/>
      <c r="EM329" s="275"/>
      <c r="EO329" s="275"/>
      <c r="EP329" s="275"/>
      <c r="ER329" s="224"/>
      <c r="ES329" s="275"/>
      <c r="ET329" s="276"/>
      <c r="EU329" s="275"/>
      <c r="EV329" s="275"/>
      <c r="EX329" s="275"/>
      <c r="EY329" s="275"/>
      <c r="FA329" s="34"/>
      <c r="FB329" s="34"/>
      <c r="FC329" s="33"/>
    </row>
    <row r="330" spans="7:159" ht="32.25" customHeight="1">
      <c r="G330" s="280"/>
      <c r="L330" s="280"/>
      <c r="M330" s="266"/>
      <c r="N330" s="266"/>
      <c r="O330" s="266"/>
      <c r="P330" s="266"/>
      <c r="Q330" s="266"/>
      <c r="R330" s="266"/>
      <c r="S330" s="280"/>
      <c r="T330" s="280"/>
      <c r="U330" s="280"/>
      <c r="V330" s="280"/>
      <c r="W330" s="280"/>
      <c r="X330" s="266"/>
      <c r="Y330" s="280"/>
      <c r="Z330" s="280"/>
      <c r="AA330" s="280"/>
      <c r="AB330" s="266"/>
      <c r="AC330" s="280"/>
      <c r="AD330" s="280"/>
      <c r="AE330" s="281"/>
      <c r="AF330" s="280"/>
      <c r="AG330" s="280"/>
      <c r="AH330" s="281"/>
      <c r="AI330" s="280"/>
      <c r="AJ330" s="280"/>
      <c r="AK330" s="280"/>
      <c r="AL330" s="280"/>
      <c r="AM330" s="280"/>
      <c r="AN330" s="266"/>
      <c r="AO330" s="280"/>
      <c r="AP330" s="280"/>
      <c r="AQ330" s="280"/>
      <c r="AR330" s="280"/>
      <c r="AS330" s="266"/>
      <c r="AT330" s="280"/>
      <c r="AU330" s="280"/>
      <c r="AV330" s="266"/>
      <c r="AW330" s="266"/>
      <c r="AX330" s="280"/>
      <c r="AY330" s="280"/>
      <c r="AZ330" s="280"/>
      <c r="BA330" s="280"/>
      <c r="BB330" s="280"/>
      <c r="BC330" s="280"/>
      <c r="BD330" s="280"/>
      <c r="BE330" s="280"/>
      <c r="BF330" s="280"/>
      <c r="BK330" s="280"/>
      <c r="BL330" s="280"/>
      <c r="BM330" s="280"/>
      <c r="BN330" s="280"/>
      <c r="BO330" s="280"/>
      <c r="BP330" s="280"/>
      <c r="BQ330" s="280"/>
      <c r="BR330" s="280"/>
      <c r="BS330" s="280"/>
      <c r="BT330" s="280"/>
      <c r="BU330" s="266"/>
      <c r="BV330" s="280"/>
      <c r="BW330" s="280"/>
      <c r="BX330" s="280"/>
      <c r="BY330" s="280"/>
      <c r="BZ330" s="280"/>
      <c r="CA330" s="280"/>
      <c r="CB330" s="266"/>
      <c r="CC330" s="266"/>
      <c r="CD330" s="280"/>
      <c r="CE330" s="280"/>
      <c r="CF330" s="280"/>
      <c r="CG330" s="280"/>
      <c r="CH330" s="266"/>
      <c r="CI330" s="266"/>
      <c r="CJ330" s="266"/>
      <c r="CK330" s="266"/>
      <c r="CL330" s="266"/>
      <c r="CM330" s="280"/>
      <c r="CN330" s="280"/>
      <c r="CO330" s="280"/>
      <c r="CP330" s="280"/>
      <c r="CQ330" s="280"/>
      <c r="CR330" s="268"/>
      <c r="CS330" s="268"/>
      <c r="DA330" s="270"/>
      <c r="DB330" s="270"/>
      <c r="DD330" s="284"/>
      <c r="DE330" s="270"/>
      <c r="DF330" s="285"/>
      <c r="DG330" s="270"/>
      <c r="DH330" s="270"/>
      <c r="DI330" s="273"/>
      <c r="DJ330" s="270"/>
      <c r="DK330" s="270"/>
      <c r="DL330" s="273"/>
      <c r="DM330" s="285"/>
      <c r="DN330" s="270"/>
      <c r="DO330" s="284"/>
      <c r="DP330" s="270"/>
      <c r="DQ330" s="270"/>
      <c r="DR330" s="270"/>
      <c r="DS330" s="270"/>
      <c r="DT330" s="270"/>
      <c r="DU330" s="244"/>
      <c r="DV330" s="284"/>
      <c r="DW330" s="284"/>
      <c r="DX330" s="286"/>
      <c r="DY330" s="286"/>
      <c r="DZ330" s="284"/>
      <c r="EA330" s="284"/>
      <c r="EB330" s="284"/>
      <c r="ED330" s="284"/>
      <c r="EE330" s="270"/>
      <c r="EF330" s="280"/>
      <c r="EG330" s="280"/>
      <c r="EH330" s="280"/>
      <c r="EI330" s="224"/>
      <c r="EJ330" s="275"/>
      <c r="EK330" s="276"/>
      <c r="EL330" s="275"/>
      <c r="EM330" s="275"/>
      <c r="EO330" s="275"/>
      <c r="EP330" s="275"/>
      <c r="ER330" s="224"/>
      <c r="ES330" s="275"/>
      <c r="ET330" s="276"/>
      <c r="EU330" s="275"/>
      <c r="EV330" s="275"/>
      <c r="EX330" s="275"/>
      <c r="EY330" s="275"/>
      <c r="FA330" s="34"/>
      <c r="FB330" s="34"/>
      <c r="FC330" s="33"/>
    </row>
    <row r="331" spans="7:159" ht="32.25" customHeight="1">
      <c r="G331" s="280"/>
      <c r="L331" s="280"/>
      <c r="M331" s="266"/>
      <c r="N331" s="266"/>
      <c r="O331" s="266"/>
      <c r="P331" s="266"/>
      <c r="Q331" s="266"/>
      <c r="R331" s="266"/>
      <c r="S331" s="280"/>
      <c r="T331" s="280"/>
      <c r="U331" s="280"/>
      <c r="V331" s="280"/>
      <c r="W331" s="280"/>
      <c r="X331" s="266"/>
      <c r="Y331" s="280"/>
      <c r="Z331" s="280"/>
      <c r="AA331" s="280"/>
      <c r="AB331" s="266"/>
      <c r="AC331" s="280"/>
      <c r="AD331" s="280"/>
      <c r="AE331" s="281"/>
      <c r="AF331" s="280"/>
      <c r="AG331" s="280"/>
      <c r="AH331" s="281"/>
      <c r="AI331" s="280"/>
      <c r="AJ331" s="280"/>
      <c r="AK331" s="280"/>
      <c r="AL331" s="280"/>
      <c r="AM331" s="280"/>
      <c r="AN331" s="266"/>
      <c r="AO331" s="280"/>
      <c r="AP331" s="280"/>
      <c r="AQ331" s="280"/>
      <c r="AR331" s="280"/>
      <c r="AS331" s="266"/>
      <c r="AT331" s="280"/>
      <c r="AU331" s="280"/>
      <c r="AV331" s="266"/>
      <c r="AW331" s="266"/>
      <c r="AX331" s="280"/>
      <c r="AY331" s="280"/>
      <c r="AZ331" s="280"/>
      <c r="BA331" s="280"/>
      <c r="BB331" s="280"/>
      <c r="BC331" s="280"/>
      <c r="BD331" s="280"/>
      <c r="BE331" s="280"/>
      <c r="BF331" s="280"/>
      <c r="BK331" s="280"/>
      <c r="BL331" s="280"/>
      <c r="BM331" s="280"/>
      <c r="BN331" s="280"/>
      <c r="BO331" s="280"/>
      <c r="BP331" s="280"/>
      <c r="BQ331" s="280"/>
      <c r="BR331" s="280"/>
      <c r="BS331" s="280"/>
      <c r="BT331" s="280"/>
      <c r="BU331" s="266"/>
      <c r="BV331" s="280"/>
      <c r="BW331" s="280"/>
      <c r="BX331" s="280"/>
      <c r="BY331" s="280"/>
      <c r="BZ331" s="280"/>
      <c r="CA331" s="280"/>
      <c r="CB331" s="266"/>
      <c r="CC331" s="266"/>
      <c r="CD331" s="280"/>
      <c r="CE331" s="280"/>
      <c r="CF331" s="280"/>
      <c r="CG331" s="280"/>
      <c r="CH331" s="266"/>
      <c r="CI331" s="266"/>
      <c r="CJ331" s="266"/>
      <c r="CK331" s="266"/>
      <c r="CL331" s="266"/>
      <c r="CM331" s="280"/>
      <c r="CN331" s="280"/>
      <c r="CO331" s="280"/>
      <c r="CP331" s="280"/>
      <c r="CQ331" s="280"/>
      <c r="CR331" s="268"/>
      <c r="CS331" s="268"/>
      <c r="DA331" s="270"/>
      <c r="DB331" s="270"/>
      <c r="DD331" s="284"/>
      <c r="DE331" s="270"/>
      <c r="DF331" s="285"/>
      <c r="DG331" s="270"/>
      <c r="DH331" s="270"/>
      <c r="DI331" s="273"/>
      <c r="DJ331" s="270"/>
      <c r="DK331" s="270"/>
      <c r="DL331" s="273"/>
      <c r="DM331" s="285"/>
      <c r="DN331" s="270"/>
      <c r="DO331" s="284"/>
      <c r="DP331" s="270"/>
      <c r="DQ331" s="270"/>
      <c r="DR331" s="270"/>
      <c r="DS331" s="270"/>
      <c r="DT331" s="270"/>
      <c r="DU331" s="244"/>
      <c r="DV331" s="284"/>
      <c r="DW331" s="284"/>
      <c r="DX331" s="286"/>
      <c r="DY331" s="286"/>
      <c r="DZ331" s="284"/>
      <c r="EA331" s="284"/>
      <c r="EB331" s="284"/>
      <c r="ED331" s="284"/>
      <c r="EE331" s="270"/>
      <c r="EF331" s="280"/>
      <c r="EG331" s="280"/>
      <c r="EH331" s="280"/>
      <c r="EI331" s="224"/>
      <c r="EJ331" s="275"/>
      <c r="EK331" s="276"/>
      <c r="EL331" s="275"/>
      <c r="EM331" s="275"/>
      <c r="EO331" s="275"/>
      <c r="EP331" s="275"/>
      <c r="ER331" s="224"/>
      <c r="ES331" s="275"/>
      <c r="ET331" s="276"/>
      <c r="EU331" s="275"/>
      <c r="EV331" s="275"/>
      <c r="EX331" s="275"/>
      <c r="EY331" s="275"/>
      <c r="FA331" s="34"/>
      <c r="FB331" s="34"/>
      <c r="FC331" s="33"/>
    </row>
    <row r="332" spans="7:159" ht="32.25" customHeight="1">
      <c r="G332" s="280"/>
      <c r="L332" s="280"/>
      <c r="M332" s="266"/>
      <c r="N332" s="266"/>
      <c r="O332" s="266"/>
      <c r="P332" s="266"/>
      <c r="Q332" s="266"/>
      <c r="R332" s="266"/>
      <c r="S332" s="280"/>
      <c r="T332" s="280"/>
      <c r="U332" s="280"/>
      <c r="V332" s="280"/>
      <c r="W332" s="280"/>
      <c r="X332" s="266"/>
      <c r="Y332" s="280"/>
      <c r="Z332" s="280"/>
      <c r="AA332" s="280"/>
      <c r="AB332" s="266"/>
      <c r="AC332" s="280"/>
      <c r="AD332" s="280"/>
      <c r="AE332" s="281"/>
      <c r="AF332" s="280"/>
      <c r="AG332" s="280"/>
      <c r="AH332" s="281"/>
      <c r="AI332" s="280"/>
      <c r="AJ332" s="280"/>
      <c r="AK332" s="280"/>
      <c r="AL332" s="280"/>
      <c r="AM332" s="280"/>
      <c r="AN332" s="266"/>
      <c r="AO332" s="280"/>
      <c r="AP332" s="280"/>
      <c r="AQ332" s="280"/>
      <c r="AR332" s="280"/>
      <c r="AS332" s="266"/>
      <c r="AT332" s="280"/>
      <c r="AU332" s="280"/>
      <c r="AV332" s="266"/>
      <c r="AW332" s="266"/>
      <c r="AX332" s="280"/>
      <c r="AY332" s="280"/>
      <c r="AZ332" s="280"/>
      <c r="BA332" s="280"/>
      <c r="BB332" s="280"/>
      <c r="BC332" s="280"/>
      <c r="BD332" s="280"/>
      <c r="BE332" s="280"/>
      <c r="BF332" s="280"/>
      <c r="BK332" s="280"/>
      <c r="BL332" s="280"/>
      <c r="BM332" s="280"/>
      <c r="BN332" s="280"/>
      <c r="BO332" s="280"/>
      <c r="BP332" s="280"/>
      <c r="BQ332" s="280"/>
      <c r="BR332" s="280"/>
      <c r="BS332" s="280"/>
      <c r="BT332" s="280"/>
      <c r="BU332" s="266"/>
      <c r="BV332" s="280"/>
      <c r="BW332" s="280"/>
      <c r="BX332" s="280"/>
      <c r="BY332" s="280"/>
      <c r="BZ332" s="280"/>
      <c r="CA332" s="280"/>
      <c r="CB332" s="266"/>
      <c r="CC332" s="266"/>
      <c r="CD332" s="280"/>
      <c r="CE332" s="280"/>
      <c r="CF332" s="280"/>
      <c r="CG332" s="280"/>
      <c r="CH332" s="266"/>
      <c r="CI332" s="266"/>
      <c r="CJ332" s="266"/>
      <c r="CK332" s="266"/>
      <c r="CL332" s="266"/>
      <c r="CM332" s="280"/>
      <c r="CN332" s="280"/>
      <c r="CO332" s="280"/>
      <c r="CP332" s="280"/>
      <c r="CQ332" s="280"/>
      <c r="CR332" s="268"/>
      <c r="CS332" s="268"/>
      <c r="DA332" s="270"/>
      <c r="DB332" s="270"/>
      <c r="DD332" s="284"/>
      <c r="DE332" s="270"/>
      <c r="DF332" s="285"/>
      <c r="DG332" s="270"/>
      <c r="DH332" s="270"/>
      <c r="DI332" s="273"/>
      <c r="DJ332" s="270"/>
      <c r="DK332" s="270"/>
      <c r="DL332" s="273"/>
      <c r="DM332" s="285"/>
      <c r="DN332" s="270"/>
      <c r="DO332" s="284"/>
      <c r="DP332" s="270"/>
      <c r="DQ332" s="270"/>
      <c r="DR332" s="270"/>
      <c r="DS332" s="270"/>
      <c r="DT332" s="270"/>
      <c r="DU332" s="244"/>
      <c r="DV332" s="284"/>
      <c r="DW332" s="284"/>
      <c r="DX332" s="286"/>
      <c r="DY332" s="286"/>
      <c r="DZ332" s="284"/>
      <c r="EA332" s="284"/>
      <c r="EB332" s="284"/>
      <c r="ED332" s="284"/>
      <c r="EE332" s="270"/>
      <c r="EF332" s="280"/>
      <c r="EG332" s="280"/>
      <c r="EH332" s="280"/>
      <c r="EI332" s="224"/>
      <c r="EJ332" s="275"/>
      <c r="EK332" s="276"/>
      <c r="EL332" s="275"/>
      <c r="EM332" s="275"/>
      <c r="EO332" s="275"/>
      <c r="EP332" s="275"/>
      <c r="ER332" s="224"/>
      <c r="ES332" s="275"/>
      <c r="ET332" s="276"/>
      <c r="EU332" s="275"/>
      <c r="EV332" s="275"/>
      <c r="EX332" s="275"/>
      <c r="EY332" s="275"/>
      <c r="FA332" s="34"/>
      <c r="FB332" s="34"/>
      <c r="FC332" s="33"/>
    </row>
    <row r="333" spans="7:159" ht="32.25" customHeight="1">
      <c r="G333" s="280"/>
      <c r="L333" s="280"/>
      <c r="M333" s="266"/>
      <c r="N333" s="266"/>
      <c r="O333" s="266"/>
      <c r="P333" s="266"/>
      <c r="Q333" s="266"/>
      <c r="R333" s="266"/>
      <c r="S333" s="280"/>
      <c r="T333" s="280"/>
      <c r="U333" s="280"/>
      <c r="V333" s="280"/>
      <c r="W333" s="280"/>
      <c r="X333" s="266"/>
      <c r="Y333" s="280"/>
      <c r="Z333" s="280"/>
      <c r="AA333" s="280"/>
      <c r="AB333" s="266"/>
      <c r="AC333" s="280"/>
      <c r="AD333" s="280"/>
      <c r="AE333" s="281"/>
      <c r="AF333" s="280"/>
      <c r="AG333" s="280"/>
      <c r="AH333" s="281"/>
      <c r="AI333" s="280"/>
      <c r="AJ333" s="280"/>
      <c r="AK333" s="280"/>
      <c r="AL333" s="280"/>
      <c r="AM333" s="280"/>
      <c r="AN333" s="266"/>
      <c r="AO333" s="280"/>
      <c r="AP333" s="280"/>
      <c r="AQ333" s="280"/>
      <c r="AR333" s="280"/>
      <c r="AS333" s="266"/>
      <c r="AT333" s="280"/>
      <c r="AU333" s="280"/>
      <c r="AV333" s="266"/>
      <c r="AW333" s="266"/>
      <c r="AX333" s="280"/>
      <c r="AY333" s="280"/>
      <c r="AZ333" s="280"/>
      <c r="BA333" s="280"/>
      <c r="BB333" s="280"/>
      <c r="BC333" s="280"/>
      <c r="BD333" s="280"/>
      <c r="BE333" s="280"/>
      <c r="BF333" s="280"/>
      <c r="BK333" s="280"/>
      <c r="BL333" s="280"/>
      <c r="BM333" s="280"/>
      <c r="BN333" s="280"/>
      <c r="BO333" s="280"/>
      <c r="BP333" s="280"/>
      <c r="BQ333" s="280"/>
      <c r="BR333" s="280"/>
      <c r="BS333" s="280"/>
      <c r="BT333" s="280"/>
      <c r="BU333" s="266"/>
      <c r="BV333" s="280"/>
      <c r="BW333" s="280"/>
      <c r="BX333" s="280"/>
      <c r="BY333" s="280"/>
      <c r="BZ333" s="280"/>
      <c r="CA333" s="280"/>
      <c r="CB333" s="266"/>
      <c r="CC333" s="266"/>
      <c r="CD333" s="280"/>
      <c r="CE333" s="280"/>
      <c r="CF333" s="280"/>
      <c r="CG333" s="280"/>
      <c r="CH333" s="266"/>
      <c r="CI333" s="266"/>
      <c r="CJ333" s="266"/>
      <c r="CK333" s="266"/>
      <c r="CL333" s="266"/>
      <c r="CM333" s="280"/>
      <c r="CN333" s="280"/>
      <c r="CO333" s="280"/>
      <c r="CP333" s="280"/>
      <c r="CQ333" s="280"/>
      <c r="CR333" s="268"/>
      <c r="CS333" s="268"/>
      <c r="DA333" s="270"/>
      <c r="DB333" s="270"/>
      <c r="DD333" s="284"/>
      <c r="DE333" s="270"/>
      <c r="DF333" s="285"/>
      <c r="DG333" s="270"/>
      <c r="DH333" s="270"/>
      <c r="DI333" s="273"/>
      <c r="DJ333" s="270"/>
      <c r="DK333" s="270"/>
      <c r="DL333" s="273"/>
      <c r="DM333" s="285"/>
      <c r="DN333" s="270"/>
      <c r="DO333" s="284"/>
      <c r="DP333" s="270"/>
      <c r="DQ333" s="270"/>
      <c r="DR333" s="270"/>
      <c r="DS333" s="270"/>
      <c r="DT333" s="270"/>
      <c r="DU333" s="244"/>
      <c r="DV333" s="284"/>
      <c r="DW333" s="284"/>
      <c r="DX333" s="286"/>
      <c r="DY333" s="286"/>
      <c r="DZ333" s="284"/>
      <c r="EA333" s="284"/>
      <c r="EB333" s="284"/>
      <c r="ED333" s="284"/>
      <c r="EE333" s="270"/>
      <c r="EF333" s="280"/>
      <c r="EG333" s="280"/>
      <c r="EH333" s="280"/>
      <c r="EI333" s="224"/>
      <c r="EJ333" s="275"/>
      <c r="EK333" s="276"/>
      <c r="EL333" s="275"/>
      <c r="EM333" s="275"/>
      <c r="EO333" s="275"/>
      <c r="EP333" s="275"/>
      <c r="ER333" s="224"/>
      <c r="ES333" s="275"/>
      <c r="ET333" s="276"/>
      <c r="EU333" s="275"/>
      <c r="EV333" s="275"/>
      <c r="EX333" s="275"/>
      <c r="EY333" s="275"/>
      <c r="FA333" s="34"/>
      <c r="FB333" s="34"/>
      <c r="FC333" s="33"/>
    </row>
    <row r="334" spans="7:159" ht="32.25" customHeight="1">
      <c r="G334" s="280"/>
      <c r="L334" s="280"/>
      <c r="M334" s="266"/>
      <c r="N334" s="266"/>
      <c r="O334" s="266"/>
      <c r="P334" s="266"/>
      <c r="Q334" s="266"/>
      <c r="R334" s="266"/>
      <c r="S334" s="280"/>
      <c r="T334" s="280"/>
      <c r="U334" s="280"/>
      <c r="V334" s="280"/>
      <c r="W334" s="280"/>
      <c r="X334" s="266"/>
      <c r="Y334" s="280"/>
      <c r="Z334" s="280"/>
      <c r="AA334" s="280"/>
      <c r="AB334" s="266"/>
      <c r="AC334" s="280"/>
      <c r="AD334" s="280"/>
      <c r="AE334" s="281"/>
      <c r="AF334" s="280"/>
      <c r="AG334" s="280"/>
      <c r="AH334" s="281"/>
      <c r="AI334" s="280"/>
      <c r="AJ334" s="280"/>
      <c r="AK334" s="280"/>
      <c r="AL334" s="280"/>
      <c r="AM334" s="280"/>
      <c r="AN334" s="266"/>
      <c r="AO334" s="280"/>
      <c r="AP334" s="280"/>
      <c r="AQ334" s="280"/>
      <c r="AR334" s="280"/>
      <c r="AS334" s="266"/>
      <c r="AT334" s="280"/>
      <c r="AU334" s="280"/>
      <c r="AV334" s="266"/>
      <c r="AW334" s="266"/>
      <c r="AX334" s="280"/>
      <c r="AY334" s="280"/>
      <c r="AZ334" s="280"/>
      <c r="BA334" s="280"/>
      <c r="BB334" s="280"/>
      <c r="BC334" s="280"/>
      <c r="BD334" s="280"/>
      <c r="BE334" s="280"/>
      <c r="BF334" s="280"/>
      <c r="BK334" s="280"/>
      <c r="BL334" s="280"/>
      <c r="BM334" s="280"/>
      <c r="BN334" s="280"/>
      <c r="BO334" s="280"/>
      <c r="BP334" s="280"/>
      <c r="BQ334" s="280"/>
      <c r="BR334" s="280"/>
      <c r="BS334" s="280"/>
      <c r="BT334" s="280"/>
      <c r="BU334" s="266"/>
      <c r="BV334" s="280"/>
      <c r="BW334" s="280"/>
      <c r="BX334" s="280"/>
      <c r="BY334" s="280"/>
      <c r="BZ334" s="280"/>
      <c r="CA334" s="280"/>
      <c r="CB334" s="266"/>
      <c r="CC334" s="266"/>
      <c r="CD334" s="280"/>
      <c r="CE334" s="280"/>
      <c r="CF334" s="280"/>
      <c r="CG334" s="280"/>
      <c r="CH334" s="266"/>
      <c r="CI334" s="266"/>
      <c r="CJ334" s="266"/>
      <c r="CK334" s="266"/>
      <c r="CL334" s="266"/>
      <c r="CM334" s="280"/>
      <c r="CN334" s="280"/>
      <c r="CO334" s="280"/>
      <c r="CP334" s="280"/>
      <c r="CQ334" s="280"/>
      <c r="CR334" s="268"/>
      <c r="CS334" s="268"/>
      <c r="DA334" s="270"/>
      <c r="DB334" s="270"/>
      <c r="DD334" s="284"/>
      <c r="DE334" s="270"/>
      <c r="DF334" s="285"/>
      <c r="DG334" s="270"/>
      <c r="DH334" s="270"/>
      <c r="DI334" s="273"/>
      <c r="DJ334" s="270"/>
      <c r="DK334" s="270"/>
      <c r="DL334" s="273"/>
      <c r="DM334" s="285"/>
      <c r="DN334" s="270"/>
      <c r="DO334" s="284"/>
      <c r="DP334" s="270"/>
      <c r="DQ334" s="270"/>
      <c r="DR334" s="270"/>
      <c r="DS334" s="270"/>
      <c r="DT334" s="270"/>
      <c r="DU334" s="244"/>
      <c r="DV334" s="284"/>
      <c r="DW334" s="284"/>
      <c r="DX334" s="286"/>
      <c r="DY334" s="286"/>
      <c r="DZ334" s="284"/>
      <c r="EA334" s="284"/>
      <c r="EB334" s="284"/>
      <c r="ED334" s="284"/>
      <c r="EE334" s="270"/>
      <c r="EF334" s="280"/>
      <c r="EG334" s="280"/>
      <c r="EH334" s="280"/>
      <c r="EI334" s="224"/>
      <c r="EJ334" s="275"/>
      <c r="EK334" s="276"/>
      <c r="EL334" s="275"/>
      <c r="EM334" s="275"/>
      <c r="EO334" s="275"/>
      <c r="EP334" s="275"/>
      <c r="ER334" s="224"/>
      <c r="ES334" s="275"/>
      <c r="ET334" s="276"/>
      <c r="EU334" s="275"/>
      <c r="EV334" s="275"/>
      <c r="EX334" s="275"/>
      <c r="EY334" s="275"/>
      <c r="FA334" s="34"/>
      <c r="FB334" s="34"/>
      <c r="FC334" s="33"/>
    </row>
    <row r="335" spans="7:159" ht="32.25" customHeight="1">
      <c r="G335" s="280"/>
      <c r="L335" s="280"/>
      <c r="M335" s="266"/>
      <c r="N335" s="266"/>
      <c r="O335" s="266"/>
      <c r="P335" s="266"/>
      <c r="Q335" s="266"/>
      <c r="R335" s="266"/>
      <c r="S335" s="280"/>
      <c r="T335" s="280"/>
      <c r="U335" s="280"/>
      <c r="V335" s="280"/>
      <c r="W335" s="280"/>
      <c r="X335" s="266"/>
      <c r="Y335" s="280"/>
      <c r="Z335" s="280"/>
      <c r="AA335" s="280"/>
      <c r="AB335" s="266"/>
      <c r="AC335" s="280"/>
      <c r="AD335" s="280"/>
      <c r="AE335" s="281"/>
      <c r="AF335" s="280"/>
      <c r="AG335" s="280"/>
      <c r="AH335" s="281"/>
      <c r="AI335" s="280"/>
      <c r="AJ335" s="280"/>
      <c r="AK335" s="280"/>
      <c r="AL335" s="280"/>
      <c r="AM335" s="280"/>
      <c r="AN335" s="266"/>
      <c r="AO335" s="280"/>
      <c r="AP335" s="280"/>
      <c r="AQ335" s="280"/>
      <c r="AR335" s="280"/>
      <c r="AS335" s="266"/>
      <c r="AT335" s="280"/>
      <c r="AU335" s="280"/>
      <c r="AV335" s="266"/>
      <c r="AW335" s="266"/>
      <c r="AX335" s="280"/>
      <c r="AY335" s="280"/>
      <c r="AZ335" s="280"/>
      <c r="BA335" s="280"/>
      <c r="BB335" s="280"/>
      <c r="BC335" s="280"/>
      <c r="BD335" s="280"/>
      <c r="BE335" s="280"/>
      <c r="BF335" s="280"/>
      <c r="BK335" s="280"/>
      <c r="BL335" s="280"/>
      <c r="BM335" s="280"/>
      <c r="BN335" s="280"/>
      <c r="BO335" s="280"/>
      <c r="BP335" s="280"/>
      <c r="BQ335" s="280"/>
      <c r="BR335" s="280"/>
      <c r="BS335" s="280"/>
      <c r="BT335" s="280"/>
      <c r="BU335" s="266"/>
      <c r="BV335" s="280"/>
      <c r="BW335" s="280"/>
      <c r="BX335" s="280"/>
      <c r="BY335" s="280"/>
      <c r="BZ335" s="280"/>
      <c r="CA335" s="280"/>
      <c r="CB335" s="266"/>
      <c r="CC335" s="266"/>
      <c r="CD335" s="280"/>
      <c r="CE335" s="280"/>
      <c r="CF335" s="280"/>
      <c r="CG335" s="280"/>
      <c r="CH335" s="266"/>
      <c r="CI335" s="266"/>
      <c r="CJ335" s="266"/>
      <c r="CK335" s="266"/>
      <c r="CL335" s="266"/>
      <c r="CM335" s="280"/>
      <c r="CN335" s="280"/>
      <c r="CO335" s="280"/>
      <c r="CP335" s="280"/>
      <c r="CQ335" s="280"/>
      <c r="CR335" s="268"/>
      <c r="CS335" s="268"/>
      <c r="DA335" s="270"/>
      <c r="DB335" s="270"/>
      <c r="DD335" s="284"/>
      <c r="DE335" s="270"/>
      <c r="DF335" s="285"/>
      <c r="DG335" s="270"/>
      <c r="DH335" s="270"/>
      <c r="DI335" s="273"/>
      <c r="DJ335" s="270"/>
      <c r="DK335" s="270"/>
      <c r="DL335" s="273"/>
      <c r="DM335" s="285"/>
      <c r="DN335" s="270"/>
      <c r="DO335" s="284"/>
      <c r="DP335" s="270"/>
      <c r="DQ335" s="270"/>
      <c r="DR335" s="270"/>
      <c r="DS335" s="270"/>
      <c r="DT335" s="270"/>
      <c r="DU335" s="244"/>
      <c r="DV335" s="284"/>
      <c r="DW335" s="284"/>
      <c r="DX335" s="286"/>
      <c r="DY335" s="286"/>
      <c r="DZ335" s="284"/>
      <c r="EA335" s="284"/>
      <c r="EB335" s="284"/>
      <c r="ED335" s="284"/>
      <c r="EE335" s="270"/>
      <c r="EF335" s="280"/>
      <c r="EG335" s="280"/>
      <c r="EH335" s="280"/>
      <c r="EI335" s="224"/>
      <c r="EJ335" s="275"/>
      <c r="EK335" s="276"/>
      <c r="EL335" s="275"/>
      <c r="EM335" s="275"/>
      <c r="EO335" s="275"/>
      <c r="EP335" s="275"/>
      <c r="ER335" s="224"/>
      <c r="ES335" s="275"/>
      <c r="ET335" s="276"/>
      <c r="EU335" s="275"/>
      <c r="EV335" s="275"/>
      <c r="EX335" s="275"/>
      <c r="EY335" s="275"/>
      <c r="FA335" s="34"/>
      <c r="FB335" s="34"/>
      <c r="FC335" s="33"/>
    </row>
    <row r="336" spans="7:159" ht="32.25" customHeight="1">
      <c r="G336" s="280"/>
      <c r="L336" s="280"/>
      <c r="M336" s="266"/>
      <c r="N336" s="266"/>
      <c r="O336" s="266"/>
      <c r="P336" s="266"/>
      <c r="Q336" s="266"/>
      <c r="R336" s="266"/>
      <c r="S336" s="280"/>
      <c r="T336" s="280"/>
      <c r="U336" s="280"/>
      <c r="V336" s="280"/>
      <c r="W336" s="280"/>
      <c r="X336" s="266"/>
      <c r="Y336" s="280"/>
      <c r="Z336" s="280"/>
      <c r="AA336" s="280"/>
      <c r="AB336" s="266"/>
      <c r="AC336" s="280"/>
      <c r="AD336" s="280"/>
      <c r="AE336" s="281"/>
      <c r="AF336" s="280"/>
      <c r="AG336" s="280"/>
      <c r="AH336" s="281"/>
      <c r="AI336" s="280"/>
      <c r="AJ336" s="280"/>
      <c r="AK336" s="280"/>
      <c r="AL336" s="280"/>
      <c r="AM336" s="280"/>
      <c r="AN336" s="266"/>
      <c r="AO336" s="280"/>
      <c r="AP336" s="280"/>
      <c r="AQ336" s="280"/>
      <c r="AR336" s="280"/>
      <c r="AS336" s="266"/>
      <c r="AT336" s="280"/>
      <c r="AU336" s="280"/>
      <c r="AV336" s="266"/>
      <c r="AW336" s="266"/>
      <c r="AX336" s="280"/>
      <c r="AY336" s="280"/>
      <c r="AZ336" s="280"/>
      <c r="BA336" s="280"/>
      <c r="BB336" s="280"/>
      <c r="BC336" s="280"/>
      <c r="BD336" s="280"/>
      <c r="BE336" s="280"/>
      <c r="BF336" s="280"/>
      <c r="BK336" s="280"/>
      <c r="BL336" s="280"/>
      <c r="BM336" s="280"/>
      <c r="BN336" s="280"/>
      <c r="BO336" s="280"/>
      <c r="BP336" s="280"/>
      <c r="BQ336" s="280"/>
      <c r="BR336" s="280"/>
      <c r="BS336" s="280"/>
      <c r="BT336" s="280"/>
      <c r="BU336" s="266"/>
      <c r="BV336" s="280"/>
      <c r="BW336" s="280"/>
      <c r="BX336" s="280"/>
      <c r="BY336" s="280"/>
      <c r="BZ336" s="280"/>
      <c r="CA336" s="280"/>
      <c r="CB336" s="266"/>
      <c r="CC336" s="266"/>
      <c r="CD336" s="280"/>
      <c r="CE336" s="280"/>
      <c r="CF336" s="280"/>
      <c r="CG336" s="280"/>
      <c r="CH336" s="266"/>
      <c r="CI336" s="266"/>
      <c r="CJ336" s="266"/>
      <c r="CK336" s="266"/>
      <c r="CL336" s="266"/>
      <c r="CM336" s="280"/>
      <c r="CN336" s="280"/>
      <c r="CO336" s="280"/>
      <c r="CP336" s="280"/>
      <c r="CQ336" s="280"/>
      <c r="CR336" s="268"/>
      <c r="CS336" s="268"/>
      <c r="DA336" s="270"/>
      <c r="DB336" s="270"/>
      <c r="DD336" s="284"/>
      <c r="DE336" s="270"/>
      <c r="DF336" s="285"/>
      <c r="DG336" s="270"/>
      <c r="DH336" s="270"/>
      <c r="DI336" s="273"/>
      <c r="DJ336" s="270"/>
      <c r="DK336" s="270"/>
      <c r="DL336" s="273"/>
      <c r="DM336" s="285"/>
      <c r="DN336" s="270"/>
      <c r="DO336" s="284"/>
      <c r="DP336" s="270"/>
      <c r="DQ336" s="270"/>
      <c r="DR336" s="270"/>
      <c r="DS336" s="270"/>
      <c r="DT336" s="270"/>
      <c r="DU336" s="244"/>
      <c r="DV336" s="284"/>
      <c r="DW336" s="284"/>
      <c r="DX336" s="286"/>
      <c r="DY336" s="286"/>
      <c r="DZ336" s="284"/>
      <c r="EA336" s="284"/>
      <c r="EB336" s="284"/>
      <c r="ED336" s="284"/>
      <c r="EE336" s="270"/>
      <c r="EF336" s="280"/>
      <c r="EG336" s="280"/>
      <c r="EH336" s="280"/>
      <c r="EI336" s="224"/>
      <c r="EJ336" s="275"/>
      <c r="EK336" s="276"/>
      <c r="EL336" s="275"/>
      <c r="EM336" s="275"/>
      <c r="EO336" s="275"/>
      <c r="EP336" s="275"/>
      <c r="ER336" s="224"/>
      <c r="ES336" s="275"/>
      <c r="ET336" s="276"/>
      <c r="EU336" s="275"/>
      <c r="EV336" s="275"/>
      <c r="EX336" s="275"/>
      <c r="EY336" s="275"/>
      <c r="FA336" s="34"/>
      <c r="FB336" s="34"/>
      <c r="FC336" s="33"/>
    </row>
    <row r="337" spans="7:159" ht="32.25" customHeight="1">
      <c r="G337" s="280"/>
      <c r="L337" s="280"/>
      <c r="M337" s="266"/>
      <c r="N337" s="266"/>
      <c r="O337" s="266"/>
      <c r="P337" s="266"/>
      <c r="Q337" s="266"/>
      <c r="R337" s="266"/>
      <c r="S337" s="280"/>
      <c r="T337" s="280"/>
      <c r="U337" s="280"/>
      <c r="V337" s="280"/>
      <c r="W337" s="280"/>
      <c r="X337" s="266"/>
      <c r="Y337" s="280"/>
      <c r="Z337" s="280"/>
      <c r="AA337" s="280"/>
      <c r="AB337" s="266"/>
      <c r="AC337" s="280"/>
      <c r="AD337" s="280"/>
      <c r="AE337" s="281"/>
      <c r="AF337" s="280"/>
      <c r="AG337" s="280"/>
      <c r="AH337" s="281"/>
      <c r="AI337" s="280"/>
      <c r="AJ337" s="280"/>
      <c r="AK337" s="280"/>
      <c r="AL337" s="280"/>
      <c r="AM337" s="280"/>
      <c r="AN337" s="266"/>
      <c r="AO337" s="280"/>
      <c r="AP337" s="280"/>
      <c r="AQ337" s="280"/>
      <c r="AR337" s="280"/>
      <c r="AS337" s="266"/>
      <c r="AT337" s="280"/>
      <c r="AU337" s="280"/>
      <c r="AV337" s="266"/>
      <c r="AW337" s="266"/>
      <c r="AX337" s="280"/>
      <c r="AY337" s="280"/>
      <c r="AZ337" s="280"/>
      <c r="BA337" s="280"/>
      <c r="BB337" s="280"/>
      <c r="BC337" s="280"/>
      <c r="BD337" s="280"/>
      <c r="BE337" s="280"/>
      <c r="BF337" s="280"/>
      <c r="BK337" s="280"/>
      <c r="BL337" s="280"/>
      <c r="BM337" s="280"/>
      <c r="BN337" s="280"/>
      <c r="BO337" s="280"/>
      <c r="BP337" s="280"/>
      <c r="BQ337" s="280"/>
      <c r="BR337" s="280"/>
      <c r="BS337" s="280"/>
      <c r="BT337" s="280"/>
      <c r="BU337" s="266"/>
      <c r="BV337" s="280"/>
      <c r="BW337" s="280"/>
      <c r="BX337" s="280"/>
      <c r="BY337" s="280"/>
      <c r="BZ337" s="280"/>
      <c r="CA337" s="280"/>
      <c r="CB337" s="266"/>
      <c r="CC337" s="266"/>
      <c r="CD337" s="280"/>
      <c r="CE337" s="280"/>
      <c r="CF337" s="280"/>
      <c r="CG337" s="280"/>
      <c r="CH337" s="266"/>
      <c r="CI337" s="266"/>
      <c r="CJ337" s="266"/>
      <c r="CK337" s="266"/>
      <c r="CL337" s="266"/>
      <c r="CM337" s="280"/>
      <c r="CN337" s="280"/>
      <c r="CO337" s="280"/>
      <c r="CP337" s="280"/>
      <c r="CQ337" s="280"/>
      <c r="CR337" s="268"/>
      <c r="CS337" s="268"/>
      <c r="DA337" s="270"/>
      <c r="DB337" s="270"/>
      <c r="DD337" s="284"/>
      <c r="DE337" s="270"/>
      <c r="DF337" s="285"/>
      <c r="DG337" s="270"/>
      <c r="DH337" s="270"/>
      <c r="DI337" s="273"/>
      <c r="DJ337" s="270"/>
      <c r="DK337" s="270"/>
      <c r="DL337" s="273"/>
      <c r="DM337" s="285"/>
      <c r="DN337" s="270"/>
      <c r="DO337" s="284"/>
      <c r="DP337" s="270"/>
      <c r="DQ337" s="270"/>
      <c r="DR337" s="270"/>
      <c r="DS337" s="270"/>
      <c r="DT337" s="270"/>
      <c r="DU337" s="244"/>
      <c r="DV337" s="284"/>
      <c r="DW337" s="284"/>
      <c r="DX337" s="286"/>
      <c r="DY337" s="286"/>
      <c r="DZ337" s="284"/>
      <c r="EA337" s="284"/>
      <c r="EB337" s="284"/>
      <c r="ED337" s="284"/>
      <c r="EE337" s="270"/>
      <c r="EF337" s="280"/>
      <c r="EG337" s="280"/>
      <c r="EH337" s="280"/>
      <c r="EI337" s="224"/>
      <c r="EJ337" s="275"/>
      <c r="EK337" s="276"/>
      <c r="EL337" s="275"/>
      <c r="EM337" s="275"/>
      <c r="EO337" s="275"/>
      <c r="EP337" s="275"/>
      <c r="ER337" s="224"/>
      <c r="ES337" s="275"/>
      <c r="ET337" s="276"/>
      <c r="EU337" s="275"/>
      <c r="EV337" s="275"/>
      <c r="EX337" s="275"/>
      <c r="EY337" s="275"/>
      <c r="FA337" s="34"/>
      <c r="FB337" s="34"/>
      <c r="FC337" s="33"/>
    </row>
    <row r="338" spans="7:159" ht="32.25" customHeight="1">
      <c r="G338" s="280"/>
      <c r="L338" s="280"/>
      <c r="M338" s="266"/>
      <c r="N338" s="266"/>
      <c r="O338" s="266"/>
      <c r="P338" s="266"/>
      <c r="Q338" s="266"/>
      <c r="R338" s="266"/>
      <c r="S338" s="280"/>
      <c r="T338" s="280"/>
      <c r="U338" s="280"/>
      <c r="V338" s="280"/>
      <c r="W338" s="280"/>
      <c r="X338" s="266"/>
      <c r="Y338" s="280"/>
      <c r="Z338" s="280"/>
      <c r="AA338" s="280"/>
      <c r="AB338" s="266"/>
      <c r="AC338" s="280"/>
      <c r="AD338" s="280"/>
      <c r="AE338" s="281"/>
      <c r="AF338" s="280"/>
      <c r="AG338" s="280"/>
      <c r="AH338" s="281"/>
      <c r="AI338" s="280"/>
      <c r="AJ338" s="280"/>
      <c r="AK338" s="280"/>
      <c r="AL338" s="280"/>
      <c r="AM338" s="280"/>
      <c r="AN338" s="266"/>
      <c r="AO338" s="280"/>
      <c r="AP338" s="280"/>
      <c r="AQ338" s="280"/>
      <c r="AR338" s="280"/>
      <c r="AS338" s="266"/>
      <c r="AT338" s="280"/>
      <c r="AU338" s="280"/>
      <c r="AV338" s="266"/>
      <c r="AW338" s="266"/>
      <c r="AX338" s="280"/>
      <c r="AY338" s="280"/>
      <c r="AZ338" s="280"/>
      <c r="BA338" s="280"/>
      <c r="BB338" s="280"/>
      <c r="BC338" s="280"/>
      <c r="BD338" s="280"/>
      <c r="BE338" s="280"/>
      <c r="BF338" s="280"/>
      <c r="BK338" s="280"/>
      <c r="BL338" s="280"/>
      <c r="BM338" s="280"/>
      <c r="BN338" s="280"/>
      <c r="BO338" s="280"/>
      <c r="BP338" s="280"/>
      <c r="BQ338" s="280"/>
      <c r="BR338" s="280"/>
      <c r="BS338" s="280"/>
      <c r="BT338" s="280"/>
      <c r="BU338" s="266"/>
      <c r="BV338" s="280"/>
      <c r="BW338" s="280"/>
      <c r="BX338" s="280"/>
      <c r="BY338" s="280"/>
      <c r="BZ338" s="280"/>
      <c r="CA338" s="280"/>
      <c r="CB338" s="266"/>
      <c r="CC338" s="266"/>
      <c r="CD338" s="280"/>
      <c r="CE338" s="280"/>
      <c r="CF338" s="280"/>
      <c r="CG338" s="280"/>
      <c r="CH338" s="266"/>
      <c r="CI338" s="266"/>
      <c r="CJ338" s="266"/>
      <c r="CK338" s="266"/>
      <c r="CL338" s="266"/>
      <c r="CM338" s="280"/>
      <c r="CN338" s="280"/>
      <c r="CO338" s="280"/>
      <c r="CP338" s="280"/>
      <c r="CQ338" s="280"/>
      <c r="CR338" s="268"/>
      <c r="CS338" s="268"/>
      <c r="DA338" s="270"/>
      <c r="DB338" s="270"/>
      <c r="DD338" s="284"/>
      <c r="DE338" s="270"/>
      <c r="DF338" s="285"/>
      <c r="DG338" s="270"/>
      <c r="DH338" s="270"/>
      <c r="DI338" s="273"/>
      <c r="DJ338" s="270"/>
      <c r="DK338" s="270"/>
      <c r="DL338" s="273"/>
      <c r="DM338" s="285"/>
      <c r="DN338" s="270"/>
      <c r="DO338" s="284"/>
      <c r="DP338" s="270"/>
      <c r="DQ338" s="270"/>
      <c r="DR338" s="270"/>
      <c r="DS338" s="270"/>
      <c r="DT338" s="270"/>
      <c r="DU338" s="244"/>
      <c r="DV338" s="284"/>
      <c r="DW338" s="284"/>
      <c r="DX338" s="286"/>
      <c r="DY338" s="286"/>
      <c r="DZ338" s="284"/>
      <c r="EA338" s="284"/>
      <c r="EB338" s="284"/>
      <c r="ED338" s="284"/>
      <c r="EE338" s="270"/>
      <c r="EF338" s="280"/>
      <c r="EG338" s="280"/>
      <c r="EH338" s="280"/>
      <c r="EI338" s="224"/>
      <c r="EJ338" s="275"/>
      <c r="EK338" s="276"/>
      <c r="EL338" s="275"/>
      <c r="EM338" s="275"/>
      <c r="EO338" s="275"/>
      <c r="EP338" s="275"/>
      <c r="ER338" s="224"/>
      <c r="ES338" s="275"/>
      <c r="ET338" s="276"/>
      <c r="EU338" s="275"/>
      <c r="EV338" s="275"/>
      <c r="EX338" s="275"/>
      <c r="EY338" s="275"/>
      <c r="FA338" s="34"/>
      <c r="FB338" s="34"/>
      <c r="FC338" s="33"/>
    </row>
    <row r="339" spans="7:159" ht="32.25" customHeight="1">
      <c r="G339" s="280"/>
      <c r="L339" s="280"/>
      <c r="M339" s="266"/>
      <c r="N339" s="266"/>
      <c r="O339" s="266"/>
      <c r="P339" s="266"/>
      <c r="Q339" s="266"/>
      <c r="R339" s="266"/>
      <c r="S339" s="280"/>
      <c r="T339" s="280"/>
      <c r="U339" s="280"/>
      <c r="V339" s="280"/>
      <c r="W339" s="280"/>
      <c r="X339" s="266"/>
      <c r="Y339" s="280"/>
      <c r="Z339" s="280"/>
      <c r="AA339" s="280"/>
      <c r="AB339" s="266"/>
      <c r="AC339" s="280"/>
      <c r="AD339" s="280"/>
      <c r="AE339" s="281"/>
      <c r="AF339" s="280"/>
      <c r="AG339" s="280"/>
      <c r="AH339" s="281"/>
      <c r="AI339" s="280"/>
      <c r="AJ339" s="280"/>
      <c r="AK339" s="280"/>
      <c r="AL339" s="280"/>
      <c r="AM339" s="280"/>
      <c r="AN339" s="266"/>
      <c r="AO339" s="280"/>
      <c r="AP339" s="280"/>
      <c r="AQ339" s="280"/>
      <c r="AR339" s="280"/>
      <c r="AS339" s="266"/>
      <c r="AT339" s="280"/>
      <c r="AU339" s="280"/>
      <c r="AV339" s="266"/>
      <c r="AW339" s="266"/>
      <c r="AX339" s="280"/>
      <c r="AY339" s="280"/>
      <c r="AZ339" s="280"/>
      <c r="BA339" s="280"/>
      <c r="BB339" s="280"/>
      <c r="BC339" s="280"/>
      <c r="BD339" s="280"/>
      <c r="BE339" s="280"/>
      <c r="BF339" s="280"/>
      <c r="BK339" s="280"/>
      <c r="BL339" s="280"/>
      <c r="BM339" s="280"/>
      <c r="BN339" s="280"/>
      <c r="BO339" s="280"/>
      <c r="BP339" s="280"/>
      <c r="BQ339" s="280"/>
      <c r="BR339" s="280"/>
      <c r="BS339" s="280"/>
      <c r="BT339" s="280"/>
      <c r="BU339" s="266"/>
      <c r="BV339" s="280"/>
      <c r="BW339" s="280"/>
      <c r="BX339" s="280"/>
      <c r="BY339" s="280"/>
      <c r="BZ339" s="280"/>
      <c r="CA339" s="280"/>
      <c r="CB339" s="266"/>
      <c r="CC339" s="266"/>
      <c r="CD339" s="280"/>
      <c r="CE339" s="280"/>
      <c r="CF339" s="280"/>
      <c r="CG339" s="280"/>
      <c r="CH339" s="266"/>
      <c r="CI339" s="266"/>
      <c r="CJ339" s="266"/>
      <c r="CK339" s="266"/>
      <c r="CL339" s="266"/>
      <c r="CM339" s="280"/>
      <c r="CN339" s="280"/>
      <c r="CO339" s="280"/>
      <c r="CP339" s="280"/>
      <c r="CQ339" s="280"/>
      <c r="CR339" s="268"/>
      <c r="CS339" s="268"/>
      <c r="DA339" s="270"/>
      <c r="DB339" s="270"/>
      <c r="DD339" s="284"/>
      <c r="DE339" s="270"/>
      <c r="DF339" s="285"/>
      <c r="DG339" s="270"/>
      <c r="DH339" s="270"/>
      <c r="DI339" s="273"/>
      <c r="DJ339" s="270"/>
      <c r="DK339" s="270"/>
      <c r="DL339" s="273"/>
      <c r="DM339" s="285"/>
      <c r="DN339" s="270"/>
      <c r="DO339" s="284"/>
      <c r="DP339" s="270"/>
      <c r="DQ339" s="270"/>
      <c r="DR339" s="270"/>
      <c r="DS339" s="270"/>
      <c r="DT339" s="270"/>
      <c r="DU339" s="244"/>
      <c r="DV339" s="284"/>
      <c r="DW339" s="284"/>
      <c r="DX339" s="286"/>
      <c r="DY339" s="286"/>
      <c r="DZ339" s="284"/>
      <c r="EA339" s="284"/>
      <c r="EB339" s="284"/>
      <c r="ED339" s="284"/>
      <c r="EE339" s="270"/>
      <c r="EF339" s="280"/>
      <c r="EG339" s="280"/>
      <c r="EH339" s="280"/>
      <c r="EI339" s="224"/>
      <c r="EJ339" s="275"/>
      <c r="EK339" s="276"/>
      <c r="EL339" s="275"/>
      <c r="EM339" s="275"/>
      <c r="EO339" s="275"/>
      <c r="EP339" s="275"/>
      <c r="ER339" s="224"/>
      <c r="ES339" s="275"/>
      <c r="ET339" s="276"/>
      <c r="EU339" s="275"/>
      <c r="EV339" s="275"/>
      <c r="EX339" s="275"/>
      <c r="EY339" s="275"/>
      <c r="FA339" s="34"/>
      <c r="FB339" s="34"/>
      <c r="FC339" s="33"/>
    </row>
    <row r="340" spans="7:159" ht="32.25" customHeight="1">
      <c r="G340" s="280"/>
      <c r="L340" s="280"/>
      <c r="M340" s="266"/>
      <c r="N340" s="266"/>
      <c r="O340" s="266"/>
      <c r="P340" s="266"/>
      <c r="Q340" s="266"/>
      <c r="R340" s="266"/>
      <c r="S340" s="280"/>
      <c r="T340" s="280"/>
      <c r="U340" s="280"/>
      <c r="V340" s="280"/>
      <c r="W340" s="280"/>
      <c r="X340" s="266"/>
      <c r="Y340" s="280"/>
      <c r="Z340" s="280"/>
      <c r="AA340" s="280"/>
      <c r="AB340" s="266"/>
      <c r="AC340" s="280"/>
      <c r="AD340" s="280"/>
      <c r="AE340" s="281"/>
      <c r="AF340" s="280"/>
      <c r="AG340" s="280"/>
      <c r="AH340" s="281"/>
      <c r="AI340" s="280"/>
      <c r="AJ340" s="280"/>
      <c r="AK340" s="280"/>
      <c r="AL340" s="280"/>
      <c r="AM340" s="280"/>
      <c r="AN340" s="266"/>
      <c r="AO340" s="280"/>
      <c r="AP340" s="280"/>
      <c r="AQ340" s="280"/>
      <c r="AR340" s="280"/>
      <c r="AS340" s="266"/>
      <c r="AT340" s="280"/>
      <c r="AU340" s="280"/>
      <c r="AV340" s="266"/>
      <c r="AW340" s="266"/>
      <c r="AX340" s="280"/>
      <c r="AY340" s="280"/>
      <c r="AZ340" s="280"/>
      <c r="BA340" s="280"/>
      <c r="BB340" s="280"/>
      <c r="BC340" s="280"/>
      <c r="BD340" s="280"/>
      <c r="BE340" s="280"/>
      <c r="BF340" s="280"/>
      <c r="BK340" s="280"/>
      <c r="BL340" s="280"/>
      <c r="BM340" s="280"/>
      <c r="BN340" s="280"/>
      <c r="BO340" s="280"/>
      <c r="BP340" s="280"/>
      <c r="BQ340" s="280"/>
      <c r="BR340" s="280"/>
      <c r="BS340" s="280"/>
      <c r="BT340" s="280"/>
      <c r="BU340" s="266"/>
      <c r="BV340" s="280"/>
      <c r="BW340" s="280"/>
      <c r="BX340" s="280"/>
      <c r="BY340" s="280"/>
      <c r="BZ340" s="280"/>
      <c r="CA340" s="280"/>
      <c r="CB340" s="266"/>
      <c r="CC340" s="266"/>
      <c r="CD340" s="280"/>
      <c r="CE340" s="280"/>
      <c r="CF340" s="280"/>
      <c r="CG340" s="280"/>
      <c r="CH340" s="266"/>
      <c r="CI340" s="266"/>
      <c r="CJ340" s="266"/>
      <c r="CK340" s="266"/>
      <c r="CL340" s="266"/>
      <c r="CM340" s="280"/>
      <c r="CN340" s="280"/>
      <c r="CO340" s="280"/>
      <c r="CP340" s="280"/>
      <c r="CQ340" s="280"/>
      <c r="CR340" s="268"/>
      <c r="CS340" s="268"/>
      <c r="DA340" s="270"/>
      <c r="DB340" s="270"/>
      <c r="DD340" s="284"/>
      <c r="DE340" s="270"/>
      <c r="DF340" s="285"/>
      <c r="DG340" s="270"/>
      <c r="DH340" s="270"/>
      <c r="DI340" s="273"/>
      <c r="DJ340" s="270"/>
      <c r="DK340" s="270"/>
      <c r="DL340" s="273"/>
      <c r="DM340" s="285"/>
      <c r="DN340" s="270"/>
      <c r="DO340" s="284"/>
      <c r="DP340" s="270"/>
      <c r="DQ340" s="270"/>
      <c r="DR340" s="270"/>
      <c r="DS340" s="270"/>
      <c r="DT340" s="270"/>
      <c r="DU340" s="244"/>
      <c r="DV340" s="284"/>
      <c r="DW340" s="284"/>
      <c r="DX340" s="286"/>
      <c r="DY340" s="286"/>
      <c r="DZ340" s="284"/>
      <c r="EA340" s="284"/>
      <c r="EB340" s="284"/>
      <c r="ED340" s="284"/>
      <c r="EE340" s="270"/>
      <c r="EF340" s="280"/>
      <c r="EG340" s="280"/>
      <c r="EH340" s="280"/>
      <c r="EI340" s="224"/>
      <c r="EJ340" s="275"/>
      <c r="EK340" s="276"/>
      <c r="EL340" s="275"/>
      <c r="EM340" s="275"/>
      <c r="EO340" s="275"/>
      <c r="EP340" s="275"/>
      <c r="ER340" s="224"/>
      <c r="ES340" s="275"/>
      <c r="ET340" s="276"/>
      <c r="EU340" s="275"/>
      <c r="EV340" s="275"/>
      <c r="EX340" s="275"/>
      <c r="EY340" s="275"/>
      <c r="FA340" s="34"/>
      <c r="FB340" s="34"/>
      <c r="FC340" s="33"/>
    </row>
    <row r="341" spans="7:159" ht="32.25" customHeight="1">
      <c r="G341" s="280"/>
      <c r="L341" s="280"/>
      <c r="M341" s="266"/>
      <c r="N341" s="266"/>
      <c r="O341" s="266"/>
      <c r="P341" s="266"/>
      <c r="Q341" s="266"/>
      <c r="R341" s="266"/>
      <c r="S341" s="280"/>
      <c r="T341" s="280"/>
      <c r="U341" s="280"/>
      <c r="V341" s="280"/>
      <c r="W341" s="280"/>
      <c r="X341" s="266"/>
      <c r="Y341" s="280"/>
      <c r="Z341" s="280"/>
      <c r="AA341" s="280"/>
      <c r="AB341" s="266"/>
      <c r="AC341" s="280"/>
      <c r="AD341" s="280"/>
      <c r="AE341" s="281"/>
      <c r="AF341" s="280"/>
      <c r="AG341" s="280"/>
      <c r="AH341" s="281"/>
      <c r="AI341" s="280"/>
      <c r="AJ341" s="280"/>
      <c r="AK341" s="280"/>
      <c r="AL341" s="280"/>
      <c r="AM341" s="280"/>
      <c r="AN341" s="266"/>
      <c r="AO341" s="280"/>
      <c r="AP341" s="280"/>
      <c r="AQ341" s="280"/>
      <c r="AR341" s="280"/>
      <c r="AS341" s="266"/>
      <c r="AT341" s="280"/>
      <c r="AU341" s="280"/>
      <c r="AV341" s="266"/>
      <c r="AW341" s="266"/>
      <c r="AX341" s="280"/>
      <c r="AY341" s="280"/>
      <c r="AZ341" s="280"/>
      <c r="BA341" s="280"/>
      <c r="BB341" s="280"/>
      <c r="BC341" s="280"/>
      <c r="BD341" s="280"/>
      <c r="BE341" s="280"/>
      <c r="BF341" s="280"/>
      <c r="BK341" s="280"/>
      <c r="BL341" s="280"/>
      <c r="BM341" s="280"/>
      <c r="BN341" s="280"/>
      <c r="BO341" s="280"/>
      <c r="BP341" s="280"/>
      <c r="BQ341" s="280"/>
      <c r="BR341" s="280"/>
      <c r="BS341" s="280"/>
      <c r="BT341" s="280"/>
      <c r="BU341" s="266"/>
      <c r="BV341" s="280"/>
      <c r="BW341" s="280"/>
      <c r="BX341" s="280"/>
      <c r="BY341" s="280"/>
      <c r="BZ341" s="280"/>
      <c r="CA341" s="280"/>
      <c r="CB341" s="266"/>
      <c r="CC341" s="266"/>
      <c r="CD341" s="280"/>
      <c r="CE341" s="280"/>
      <c r="CF341" s="280"/>
      <c r="CG341" s="280"/>
      <c r="CH341" s="266"/>
      <c r="CI341" s="266"/>
      <c r="CJ341" s="266"/>
      <c r="CK341" s="266"/>
      <c r="CL341" s="266"/>
      <c r="CM341" s="280"/>
      <c r="CN341" s="280"/>
      <c r="CO341" s="280"/>
      <c r="CP341" s="280"/>
      <c r="CQ341" s="280"/>
      <c r="CR341" s="268"/>
      <c r="CS341" s="268"/>
      <c r="DA341" s="270"/>
      <c r="DB341" s="270"/>
      <c r="DD341" s="284"/>
      <c r="DE341" s="270"/>
      <c r="DF341" s="285"/>
      <c r="DG341" s="270"/>
      <c r="DH341" s="270"/>
      <c r="DI341" s="273"/>
      <c r="DJ341" s="270"/>
      <c r="DK341" s="270"/>
      <c r="DL341" s="273"/>
      <c r="DM341" s="285"/>
      <c r="DN341" s="270"/>
      <c r="DO341" s="284"/>
      <c r="DP341" s="270"/>
      <c r="DQ341" s="270"/>
      <c r="DR341" s="270"/>
      <c r="DS341" s="270"/>
      <c r="DT341" s="270"/>
      <c r="DU341" s="244"/>
      <c r="DV341" s="284"/>
      <c r="DW341" s="284"/>
      <c r="DX341" s="286"/>
      <c r="DY341" s="286"/>
      <c r="DZ341" s="284"/>
      <c r="EA341" s="284"/>
      <c r="EB341" s="284"/>
      <c r="ED341" s="284"/>
      <c r="EE341" s="270"/>
      <c r="EF341" s="280"/>
      <c r="EG341" s="280"/>
      <c r="EH341" s="280"/>
      <c r="EI341" s="224"/>
      <c r="EJ341" s="275"/>
      <c r="EK341" s="276"/>
      <c r="EL341" s="275"/>
      <c r="EM341" s="275"/>
      <c r="EO341" s="275"/>
      <c r="EP341" s="275"/>
      <c r="ER341" s="224"/>
      <c r="ES341" s="275"/>
      <c r="ET341" s="276"/>
      <c r="EU341" s="275"/>
      <c r="EV341" s="275"/>
      <c r="EX341" s="275"/>
      <c r="EY341" s="275"/>
      <c r="FA341" s="34"/>
      <c r="FB341" s="34"/>
      <c r="FC341" s="33"/>
    </row>
    <row r="342" spans="7:159" ht="32.25" customHeight="1">
      <c r="G342" s="280"/>
      <c r="L342" s="280"/>
      <c r="M342" s="266"/>
      <c r="N342" s="266"/>
      <c r="O342" s="266"/>
      <c r="P342" s="266"/>
      <c r="Q342" s="266"/>
      <c r="R342" s="266"/>
      <c r="S342" s="280"/>
      <c r="T342" s="280"/>
      <c r="U342" s="280"/>
      <c r="V342" s="280"/>
      <c r="W342" s="280"/>
      <c r="X342" s="266"/>
      <c r="Y342" s="280"/>
      <c r="Z342" s="280"/>
      <c r="AA342" s="280"/>
      <c r="AB342" s="266"/>
      <c r="AC342" s="280"/>
      <c r="AD342" s="280"/>
      <c r="AE342" s="281"/>
      <c r="AF342" s="280"/>
      <c r="AG342" s="280"/>
      <c r="AH342" s="281"/>
      <c r="AI342" s="280"/>
      <c r="AJ342" s="280"/>
      <c r="AK342" s="280"/>
      <c r="AL342" s="280"/>
      <c r="AM342" s="280"/>
      <c r="AN342" s="266"/>
      <c r="AO342" s="280"/>
      <c r="AP342" s="280"/>
      <c r="AQ342" s="280"/>
      <c r="AR342" s="280"/>
      <c r="AS342" s="266"/>
      <c r="AT342" s="280"/>
      <c r="AU342" s="280"/>
      <c r="AV342" s="266"/>
      <c r="AW342" s="266"/>
      <c r="AX342" s="280"/>
      <c r="AY342" s="280"/>
      <c r="AZ342" s="280"/>
      <c r="BA342" s="280"/>
      <c r="BB342" s="280"/>
      <c r="BC342" s="280"/>
      <c r="BD342" s="280"/>
      <c r="BE342" s="280"/>
      <c r="BF342" s="280"/>
      <c r="BK342" s="280"/>
      <c r="BL342" s="280"/>
      <c r="BM342" s="280"/>
      <c r="BN342" s="280"/>
      <c r="BO342" s="280"/>
      <c r="BP342" s="280"/>
      <c r="BQ342" s="280"/>
      <c r="BR342" s="280"/>
      <c r="BS342" s="280"/>
      <c r="BT342" s="280"/>
      <c r="BU342" s="266"/>
      <c r="BV342" s="280"/>
      <c r="BW342" s="280"/>
      <c r="BX342" s="280"/>
      <c r="BY342" s="280"/>
      <c r="BZ342" s="280"/>
      <c r="CA342" s="280"/>
      <c r="CB342" s="266"/>
      <c r="CC342" s="266"/>
      <c r="CD342" s="280"/>
      <c r="CE342" s="280"/>
      <c r="CF342" s="280"/>
      <c r="CG342" s="280"/>
      <c r="CH342" s="266"/>
      <c r="CI342" s="266"/>
      <c r="CJ342" s="266"/>
      <c r="CK342" s="266"/>
      <c r="CL342" s="266"/>
      <c r="CM342" s="280"/>
      <c r="CN342" s="280"/>
      <c r="CO342" s="280"/>
      <c r="CP342" s="280"/>
      <c r="CQ342" s="280"/>
      <c r="CR342" s="268"/>
      <c r="CS342" s="268"/>
      <c r="DA342" s="270"/>
      <c r="DB342" s="270"/>
      <c r="DD342" s="284"/>
      <c r="DE342" s="270"/>
      <c r="DF342" s="285"/>
      <c r="DG342" s="270"/>
      <c r="DH342" s="270"/>
      <c r="DI342" s="273"/>
      <c r="DJ342" s="270"/>
      <c r="DK342" s="270"/>
      <c r="DL342" s="273"/>
      <c r="DM342" s="285"/>
      <c r="DN342" s="270"/>
      <c r="DO342" s="284"/>
      <c r="DP342" s="270"/>
      <c r="DQ342" s="270"/>
      <c r="DR342" s="270"/>
      <c r="DS342" s="270"/>
      <c r="DT342" s="270"/>
      <c r="DU342" s="244"/>
      <c r="DV342" s="284"/>
      <c r="DW342" s="284"/>
      <c r="DX342" s="286"/>
      <c r="DY342" s="286"/>
      <c r="DZ342" s="284"/>
      <c r="EA342" s="284"/>
      <c r="EB342" s="284"/>
      <c r="ED342" s="284"/>
      <c r="EE342" s="270"/>
      <c r="EF342" s="280"/>
      <c r="EG342" s="280"/>
      <c r="EH342" s="280"/>
      <c r="EI342" s="224"/>
      <c r="EJ342" s="275"/>
      <c r="EK342" s="276"/>
      <c r="EL342" s="275"/>
      <c r="EM342" s="275"/>
      <c r="EO342" s="275"/>
      <c r="EP342" s="275"/>
      <c r="ER342" s="224"/>
      <c r="ES342" s="275"/>
      <c r="ET342" s="276"/>
      <c r="EU342" s="275"/>
      <c r="EV342" s="275"/>
      <c r="EX342" s="275"/>
      <c r="EY342" s="275"/>
      <c r="FA342" s="34"/>
      <c r="FB342" s="34"/>
      <c r="FC342" s="33"/>
    </row>
    <row r="343" spans="7:159" ht="32.25" customHeight="1">
      <c r="G343" s="280"/>
      <c r="L343" s="280"/>
      <c r="M343" s="266"/>
      <c r="N343" s="266"/>
      <c r="O343" s="266"/>
      <c r="P343" s="266"/>
      <c r="Q343" s="266"/>
      <c r="R343" s="266"/>
      <c r="S343" s="280"/>
      <c r="T343" s="280"/>
      <c r="U343" s="280"/>
      <c r="V343" s="280"/>
      <c r="W343" s="280"/>
      <c r="X343" s="266"/>
      <c r="Y343" s="280"/>
      <c r="Z343" s="280"/>
      <c r="AA343" s="280"/>
      <c r="AB343" s="266"/>
      <c r="AC343" s="280"/>
      <c r="AD343" s="280"/>
      <c r="AE343" s="281"/>
      <c r="AF343" s="280"/>
      <c r="AG343" s="280"/>
      <c r="AH343" s="281"/>
      <c r="AI343" s="280"/>
      <c r="AJ343" s="280"/>
      <c r="AK343" s="280"/>
      <c r="AL343" s="280"/>
      <c r="AM343" s="280"/>
      <c r="AN343" s="266"/>
      <c r="AO343" s="280"/>
      <c r="AP343" s="280"/>
      <c r="AQ343" s="280"/>
      <c r="AR343" s="280"/>
      <c r="AS343" s="266"/>
      <c r="AT343" s="280"/>
      <c r="AU343" s="280"/>
      <c r="AV343" s="266"/>
      <c r="AW343" s="266"/>
      <c r="AX343" s="280"/>
      <c r="AY343" s="280"/>
      <c r="AZ343" s="280"/>
      <c r="BA343" s="280"/>
      <c r="BB343" s="280"/>
      <c r="BC343" s="280"/>
      <c r="BD343" s="280"/>
      <c r="BE343" s="280"/>
      <c r="BF343" s="280"/>
      <c r="BK343" s="280"/>
      <c r="BL343" s="280"/>
      <c r="BM343" s="280"/>
      <c r="BN343" s="280"/>
      <c r="BO343" s="280"/>
      <c r="BP343" s="280"/>
      <c r="BQ343" s="280"/>
      <c r="BR343" s="280"/>
      <c r="BS343" s="280"/>
      <c r="BT343" s="280"/>
      <c r="BU343" s="266"/>
      <c r="BV343" s="280"/>
      <c r="BW343" s="280"/>
      <c r="BX343" s="280"/>
      <c r="BY343" s="280"/>
      <c r="BZ343" s="280"/>
      <c r="CA343" s="280"/>
      <c r="CB343" s="266"/>
      <c r="CC343" s="266"/>
      <c r="CD343" s="280"/>
      <c r="CE343" s="280"/>
      <c r="CF343" s="280"/>
      <c r="CG343" s="280"/>
      <c r="CH343" s="266"/>
      <c r="CI343" s="266"/>
      <c r="CJ343" s="266"/>
      <c r="CK343" s="266"/>
      <c r="CL343" s="266"/>
      <c r="CM343" s="280"/>
      <c r="CN343" s="280"/>
      <c r="CO343" s="280"/>
      <c r="CP343" s="280"/>
      <c r="CQ343" s="280"/>
      <c r="CR343" s="268"/>
      <c r="CS343" s="268"/>
      <c r="DA343" s="270"/>
      <c r="DB343" s="270"/>
      <c r="DD343" s="284"/>
      <c r="DE343" s="270"/>
      <c r="DF343" s="285"/>
      <c r="DG343" s="270"/>
      <c r="DH343" s="270"/>
      <c r="DI343" s="273"/>
      <c r="DJ343" s="270"/>
      <c r="DK343" s="270"/>
      <c r="DL343" s="273"/>
      <c r="DM343" s="285"/>
      <c r="DN343" s="270"/>
      <c r="DO343" s="284"/>
      <c r="DP343" s="270"/>
      <c r="DQ343" s="270"/>
      <c r="DR343" s="270"/>
      <c r="DS343" s="270"/>
      <c r="DT343" s="270"/>
      <c r="DU343" s="244"/>
      <c r="DV343" s="284"/>
      <c r="DW343" s="284"/>
      <c r="DX343" s="286"/>
      <c r="DY343" s="286"/>
      <c r="DZ343" s="284"/>
      <c r="EA343" s="284"/>
      <c r="EB343" s="284"/>
      <c r="ED343" s="284"/>
      <c r="EE343" s="270"/>
      <c r="EF343" s="280"/>
      <c r="EG343" s="280"/>
      <c r="EH343" s="280"/>
      <c r="EI343" s="224"/>
      <c r="EJ343" s="275"/>
      <c r="EK343" s="276"/>
      <c r="EL343" s="275"/>
      <c r="EM343" s="275"/>
      <c r="EO343" s="275"/>
      <c r="EP343" s="275"/>
      <c r="ER343" s="224"/>
      <c r="ES343" s="275"/>
      <c r="ET343" s="276"/>
      <c r="EU343" s="275"/>
      <c r="EV343" s="275"/>
      <c r="EX343" s="275"/>
      <c r="EY343" s="275"/>
      <c r="FA343" s="34"/>
      <c r="FB343" s="34"/>
      <c r="FC343" s="33"/>
    </row>
    <row r="344" spans="7:159" ht="32.25" customHeight="1">
      <c r="G344" s="280"/>
      <c r="L344" s="280"/>
      <c r="M344" s="266"/>
      <c r="N344" s="266"/>
      <c r="O344" s="266"/>
      <c r="P344" s="266"/>
      <c r="Q344" s="266"/>
      <c r="R344" s="266"/>
      <c r="S344" s="280"/>
      <c r="T344" s="280"/>
      <c r="U344" s="280"/>
      <c r="V344" s="280"/>
      <c r="W344" s="280"/>
      <c r="X344" s="266"/>
      <c r="Y344" s="280"/>
      <c r="Z344" s="280"/>
      <c r="AA344" s="280"/>
      <c r="AB344" s="266"/>
      <c r="AC344" s="280"/>
      <c r="AD344" s="280"/>
      <c r="AE344" s="281"/>
      <c r="AF344" s="280"/>
      <c r="AG344" s="280"/>
      <c r="AH344" s="281"/>
      <c r="AI344" s="280"/>
      <c r="AJ344" s="280"/>
      <c r="AK344" s="280"/>
      <c r="AL344" s="280"/>
      <c r="AM344" s="280"/>
      <c r="AN344" s="266"/>
      <c r="AO344" s="280"/>
      <c r="AP344" s="280"/>
      <c r="AQ344" s="280"/>
      <c r="AR344" s="280"/>
      <c r="AS344" s="266"/>
      <c r="AT344" s="280"/>
      <c r="AU344" s="280"/>
      <c r="AV344" s="266"/>
      <c r="AW344" s="266"/>
      <c r="AX344" s="280"/>
      <c r="AY344" s="280"/>
      <c r="AZ344" s="280"/>
      <c r="BA344" s="280"/>
      <c r="BB344" s="280"/>
      <c r="BC344" s="280"/>
      <c r="BD344" s="280"/>
      <c r="BE344" s="280"/>
      <c r="BF344" s="280"/>
      <c r="BK344" s="280"/>
      <c r="BL344" s="280"/>
      <c r="BM344" s="280"/>
      <c r="BN344" s="280"/>
      <c r="BO344" s="280"/>
      <c r="BP344" s="280"/>
      <c r="BQ344" s="280"/>
      <c r="BR344" s="280"/>
      <c r="BS344" s="280"/>
      <c r="BT344" s="280"/>
      <c r="BU344" s="266"/>
      <c r="BV344" s="280"/>
      <c r="BW344" s="280"/>
      <c r="BX344" s="280"/>
      <c r="BY344" s="280"/>
      <c r="BZ344" s="280"/>
      <c r="CA344" s="280"/>
      <c r="CB344" s="266"/>
      <c r="CC344" s="266"/>
      <c r="CD344" s="280"/>
      <c r="CE344" s="280"/>
      <c r="CF344" s="280"/>
      <c r="CG344" s="280"/>
      <c r="CH344" s="266"/>
      <c r="CI344" s="266"/>
      <c r="CJ344" s="266"/>
      <c r="CK344" s="266"/>
      <c r="CL344" s="266"/>
      <c r="CM344" s="280"/>
      <c r="CN344" s="280"/>
      <c r="CO344" s="280"/>
      <c r="CP344" s="280"/>
      <c r="CQ344" s="280"/>
      <c r="CR344" s="268"/>
      <c r="CS344" s="268"/>
      <c r="DA344" s="270"/>
      <c r="DB344" s="270"/>
      <c r="DD344" s="284"/>
      <c r="DE344" s="270"/>
      <c r="DF344" s="285"/>
      <c r="DG344" s="270"/>
      <c r="DH344" s="270"/>
      <c r="DI344" s="273"/>
      <c r="DJ344" s="270"/>
      <c r="DK344" s="270"/>
      <c r="DL344" s="273"/>
      <c r="DM344" s="285"/>
      <c r="DN344" s="270"/>
      <c r="DO344" s="284"/>
      <c r="DP344" s="270"/>
      <c r="DQ344" s="270"/>
      <c r="DR344" s="270"/>
      <c r="DS344" s="270"/>
      <c r="DT344" s="270"/>
      <c r="DU344" s="244"/>
      <c r="DV344" s="284"/>
      <c r="DW344" s="284"/>
      <c r="DX344" s="286"/>
      <c r="DY344" s="286"/>
      <c r="DZ344" s="284"/>
      <c r="EA344" s="284"/>
      <c r="EB344" s="284"/>
      <c r="ED344" s="284"/>
      <c r="EE344" s="270"/>
      <c r="EF344" s="280"/>
      <c r="EG344" s="280"/>
      <c r="EH344" s="280"/>
      <c r="EI344" s="224"/>
      <c r="EJ344" s="275"/>
      <c r="EK344" s="276"/>
      <c r="EL344" s="275"/>
      <c r="EM344" s="275"/>
      <c r="EO344" s="275"/>
      <c r="EP344" s="275"/>
      <c r="ER344" s="224"/>
      <c r="ES344" s="275"/>
      <c r="ET344" s="276"/>
      <c r="EU344" s="275"/>
      <c r="EV344" s="275"/>
      <c r="EX344" s="275"/>
      <c r="EY344" s="275"/>
      <c r="FA344" s="34"/>
      <c r="FB344" s="34"/>
      <c r="FC344" s="33"/>
    </row>
    <row r="345" spans="7:159" ht="32.25" customHeight="1">
      <c r="G345" s="280"/>
      <c r="L345" s="280"/>
      <c r="M345" s="266"/>
      <c r="N345" s="266"/>
      <c r="O345" s="266"/>
      <c r="P345" s="266"/>
      <c r="Q345" s="266"/>
      <c r="R345" s="266"/>
      <c r="S345" s="280"/>
      <c r="T345" s="280"/>
      <c r="U345" s="280"/>
      <c r="V345" s="280"/>
      <c r="W345" s="280"/>
      <c r="X345" s="266"/>
      <c r="Y345" s="280"/>
      <c r="Z345" s="280"/>
      <c r="AA345" s="280"/>
      <c r="AB345" s="266"/>
      <c r="AC345" s="280"/>
      <c r="AD345" s="280"/>
      <c r="AE345" s="281"/>
      <c r="AF345" s="280"/>
      <c r="AG345" s="280"/>
      <c r="AH345" s="281"/>
      <c r="AI345" s="280"/>
      <c r="AJ345" s="280"/>
      <c r="AK345" s="280"/>
      <c r="AL345" s="280"/>
      <c r="AM345" s="280"/>
      <c r="AN345" s="266"/>
      <c r="AO345" s="280"/>
      <c r="AP345" s="280"/>
      <c r="AQ345" s="280"/>
      <c r="AR345" s="280"/>
      <c r="AS345" s="266"/>
      <c r="AT345" s="280"/>
      <c r="AU345" s="280"/>
      <c r="AV345" s="266"/>
      <c r="AW345" s="266"/>
      <c r="AX345" s="280"/>
      <c r="AY345" s="280"/>
      <c r="AZ345" s="280"/>
      <c r="BA345" s="280"/>
      <c r="BB345" s="280"/>
      <c r="BC345" s="280"/>
      <c r="BD345" s="280"/>
      <c r="BE345" s="280"/>
      <c r="BF345" s="280"/>
      <c r="BK345" s="280"/>
      <c r="BL345" s="280"/>
      <c r="BM345" s="280"/>
      <c r="BN345" s="280"/>
      <c r="BO345" s="280"/>
      <c r="BP345" s="280"/>
      <c r="BQ345" s="280"/>
      <c r="BR345" s="280"/>
      <c r="BS345" s="280"/>
      <c r="BT345" s="280"/>
      <c r="BU345" s="266"/>
      <c r="BV345" s="280"/>
      <c r="BW345" s="280"/>
      <c r="BX345" s="280"/>
      <c r="BY345" s="280"/>
      <c r="BZ345" s="280"/>
      <c r="CA345" s="280"/>
      <c r="CB345" s="266"/>
      <c r="CC345" s="266"/>
      <c r="CD345" s="280"/>
      <c r="CE345" s="280"/>
      <c r="CF345" s="280"/>
      <c r="CG345" s="280"/>
      <c r="CH345" s="266"/>
      <c r="CI345" s="266"/>
      <c r="CJ345" s="266"/>
      <c r="CK345" s="266"/>
      <c r="CL345" s="266"/>
      <c r="CM345" s="280"/>
      <c r="CN345" s="280"/>
      <c r="CO345" s="280"/>
      <c r="CP345" s="280"/>
      <c r="CQ345" s="280"/>
      <c r="CR345" s="268"/>
      <c r="CS345" s="268"/>
      <c r="DA345" s="270"/>
      <c r="DB345" s="270"/>
      <c r="DD345" s="284"/>
      <c r="DE345" s="270"/>
      <c r="DF345" s="285"/>
      <c r="DG345" s="270"/>
      <c r="DH345" s="270"/>
      <c r="DI345" s="273"/>
      <c r="DJ345" s="270"/>
      <c r="DK345" s="270"/>
      <c r="DL345" s="273"/>
      <c r="DM345" s="285"/>
      <c r="DN345" s="270"/>
      <c r="DO345" s="284"/>
      <c r="DP345" s="270"/>
      <c r="DQ345" s="270"/>
      <c r="DR345" s="270"/>
      <c r="DS345" s="270"/>
      <c r="DT345" s="270"/>
      <c r="DU345" s="244"/>
      <c r="DV345" s="284"/>
      <c r="DW345" s="284"/>
      <c r="DX345" s="286"/>
      <c r="DY345" s="286"/>
      <c r="DZ345" s="284"/>
      <c r="EA345" s="284"/>
      <c r="EB345" s="284"/>
      <c r="ED345" s="284"/>
      <c r="EE345" s="270"/>
      <c r="EF345" s="280"/>
      <c r="EG345" s="280"/>
      <c r="EH345" s="280"/>
      <c r="EI345" s="224"/>
      <c r="EJ345" s="275"/>
      <c r="EK345" s="276"/>
      <c r="EL345" s="275"/>
      <c r="EM345" s="275"/>
      <c r="EO345" s="275"/>
      <c r="EP345" s="275"/>
      <c r="ER345" s="224"/>
      <c r="ES345" s="275"/>
      <c r="ET345" s="276"/>
      <c r="EU345" s="275"/>
      <c r="EV345" s="275"/>
      <c r="EX345" s="275"/>
      <c r="EY345" s="275"/>
      <c r="FA345" s="34"/>
      <c r="FB345" s="34"/>
      <c r="FC345" s="33"/>
    </row>
    <row r="346" spans="7:159" ht="32.25" customHeight="1">
      <c r="G346" s="280"/>
      <c r="L346" s="280"/>
      <c r="M346" s="266"/>
      <c r="N346" s="266"/>
      <c r="O346" s="266"/>
      <c r="P346" s="266"/>
      <c r="Q346" s="266"/>
      <c r="R346" s="266"/>
      <c r="S346" s="280"/>
      <c r="T346" s="280"/>
      <c r="U346" s="280"/>
      <c r="V346" s="280"/>
      <c r="W346" s="280"/>
      <c r="X346" s="266"/>
      <c r="Y346" s="280"/>
      <c r="Z346" s="280"/>
      <c r="AA346" s="280"/>
      <c r="AB346" s="266"/>
      <c r="AC346" s="280"/>
      <c r="AD346" s="280"/>
      <c r="AE346" s="281"/>
      <c r="AF346" s="280"/>
      <c r="AG346" s="280"/>
      <c r="AH346" s="281"/>
      <c r="AI346" s="280"/>
      <c r="AJ346" s="280"/>
      <c r="AK346" s="280"/>
      <c r="AL346" s="280"/>
      <c r="AM346" s="280"/>
      <c r="AN346" s="266"/>
      <c r="AO346" s="280"/>
      <c r="AP346" s="280"/>
      <c r="AQ346" s="280"/>
      <c r="AR346" s="280"/>
      <c r="AS346" s="266"/>
      <c r="AT346" s="280"/>
      <c r="AU346" s="280"/>
      <c r="AV346" s="266"/>
      <c r="AW346" s="266"/>
      <c r="AX346" s="280"/>
      <c r="AY346" s="280"/>
      <c r="AZ346" s="280"/>
      <c r="BA346" s="280"/>
      <c r="BB346" s="280"/>
      <c r="BC346" s="280"/>
      <c r="BD346" s="280"/>
      <c r="BE346" s="280"/>
      <c r="BF346" s="280"/>
      <c r="BK346" s="280"/>
      <c r="BL346" s="280"/>
      <c r="BM346" s="280"/>
      <c r="BN346" s="280"/>
      <c r="BO346" s="280"/>
      <c r="BP346" s="280"/>
      <c r="BQ346" s="280"/>
      <c r="BR346" s="280"/>
      <c r="BS346" s="280"/>
      <c r="BT346" s="280"/>
      <c r="BU346" s="266"/>
      <c r="BV346" s="280"/>
      <c r="BW346" s="280"/>
      <c r="BX346" s="280"/>
      <c r="BY346" s="280"/>
      <c r="BZ346" s="280"/>
      <c r="CA346" s="280"/>
      <c r="CB346" s="266"/>
      <c r="CC346" s="266"/>
      <c r="CD346" s="280"/>
      <c r="CE346" s="280"/>
      <c r="CF346" s="280"/>
      <c r="CG346" s="280"/>
      <c r="CH346" s="266"/>
      <c r="CI346" s="266"/>
      <c r="CJ346" s="266"/>
      <c r="CK346" s="266"/>
      <c r="CL346" s="266"/>
      <c r="CM346" s="280"/>
      <c r="CN346" s="280"/>
      <c r="CO346" s="280"/>
      <c r="CP346" s="280"/>
      <c r="CQ346" s="280"/>
      <c r="CR346" s="268"/>
      <c r="CS346" s="268"/>
      <c r="DA346" s="270"/>
      <c r="DB346" s="270"/>
      <c r="DD346" s="284"/>
      <c r="DE346" s="270"/>
      <c r="DF346" s="285"/>
      <c r="DG346" s="270"/>
      <c r="DH346" s="270"/>
      <c r="DI346" s="273"/>
      <c r="DJ346" s="270"/>
      <c r="DK346" s="270"/>
      <c r="DL346" s="273"/>
      <c r="DM346" s="285"/>
      <c r="DN346" s="270"/>
      <c r="DO346" s="284"/>
      <c r="DP346" s="270"/>
      <c r="DQ346" s="270"/>
      <c r="DR346" s="270"/>
      <c r="DS346" s="270"/>
      <c r="DT346" s="270"/>
      <c r="DU346" s="244"/>
      <c r="DV346" s="284"/>
      <c r="DW346" s="284"/>
      <c r="DX346" s="286"/>
      <c r="DY346" s="286"/>
      <c r="DZ346" s="284"/>
      <c r="EA346" s="284"/>
      <c r="EB346" s="284"/>
      <c r="ED346" s="284"/>
      <c r="EE346" s="270"/>
      <c r="EF346" s="280"/>
      <c r="EG346" s="280"/>
      <c r="EH346" s="280"/>
      <c r="EI346" s="224"/>
      <c r="EJ346" s="275"/>
      <c r="EK346" s="276"/>
      <c r="EL346" s="275"/>
      <c r="EM346" s="275"/>
      <c r="EO346" s="275"/>
      <c r="EP346" s="275"/>
      <c r="ER346" s="224"/>
      <c r="ES346" s="275"/>
      <c r="ET346" s="276"/>
      <c r="EU346" s="275"/>
      <c r="EV346" s="275"/>
      <c r="EX346" s="275"/>
      <c r="EY346" s="275"/>
      <c r="FA346" s="34"/>
      <c r="FB346" s="34"/>
      <c r="FC346" s="33"/>
    </row>
    <row r="347" spans="7:159" ht="32.25" customHeight="1">
      <c r="G347" s="280"/>
      <c r="L347" s="280"/>
      <c r="M347" s="266"/>
      <c r="N347" s="266"/>
      <c r="O347" s="266"/>
      <c r="P347" s="266"/>
      <c r="Q347" s="266"/>
      <c r="R347" s="266"/>
      <c r="S347" s="280"/>
      <c r="T347" s="280"/>
      <c r="U347" s="280"/>
      <c r="V347" s="280"/>
      <c r="W347" s="280"/>
      <c r="X347" s="266"/>
      <c r="Y347" s="280"/>
      <c r="Z347" s="280"/>
      <c r="AA347" s="280"/>
      <c r="AB347" s="266"/>
      <c r="AC347" s="280"/>
      <c r="AD347" s="280"/>
      <c r="AE347" s="281"/>
      <c r="AF347" s="280"/>
      <c r="AG347" s="280"/>
      <c r="AH347" s="281"/>
      <c r="AI347" s="280"/>
      <c r="AJ347" s="280"/>
      <c r="AK347" s="280"/>
      <c r="AL347" s="280"/>
      <c r="AM347" s="280"/>
      <c r="AN347" s="266"/>
      <c r="AO347" s="280"/>
      <c r="AP347" s="280"/>
      <c r="AQ347" s="280"/>
      <c r="AR347" s="280"/>
      <c r="AS347" s="266"/>
      <c r="AT347" s="280"/>
      <c r="AU347" s="280"/>
      <c r="AV347" s="266"/>
      <c r="AW347" s="266"/>
      <c r="AX347" s="280"/>
      <c r="AY347" s="280"/>
      <c r="AZ347" s="280"/>
      <c r="BA347" s="280"/>
      <c r="BB347" s="280"/>
      <c r="BC347" s="280"/>
      <c r="BD347" s="280"/>
      <c r="BE347" s="280"/>
      <c r="BF347" s="280"/>
      <c r="BK347" s="280"/>
      <c r="BL347" s="280"/>
      <c r="BM347" s="280"/>
      <c r="BN347" s="280"/>
      <c r="BO347" s="280"/>
      <c r="BP347" s="280"/>
      <c r="BQ347" s="280"/>
      <c r="BR347" s="280"/>
      <c r="BS347" s="280"/>
      <c r="BT347" s="280"/>
      <c r="BU347" s="266"/>
      <c r="BV347" s="280"/>
      <c r="BW347" s="280"/>
      <c r="BX347" s="280"/>
      <c r="BY347" s="280"/>
      <c r="BZ347" s="280"/>
      <c r="CA347" s="280"/>
      <c r="CB347" s="266"/>
      <c r="CC347" s="266"/>
      <c r="CD347" s="280"/>
      <c r="CE347" s="280"/>
      <c r="CF347" s="280"/>
      <c r="CG347" s="280"/>
      <c r="CH347" s="266"/>
      <c r="CI347" s="266"/>
      <c r="CJ347" s="266"/>
      <c r="CK347" s="266"/>
      <c r="CL347" s="266"/>
      <c r="CM347" s="280"/>
      <c r="CN347" s="280"/>
      <c r="CO347" s="280"/>
      <c r="CP347" s="280"/>
      <c r="CQ347" s="280"/>
      <c r="CR347" s="268"/>
      <c r="CS347" s="268"/>
      <c r="DA347" s="270"/>
      <c r="DB347" s="270"/>
      <c r="DD347" s="284"/>
      <c r="DE347" s="270"/>
      <c r="DF347" s="285"/>
      <c r="DG347" s="270"/>
      <c r="DH347" s="270"/>
      <c r="DI347" s="273"/>
      <c r="DJ347" s="270"/>
      <c r="DK347" s="270"/>
      <c r="DL347" s="273"/>
      <c r="DM347" s="285"/>
      <c r="DN347" s="270"/>
      <c r="DO347" s="284"/>
      <c r="DP347" s="270"/>
      <c r="DQ347" s="270"/>
      <c r="DR347" s="270"/>
      <c r="DS347" s="270"/>
      <c r="DT347" s="270"/>
      <c r="DU347" s="244"/>
      <c r="DV347" s="284"/>
      <c r="DW347" s="284"/>
      <c r="DX347" s="286"/>
      <c r="DY347" s="286"/>
      <c r="DZ347" s="284"/>
      <c r="EA347" s="284"/>
      <c r="EB347" s="284"/>
      <c r="ED347" s="284"/>
      <c r="EE347" s="270"/>
      <c r="EF347" s="280"/>
      <c r="EG347" s="280"/>
      <c r="EH347" s="280"/>
      <c r="EI347" s="224"/>
      <c r="EJ347" s="275"/>
      <c r="EK347" s="276"/>
      <c r="EL347" s="275"/>
      <c r="EM347" s="275"/>
      <c r="EO347" s="275"/>
      <c r="EP347" s="275"/>
      <c r="ER347" s="224"/>
      <c r="ES347" s="275"/>
      <c r="ET347" s="276"/>
      <c r="EU347" s="275"/>
      <c r="EV347" s="275"/>
      <c r="EX347" s="275"/>
      <c r="EY347" s="275"/>
      <c r="FA347" s="34"/>
      <c r="FB347" s="34"/>
      <c r="FC347" s="33"/>
    </row>
    <row r="348" spans="7:159" ht="32.25" customHeight="1">
      <c r="G348" s="280"/>
      <c r="L348" s="280"/>
      <c r="M348" s="266"/>
      <c r="N348" s="266"/>
      <c r="O348" s="266"/>
      <c r="P348" s="266"/>
      <c r="Q348" s="266"/>
      <c r="R348" s="266"/>
      <c r="S348" s="280"/>
      <c r="T348" s="280"/>
      <c r="U348" s="280"/>
      <c r="V348" s="280"/>
      <c r="W348" s="280"/>
      <c r="X348" s="266"/>
      <c r="Y348" s="280"/>
      <c r="Z348" s="280"/>
      <c r="AA348" s="280"/>
      <c r="AB348" s="266"/>
      <c r="AC348" s="280"/>
      <c r="AD348" s="280"/>
      <c r="AE348" s="281"/>
      <c r="AF348" s="280"/>
      <c r="AG348" s="280"/>
      <c r="AH348" s="281"/>
      <c r="AI348" s="280"/>
      <c r="AJ348" s="280"/>
      <c r="AK348" s="280"/>
      <c r="AL348" s="280"/>
      <c r="AM348" s="280"/>
      <c r="AN348" s="266"/>
      <c r="AO348" s="280"/>
      <c r="AP348" s="280"/>
      <c r="AQ348" s="280"/>
      <c r="AR348" s="280"/>
      <c r="AS348" s="266"/>
      <c r="AT348" s="280"/>
      <c r="AU348" s="280"/>
      <c r="AV348" s="266"/>
      <c r="AW348" s="266"/>
      <c r="AX348" s="280"/>
      <c r="AY348" s="280"/>
      <c r="AZ348" s="280"/>
      <c r="BA348" s="280"/>
      <c r="BB348" s="280"/>
      <c r="BC348" s="280"/>
      <c r="BD348" s="280"/>
      <c r="BE348" s="280"/>
      <c r="BF348" s="280"/>
      <c r="BK348" s="280"/>
      <c r="BL348" s="280"/>
      <c r="BM348" s="280"/>
      <c r="BN348" s="280"/>
      <c r="BO348" s="280"/>
      <c r="BP348" s="280"/>
      <c r="BQ348" s="280"/>
      <c r="BR348" s="280"/>
      <c r="BS348" s="280"/>
      <c r="BT348" s="280"/>
      <c r="BU348" s="266"/>
      <c r="BV348" s="280"/>
      <c r="BW348" s="280"/>
      <c r="BX348" s="280"/>
      <c r="BY348" s="280"/>
      <c r="BZ348" s="280"/>
      <c r="CA348" s="280"/>
      <c r="CB348" s="266"/>
      <c r="CC348" s="266"/>
      <c r="CD348" s="280"/>
      <c r="CE348" s="280"/>
      <c r="CF348" s="280"/>
      <c r="CG348" s="280"/>
      <c r="CH348" s="266"/>
      <c r="CI348" s="266"/>
      <c r="CJ348" s="266"/>
      <c r="CK348" s="266"/>
      <c r="CL348" s="266"/>
      <c r="CM348" s="280"/>
      <c r="CN348" s="280"/>
      <c r="CO348" s="280"/>
      <c r="CP348" s="280"/>
      <c r="CQ348" s="280"/>
      <c r="CR348" s="268"/>
      <c r="CS348" s="268"/>
      <c r="DA348" s="270"/>
      <c r="DB348" s="270"/>
      <c r="DD348" s="284"/>
      <c r="DE348" s="270"/>
      <c r="DF348" s="285"/>
      <c r="DG348" s="270"/>
      <c r="DH348" s="270"/>
      <c r="DI348" s="273"/>
      <c r="DJ348" s="270"/>
      <c r="DK348" s="270"/>
      <c r="DL348" s="273"/>
      <c r="DM348" s="285"/>
      <c r="DN348" s="270"/>
      <c r="DO348" s="284"/>
      <c r="DP348" s="270"/>
      <c r="DQ348" s="270"/>
      <c r="DR348" s="270"/>
      <c r="DS348" s="270"/>
      <c r="DT348" s="270"/>
      <c r="DU348" s="244"/>
      <c r="DV348" s="284"/>
      <c r="DW348" s="284"/>
      <c r="DX348" s="286"/>
      <c r="DY348" s="286"/>
      <c r="DZ348" s="284"/>
      <c r="EA348" s="284"/>
      <c r="EB348" s="284"/>
      <c r="ED348" s="284"/>
      <c r="EE348" s="270"/>
      <c r="EF348" s="280"/>
      <c r="EG348" s="280"/>
      <c r="EH348" s="280"/>
      <c r="EI348" s="224"/>
      <c r="EJ348" s="275"/>
      <c r="EK348" s="276"/>
      <c r="EL348" s="275"/>
      <c r="EM348" s="275"/>
      <c r="EO348" s="275"/>
      <c r="EP348" s="275"/>
      <c r="ER348" s="224"/>
      <c r="ES348" s="275"/>
      <c r="ET348" s="276"/>
      <c r="EU348" s="275"/>
      <c r="EV348" s="275"/>
      <c r="EX348" s="275"/>
      <c r="EY348" s="275"/>
      <c r="FA348" s="34"/>
      <c r="FB348" s="34"/>
      <c r="FC348" s="33"/>
    </row>
    <row r="349" spans="7:159" ht="32.25" customHeight="1">
      <c r="G349" s="280"/>
      <c r="L349" s="280"/>
      <c r="M349" s="266"/>
      <c r="N349" s="266"/>
      <c r="O349" s="266"/>
      <c r="P349" s="266"/>
      <c r="Q349" s="266"/>
      <c r="R349" s="266"/>
      <c r="S349" s="280"/>
      <c r="T349" s="280"/>
      <c r="U349" s="280"/>
      <c r="V349" s="280"/>
      <c r="W349" s="280"/>
      <c r="X349" s="266"/>
      <c r="Y349" s="280"/>
      <c r="Z349" s="280"/>
      <c r="AA349" s="280"/>
      <c r="AB349" s="266"/>
      <c r="AC349" s="280"/>
      <c r="AD349" s="280"/>
      <c r="AE349" s="281"/>
      <c r="AF349" s="280"/>
      <c r="AG349" s="280"/>
      <c r="AH349" s="281"/>
      <c r="AI349" s="280"/>
      <c r="AJ349" s="280"/>
      <c r="AK349" s="280"/>
      <c r="AL349" s="280"/>
      <c r="AM349" s="280"/>
      <c r="AN349" s="266"/>
      <c r="AO349" s="280"/>
      <c r="AP349" s="280"/>
      <c r="AQ349" s="280"/>
      <c r="AR349" s="280"/>
      <c r="AS349" s="266"/>
      <c r="AT349" s="280"/>
      <c r="AU349" s="280"/>
      <c r="AV349" s="266"/>
      <c r="AW349" s="266"/>
      <c r="AX349" s="280"/>
      <c r="AY349" s="280"/>
      <c r="AZ349" s="280"/>
      <c r="BA349" s="280"/>
      <c r="BB349" s="280"/>
      <c r="BC349" s="280"/>
      <c r="BD349" s="280"/>
      <c r="BE349" s="280"/>
      <c r="BF349" s="280"/>
      <c r="BK349" s="280"/>
      <c r="BL349" s="280"/>
      <c r="BM349" s="280"/>
      <c r="BN349" s="280"/>
      <c r="BO349" s="280"/>
      <c r="BP349" s="280"/>
      <c r="BQ349" s="280"/>
      <c r="BR349" s="280"/>
      <c r="BS349" s="280"/>
      <c r="BT349" s="280"/>
      <c r="BU349" s="266"/>
      <c r="BV349" s="280"/>
      <c r="BW349" s="280"/>
      <c r="BX349" s="280"/>
      <c r="BY349" s="280"/>
      <c r="BZ349" s="280"/>
      <c r="CA349" s="280"/>
      <c r="CB349" s="266"/>
      <c r="CC349" s="266"/>
      <c r="CD349" s="280"/>
      <c r="CE349" s="280"/>
      <c r="CF349" s="280"/>
      <c r="CG349" s="280"/>
      <c r="CH349" s="266"/>
      <c r="CI349" s="266"/>
      <c r="CJ349" s="266"/>
      <c r="CK349" s="266"/>
      <c r="CL349" s="266"/>
      <c r="CM349" s="280"/>
      <c r="CN349" s="280"/>
      <c r="CO349" s="280"/>
      <c r="CP349" s="280"/>
      <c r="CQ349" s="280"/>
      <c r="CR349" s="268"/>
      <c r="CS349" s="268"/>
      <c r="DA349" s="270"/>
      <c r="DB349" s="270"/>
      <c r="DD349" s="284"/>
      <c r="DE349" s="270"/>
      <c r="DF349" s="285"/>
      <c r="DG349" s="270"/>
      <c r="DH349" s="270"/>
      <c r="DI349" s="273"/>
      <c r="DJ349" s="270"/>
      <c r="DK349" s="270"/>
      <c r="DL349" s="273"/>
      <c r="DM349" s="285"/>
      <c r="DN349" s="270"/>
      <c r="DO349" s="284"/>
      <c r="DP349" s="270"/>
      <c r="DQ349" s="270"/>
      <c r="DR349" s="270"/>
      <c r="DS349" s="270"/>
      <c r="DT349" s="270"/>
      <c r="DU349" s="244"/>
      <c r="DV349" s="284"/>
      <c r="DW349" s="284"/>
      <c r="DX349" s="286"/>
      <c r="DY349" s="286"/>
      <c r="DZ349" s="284"/>
      <c r="EA349" s="284"/>
      <c r="EB349" s="284"/>
      <c r="ED349" s="284"/>
      <c r="EE349" s="270"/>
      <c r="EF349" s="280"/>
      <c r="EG349" s="280"/>
      <c r="EH349" s="280"/>
      <c r="EI349" s="224"/>
      <c r="EJ349" s="275"/>
      <c r="EK349" s="276"/>
      <c r="EL349" s="275"/>
      <c r="EM349" s="275"/>
      <c r="EO349" s="275"/>
      <c r="EP349" s="275"/>
      <c r="ER349" s="224"/>
      <c r="ES349" s="275"/>
      <c r="ET349" s="276"/>
      <c r="EU349" s="275"/>
      <c r="EV349" s="275"/>
      <c r="EX349" s="275"/>
      <c r="EY349" s="275"/>
      <c r="FA349" s="34"/>
      <c r="FB349" s="34"/>
      <c r="FC349" s="33"/>
    </row>
    <row r="350" spans="7:159" ht="32.25" customHeight="1">
      <c r="G350" s="280"/>
      <c r="L350" s="280"/>
      <c r="M350" s="266"/>
      <c r="N350" s="266"/>
      <c r="O350" s="266"/>
      <c r="P350" s="266"/>
      <c r="Q350" s="266"/>
      <c r="R350" s="266"/>
      <c r="S350" s="280"/>
      <c r="T350" s="280"/>
      <c r="U350" s="280"/>
      <c r="V350" s="280"/>
      <c r="W350" s="280"/>
      <c r="X350" s="266"/>
      <c r="Y350" s="280"/>
      <c r="Z350" s="280"/>
      <c r="AA350" s="280"/>
      <c r="AB350" s="266"/>
      <c r="AC350" s="280"/>
      <c r="AD350" s="280"/>
      <c r="AE350" s="281"/>
      <c r="AF350" s="280"/>
      <c r="AG350" s="280"/>
      <c r="AH350" s="281"/>
      <c r="AI350" s="280"/>
      <c r="AJ350" s="280"/>
      <c r="AK350" s="280"/>
      <c r="AL350" s="280"/>
      <c r="AM350" s="280"/>
      <c r="AN350" s="266"/>
      <c r="AO350" s="280"/>
      <c r="AP350" s="280"/>
      <c r="AQ350" s="280"/>
      <c r="AR350" s="280"/>
      <c r="AS350" s="266"/>
      <c r="AT350" s="280"/>
      <c r="AU350" s="280"/>
      <c r="AV350" s="266"/>
      <c r="AW350" s="266"/>
      <c r="AX350" s="280"/>
      <c r="AY350" s="280"/>
      <c r="AZ350" s="280"/>
      <c r="BA350" s="280"/>
      <c r="BB350" s="280"/>
      <c r="BC350" s="280"/>
      <c r="BD350" s="280"/>
      <c r="BE350" s="280"/>
      <c r="BF350" s="280"/>
      <c r="BK350" s="280"/>
      <c r="BL350" s="280"/>
      <c r="BM350" s="280"/>
      <c r="BN350" s="280"/>
      <c r="BO350" s="280"/>
      <c r="BP350" s="280"/>
      <c r="BQ350" s="280"/>
      <c r="BR350" s="280"/>
      <c r="BS350" s="280"/>
      <c r="BT350" s="280"/>
      <c r="BU350" s="266"/>
      <c r="BV350" s="280"/>
      <c r="BW350" s="280"/>
      <c r="BX350" s="280"/>
      <c r="BY350" s="280"/>
      <c r="BZ350" s="280"/>
      <c r="CA350" s="280"/>
      <c r="CB350" s="266"/>
      <c r="CC350" s="266"/>
      <c r="CD350" s="280"/>
      <c r="CE350" s="280"/>
      <c r="CF350" s="280"/>
      <c r="CG350" s="280"/>
      <c r="CH350" s="266"/>
      <c r="CI350" s="266"/>
      <c r="CJ350" s="266"/>
      <c r="CK350" s="266"/>
      <c r="CL350" s="266"/>
      <c r="CM350" s="280"/>
      <c r="CN350" s="280"/>
      <c r="CO350" s="280"/>
      <c r="CP350" s="280"/>
      <c r="CQ350" s="280"/>
      <c r="CR350" s="268"/>
      <c r="CS350" s="268"/>
      <c r="DA350" s="270"/>
      <c r="DB350" s="270"/>
      <c r="DD350" s="284"/>
      <c r="DE350" s="270"/>
      <c r="DF350" s="285"/>
      <c r="DG350" s="270"/>
      <c r="DH350" s="270"/>
      <c r="DI350" s="273"/>
      <c r="DJ350" s="270"/>
      <c r="DK350" s="270"/>
      <c r="DL350" s="273"/>
      <c r="DM350" s="285"/>
      <c r="DN350" s="270"/>
      <c r="DO350" s="284"/>
      <c r="DP350" s="270"/>
      <c r="DQ350" s="270"/>
      <c r="DR350" s="270"/>
      <c r="DS350" s="270"/>
      <c r="DT350" s="270"/>
      <c r="DU350" s="244"/>
      <c r="DV350" s="284"/>
      <c r="DW350" s="284"/>
      <c r="DX350" s="286"/>
      <c r="DY350" s="286"/>
      <c r="DZ350" s="284"/>
      <c r="EA350" s="284"/>
      <c r="EB350" s="284"/>
      <c r="ED350" s="284"/>
      <c r="EE350" s="270"/>
      <c r="EF350" s="280"/>
      <c r="EG350" s="280"/>
      <c r="EH350" s="280"/>
      <c r="EI350" s="224"/>
      <c r="EJ350" s="275"/>
      <c r="EK350" s="276"/>
      <c r="EL350" s="275"/>
      <c r="EM350" s="275"/>
      <c r="EO350" s="275"/>
      <c r="EP350" s="275"/>
      <c r="ER350" s="224"/>
      <c r="ES350" s="275"/>
      <c r="ET350" s="276"/>
      <c r="EU350" s="275"/>
      <c r="EV350" s="275"/>
      <c r="EX350" s="275"/>
      <c r="EY350" s="275"/>
      <c r="FA350" s="34"/>
      <c r="FB350" s="34"/>
      <c r="FC350" s="33"/>
    </row>
    <row r="351" spans="7:159" ht="32.25" customHeight="1">
      <c r="G351" s="280"/>
      <c r="L351" s="280"/>
      <c r="M351" s="266"/>
      <c r="N351" s="266"/>
      <c r="O351" s="266"/>
      <c r="P351" s="266"/>
      <c r="Q351" s="266"/>
      <c r="R351" s="266"/>
      <c r="S351" s="280"/>
      <c r="T351" s="280"/>
      <c r="U351" s="280"/>
      <c r="V351" s="280"/>
      <c r="W351" s="280"/>
      <c r="X351" s="266"/>
      <c r="Y351" s="280"/>
      <c r="Z351" s="280"/>
      <c r="AA351" s="280"/>
      <c r="AB351" s="266"/>
      <c r="AC351" s="280"/>
      <c r="AD351" s="280"/>
      <c r="AE351" s="281"/>
      <c r="AF351" s="280"/>
      <c r="AG351" s="280"/>
      <c r="AH351" s="281"/>
      <c r="AI351" s="280"/>
      <c r="AJ351" s="280"/>
      <c r="AK351" s="280"/>
      <c r="AL351" s="280"/>
      <c r="AM351" s="280"/>
      <c r="AN351" s="266"/>
      <c r="AO351" s="280"/>
      <c r="AP351" s="280"/>
      <c r="AQ351" s="280"/>
      <c r="AR351" s="280"/>
      <c r="AS351" s="266"/>
      <c r="AT351" s="280"/>
      <c r="AU351" s="280"/>
      <c r="AV351" s="266"/>
      <c r="AW351" s="266"/>
      <c r="AX351" s="280"/>
      <c r="AY351" s="280"/>
      <c r="AZ351" s="280"/>
      <c r="BA351" s="280"/>
      <c r="BB351" s="280"/>
      <c r="BC351" s="280"/>
      <c r="BD351" s="280"/>
      <c r="BE351" s="280"/>
      <c r="BF351" s="280"/>
      <c r="BK351" s="280"/>
      <c r="BL351" s="280"/>
      <c r="BM351" s="280"/>
      <c r="BN351" s="280"/>
      <c r="BO351" s="280"/>
      <c r="BP351" s="280"/>
      <c r="BQ351" s="280"/>
      <c r="BR351" s="280"/>
      <c r="BS351" s="280"/>
      <c r="BT351" s="280"/>
      <c r="BU351" s="266"/>
      <c r="BV351" s="280"/>
      <c r="BW351" s="280"/>
      <c r="BX351" s="280"/>
      <c r="BY351" s="280"/>
      <c r="BZ351" s="280"/>
      <c r="CA351" s="280"/>
      <c r="CB351" s="266"/>
      <c r="CC351" s="266"/>
      <c r="CD351" s="280"/>
      <c r="CE351" s="280"/>
      <c r="CF351" s="280"/>
      <c r="CG351" s="280"/>
      <c r="CH351" s="266"/>
      <c r="CI351" s="266"/>
      <c r="CJ351" s="266"/>
      <c r="CK351" s="266"/>
      <c r="CL351" s="266"/>
      <c r="CM351" s="280"/>
      <c r="CN351" s="280"/>
      <c r="CO351" s="280"/>
      <c r="CP351" s="280"/>
      <c r="CQ351" s="280"/>
      <c r="CR351" s="268"/>
      <c r="CS351" s="268"/>
      <c r="DA351" s="270"/>
      <c r="DB351" s="270"/>
      <c r="DD351" s="284"/>
      <c r="DE351" s="270"/>
      <c r="DF351" s="285"/>
      <c r="DG351" s="270"/>
      <c r="DH351" s="270"/>
      <c r="DI351" s="273"/>
      <c r="DJ351" s="270"/>
      <c r="DK351" s="270"/>
      <c r="DL351" s="273"/>
      <c r="DM351" s="285"/>
      <c r="DN351" s="270"/>
      <c r="DO351" s="284"/>
      <c r="DP351" s="270"/>
      <c r="DQ351" s="270"/>
      <c r="DR351" s="270"/>
      <c r="DS351" s="270"/>
      <c r="DT351" s="270"/>
      <c r="DU351" s="244"/>
      <c r="DV351" s="284"/>
      <c r="DW351" s="284"/>
      <c r="DX351" s="286"/>
      <c r="DY351" s="286"/>
      <c r="DZ351" s="284"/>
      <c r="EA351" s="284"/>
      <c r="EB351" s="284"/>
      <c r="ED351" s="284"/>
      <c r="EE351" s="270"/>
      <c r="EF351" s="280"/>
      <c r="EG351" s="280"/>
      <c r="EH351" s="280"/>
      <c r="EI351" s="224"/>
      <c r="EJ351" s="275"/>
      <c r="EK351" s="276"/>
      <c r="EL351" s="275"/>
      <c r="EM351" s="275"/>
      <c r="EO351" s="275"/>
      <c r="EP351" s="275"/>
      <c r="ER351" s="224"/>
      <c r="ES351" s="275"/>
      <c r="ET351" s="276"/>
      <c r="EU351" s="275"/>
      <c r="EV351" s="275"/>
      <c r="EX351" s="275"/>
      <c r="EY351" s="275"/>
      <c r="FA351" s="34"/>
      <c r="FB351" s="34"/>
      <c r="FC351" s="33"/>
    </row>
    <row r="352" spans="7:159" ht="32.25" customHeight="1">
      <c r="G352" s="280"/>
      <c r="L352" s="280"/>
      <c r="M352" s="266"/>
      <c r="N352" s="266"/>
      <c r="O352" s="266"/>
      <c r="P352" s="266"/>
      <c r="Q352" s="266"/>
      <c r="R352" s="266"/>
      <c r="S352" s="280"/>
      <c r="T352" s="280"/>
      <c r="U352" s="280"/>
      <c r="V352" s="280"/>
      <c r="W352" s="280"/>
      <c r="X352" s="266"/>
      <c r="Y352" s="280"/>
      <c r="Z352" s="280"/>
      <c r="AA352" s="280"/>
      <c r="AB352" s="266"/>
      <c r="AC352" s="280"/>
      <c r="AD352" s="280"/>
      <c r="AE352" s="281"/>
      <c r="AF352" s="280"/>
      <c r="AG352" s="280"/>
      <c r="AH352" s="281"/>
      <c r="AI352" s="280"/>
      <c r="AJ352" s="280"/>
      <c r="AK352" s="280"/>
      <c r="AL352" s="280"/>
      <c r="AM352" s="280"/>
      <c r="AN352" s="266"/>
      <c r="AO352" s="280"/>
      <c r="AP352" s="280"/>
      <c r="AQ352" s="280"/>
      <c r="AR352" s="280"/>
      <c r="AS352" s="266"/>
      <c r="AT352" s="280"/>
      <c r="AU352" s="280"/>
      <c r="AV352" s="266"/>
      <c r="AW352" s="266"/>
      <c r="AX352" s="280"/>
      <c r="AY352" s="280"/>
      <c r="AZ352" s="280"/>
      <c r="BA352" s="280"/>
      <c r="BB352" s="280"/>
      <c r="BC352" s="280"/>
      <c r="BD352" s="280"/>
      <c r="BE352" s="280"/>
      <c r="BF352" s="280"/>
      <c r="BK352" s="280"/>
      <c r="BL352" s="280"/>
      <c r="BM352" s="280"/>
      <c r="BN352" s="280"/>
      <c r="BO352" s="280"/>
      <c r="BP352" s="280"/>
      <c r="BQ352" s="280"/>
      <c r="BR352" s="280"/>
      <c r="BS352" s="280"/>
      <c r="BT352" s="280"/>
      <c r="BU352" s="266"/>
      <c r="BV352" s="280"/>
      <c r="BW352" s="280"/>
      <c r="BX352" s="280"/>
      <c r="BY352" s="280"/>
      <c r="BZ352" s="280"/>
      <c r="CA352" s="280"/>
      <c r="CB352" s="266"/>
      <c r="CC352" s="266"/>
      <c r="CD352" s="280"/>
      <c r="CE352" s="280"/>
      <c r="CF352" s="280"/>
      <c r="CG352" s="280"/>
      <c r="CH352" s="266"/>
      <c r="CI352" s="266"/>
      <c r="CJ352" s="266"/>
      <c r="CK352" s="266"/>
      <c r="CL352" s="266"/>
      <c r="CM352" s="280"/>
      <c r="CN352" s="280"/>
      <c r="CO352" s="280"/>
      <c r="CP352" s="280"/>
      <c r="CQ352" s="280"/>
      <c r="CR352" s="268"/>
      <c r="CS352" s="268"/>
      <c r="DA352" s="270"/>
      <c r="DB352" s="270"/>
      <c r="DD352" s="284"/>
      <c r="DE352" s="270"/>
      <c r="DF352" s="285"/>
      <c r="DG352" s="270"/>
      <c r="DH352" s="270"/>
      <c r="DI352" s="273"/>
      <c r="DJ352" s="270"/>
      <c r="DK352" s="270"/>
      <c r="DL352" s="273"/>
      <c r="DM352" s="285"/>
      <c r="DN352" s="270"/>
      <c r="DO352" s="284"/>
      <c r="DP352" s="270"/>
      <c r="DQ352" s="270"/>
      <c r="DR352" s="270"/>
      <c r="DS352" s="270"/>
      <c r="DT352" s="270"/>
      <c r="DU352" s="244"/>
      <c r="DV352" s="284"/>
      <c r="DW352" s="284"/>
      <c r="DX352" s="286"/>
      <c r="DY352" s="286"/>
      <c r="DZ352" s="284"/>
      <c r="EA352" s="284"/>
      <c r="EB352" s="284"/>
      <c r="ED352" s="284"/>
      <c r="EE352" s="270"/>
      <c r="EF352" s="280"/>
      <c r="EG352" s="280"/>
      <c r="EH352" s="280"/>
      <c r="EI352" s="224"/>
      <c r="EJ352" s="275"/>
      <c r="EK352" s="276"/>
      <c r="EL352" s="275"/>
      <c r="EM352" s="275"/>
      <c r="EO352" s="275"/>
      <c r="EP352" s="275"/>
      <c r="ER352" s="224"/>
      <c r="ES352" s="275"/>
      <c r="ET352" s="276"/>
      <c r="EU352" s="275"/>
      <c r="EV352" s="275"/>
      <c r="EX352" s="275"/>
      <c r="EY352" s="275"/>
      <c r="FA352" s="34"/>
      <c r="FB352" s="34"/>
      <c r="FC352" s="33"/>
    </row>
    <row r="353" spans="7:159" ht="32.25" customHeight="1">
      <c r="G353" s="280"/>
      <c r="L353" s="280"/>
      <c r="M353" s="266"/>
      <c r="N353" s="266"/>
      <c r="O353" s="266"/>
      <c r="P353" s="266"/>
      <c r="Q353" s="266"/>
      <c r="R353" s="266"/>
      <c r="S353" s="280"/>
      <c r="T353" s="280"/>
      <c r="U353" s="280"/>
      <c r="V353" s="280"/>
      <c r="W353" s="280"/>
      <c r="X353" s="266"/>
      <c r="Y353" s="280"/>
      <c r="Z353" s="280"/>
      <c r="AA353" s="280"/>
      <c r="AB353" s="266"/>
      <c r="AC353" s="280"/>
      <c r="AD353" s="280"/>
      <c r="AE353" s="281"/>
      <c r="AF353" s="280"/>
      <c r="AG353" s="280"/>
      <c r="AH353" s="281"/>
      <c r="AI353" s="280"/>
      <c r="AJ353" s="280"/>
      <c r="AK353" s="280"/>
      <c r="AL353" s="280"/>
      <c r="AM353" s="280"/>
      <c r="AN353" s="266"/>
      <c r="AO353" s="280"/>
      <c r="AP353" s="280"/>
      <c r="AQ353" s="280"/>
      <c r="AR353" s="280"/>
      <c r="AS353" s="266"/>
      <c r="AT353" s="280"/>
      <c r="AU353" s="280"/>
      <c r="AV353" s="266"/>
      <c r="AW353" s="266"/>
      <c r="AX353" s="280"/>
      <c r="AY353" s="280"/>
      <c r="AZ353" s="280"/>
      <c r="BA353" s="280"/>
      <c r="BB353" s="280"/>
      <c r="BC353" s="280"/>
      <c r="BD353" s="280"/>
      <c r="BE353" s="280"/>
      <c r="BF353" s="280"/>
      <c r="BK353" s="280"/>
      <c r="BL353" s="280"/>
      <c r="BM353" s="280"/>
      <c r="BN353" s="280"/>
      <c r="BO353" s="280"/>
      <c r="BP353" s="280"/>
      <c r="BQ353" s="280"/>
      <c r="BR353" s="280"/>
      <c r="BS353" s="280"/>
      <c r="BT353" s="280"/>
      <c r="BU353" s="266"/>
      <c r="BV353" s="280"/>
      <c r="BW353" s="280"/>
      <c r="BX353" s="280"/>
      <c r="BY353" s="280"/>
      <c r="BZ353" s="280"/>
      <c r="CA353" s="280"/>
      <c r="CB353" s="266"/>
      <c r="CC353" s="266"/>
      <c r="CD353" s="280"/>
      <c r="CE353" s="280"/>
      <c r="CF353" s="280"/>
      <c r="CG353" s="280"/>
      <c r="CH353" s="266"/>
      <c r="CI353" s="266"/>
      <c r="CJ353" s="266"/>
      <c r="CK353" s="266"/>
      <c r="CL353" s="266"/>
      <c r="CM353" s="280"/>
      <c r="CN353" s="280"/>
      <c r="CO353" s="280"/>
      <c r="CP353" s="280"/>
      <c r="CQ353" s="280"/>
      <c r="CR353" s="268"/>
      <c r="CS353" s="268"/>
      <c r="DA353" s="270"/>
      <c r="DB353" s="270"/>
      <c r="DD353" s="284"/>
      <c r="DE353" s="270"/>
      <c r="DF353" s="285"/>
      <c r="DG353" s="270"/>
      <c r="DH353" s="270"/>
      <c r="DI353" s="273"/>
      <c r="DJ353" s="270"/>
      <c r="DK353" s="270"/>
      <c r="DL353" s="273"/>
      <c r="DM353" s="285"/>
      <c r="DN353" s="270"/>
      <c r="DO353" s="284"/>
      <c r="DP353" s="270"/>
      <c r="DQ353" s="270"/>
      <c r="DR353" s="270"/>
      <c r="DS353" s="270"/>
      <c r="DT353" s="270"/>
      <c r="DU353" s="244"/>
      <c r="DV353" s="284"/>
      <c r="DW353" s="284"/>
      <c r="DX353" s="286"/>
      <c r="DY353" s="286"/>
      <c r="DZ353" s="284"/>
      <c r="EA353" s="284"/>
      <c r="EB353" s="284"/>
      <c r="ED353" s="284"/>
      <c r="EE353" s="270"/>
      <c r="EF353" s="280"/>
      <c r="EG353" s="280"/>
      <c r="EH353" s="280"/>
      <c r="EI353" s="224"/>
      <c r="EJ353" s="275"/>
      <c r="EK353" s="276"/>
      <c r="EL353" s="275"/>
      <c r="EM353" s="275"/>
      <c r="EO353" s="275"/>
      <c r="EP353" s="275"/>
      <c r="ER353" s="224"/>
      <c r="ES353" s="275"/>
      <c r="ET353" s="276"/>
      <c r="EU353" s="275"/>
      <c r="EV353" s="275"/>
      <c r="EX353" s="275"/>
      <c r="EY353" s="275"/>
      <c r="FA353" s="34"/>
      <c r="FB353" s="34"/>
      <c r="FC353" s="33"/>
    </row>
    <row r="354" spans="7:159" ht="32.25" customHeight="1">
      <c r="G354" s="280"/>
      <c r="L354" s="280"/>
      <c r="M354" s="266"/>
      <c r="N354" s="266"/>
      <c r="O354" s="266"/>
      <c r="P354" s="266"/>
      <c r="Q354" s="266"/>
      <c r="R354" s="266"/>
      <c r="S354" s="280"/>
      <c r="T354" s="280"/>
      <c r="U354" s="280"/>
      <c r="V354" s="280"/>
      <c r="W354" s="280"/>
      <c r="X354" s="266"/>
      <c r="Y354" s="280"/>
      <c r="Z354" s="280"/>
      <c r="AA354" s="280"/>
      <c r="AB354" s="266"/>
      <c r="AC354" s="280"/>
      <c r="AD354" s="280"/>
      <c r="AE354" s="281"/>
      <c r="AF354" s="280"/>
      <c r="AG354" s="280"/>
      <c r="AH354" s="281"/>
      <c r="AI354" s="280"/>
      <c r="AJ354" s="280"/>
      <c r="AK354" s="280"/>
      <c r="AL354" s="280"/>
      <c r="AM354" s="280"/>
      <c r="AN354" s="266"/>
      <c r="AO354" s="280"/>
      <c r="AP354" s="280"/>
      <c r="AQ354" s="280"/>
      <c r="AR354" s="280"/>
      <c r="AS354" s="266"/>
      <c r="AT354" s="280"/>
      <c r="AU354" s="280"/>
      <c r="AV354" s="266"/>
      <c r="AW354" s="266"/>
      <c r="AX354" s="280"/>
      <c r="AY354" s="280"/>
      <c r="AZ354" s="280"/>
      <c r="BA354" s="280"/>
      <c r="BB354" s="280"/>
      <c r="BC354" s="280"/>
      <c r="BD354" s="280"/>
      <c r="BE354" s="280"/>
      <c r="BF354" s="280"/>
      <c r="BK354" s="280"/>
      <c r="BL354" s="280"/>
      <c r="BM354" s="280"/>
      <c r="BN354" s="280"/>
      <c r="BO354" s="280"/>
      <c r="BP354" s="280"/>
      <c r="BQ354" s="280"/>
      <c r="BR354" s="280"/>
      <c r="BS354" s="280"/>
      <c r="BT354" s="280"/>
      <c r="BU354" s="266"/>
      <c r="BV354" s="280"/>
      <c r="BW354" s="280"/>
      <c r="BX354" s="280"/>
      <c r="BY354" s="280"/>
      <c r="BZ354" s="280"/>
      <c r="CA354" s="280"/>
      <c r="CB354" s="266"/>
      <c r="CC354" s="266"/>
      <c r="CD354" s="280"/>
      <c r="CE354" s="280"/>
      <c r="CF354" s="280"/>
      <c r="CG354" s="280"/>
      <c r="CH354" s="266"/>
      <c r="CI354" s="266"/>
      <c r="CJ354" s="266"/>
      <c r="CK354" s="266"/>
      <c r="CL354" s="266"/>
      <c r="CM354" s="280"/>
      <c r="CN354" s="280"/>
      <c r="CO354" s="280"/>
      <c r="CP354" s="280"/>
      <c r="CQ354" s="280"/>
      <c r="CR354" s="268"/>
      <c r="CS354" s="268"/>
      <c r="DA354" s="270"/>
      <c r="DB354" s="270"/>
      <c r="DD354" s="284"/>
      <c r="DE354" s="270"/>
      <c r="DF354" s="285"/>
      <c r="DG354" s="270"/>
      <c r="DH354" s="270"/>
      <c r="DI354" s="273"/>
      <c r="DJ354" s="270"/>
      <c r="DK354" s="270"/>
      <c r="DL354" s="273"/>
      <c r="DM354" s="285"/>
      <c r="DN354" s="270"/>
      <c r="DO354" s="284"/>
      <c r="DP354" s="270"/>
      <c r="DQ354" s="270"/>
      <c r="DR354" s="270"/>
      <c r="DS354" s="270"/>
      <c r="DT354" s="270"/>
      <c r="DU354" s="244"/>
      <c r="DV354" s="284"/>
      <c r="DW354" s="284"/>
      <c r="DX354" s="286"/>
      <c r="DY354" s="286"/>
      <c r="DZ354" s="284"/>
      <c r="EA354" s="284"/>
      <c r="EB354" s="284"/>
      <c r="ED354" s="284"/>
      <c r="EE354" s="270"/>
      <c r="EF354" s="280"/>
      <c r="EG354" s="280"/>
      <c r="EH354" s="280"/>
      <c r="EI354" s="224"/>
      <c r="EJ354" s="275"/>
      <c r="EK354" s="276"/>
      <c r="EL354" s="275"/>
      <c r="EM354" s="275"/>
      <c r="EO354" s="275"/>
      <c r="EP354" s="275"/>
      <c r="ER354" s="224"/>
      <c r="ES354" s="275"/>
      <c r="ET354" s="276"/>
      <c r="EU354" s="275"/>
      <c r="EV354" s="275"/>
      <c r="EX354" s="275"/>
      <c r="EY354" s="275"/>
      <c r="FA354" s="34"/>
      <c r="FB354" s="34"/>
      <c r="FC354" s="33"/>
    </row>
    <row r="355" spans="7:159" ht="32.25" customHeight="1">
      <c r="G355" s="280"/>
      <c r="L355" s="280"/>
      <c r="M355" s="266"/>
      <c r="N355" s="266"/>
      <c r="O355" s="266"/>
      <c r="P355" s="266"/>
      <c r="Q355" s="266"/>
      <c r="R355" s="266"/>
      <c r="S355" s="280"/>
      <c r="T355" s="280"/>
      <c r="U355" s="280"/>
      <c r="V355" s="280"/>
      <c r="W355" s="280"/>
      <c r="X355" s="266"/>
      <c r="Y355" s="280"/>
      <c r="Z355" s="280"/>
      <c r="AA355" s="280"/>
      <c r="AB355" s="266"/>
      <c r="AC355" s="280"/>
      <c r="AD355" s="280"/>
      <c r="AE355" s="281"/>
      <c r="AF355" s="280"/>
      <c r="AG355" s="280"/>
      <c r="AH355" s="281"/>
      <c r="AI355" s="280"/>
      <c r="AJ355" s="280"/>
      <c r="AK355" s="280"/>
      <c r="AL355" s="280"/>
      <c r="AM355" s="280"/>
      <c r="AN355" s="266"/>
      <c r="AO355" s="280"/>
      <c r="AP355" s="280"/>
      <c r="AQ355" s="280"/>
      <c r="AR355" s="280"/>
      <c r="AS355" s="266"/>
      <c r="AT355" s="280"/>
      <c r="AU355" s="280"/>
      <c r="AV355" s="266"/>
      <c r="AW355" s="266"/>
      <c r="AX355" s="280"/>
      <c r="AY355" s="280"/>
      <c r="AZ355" s="280"/>
      <c r="BA355" s="280"/>
      <c r="BB355" s="280"/>
      <c r="BC355" s="280"/>
      <c r="BD355" s="280"/>
      <c r="BE355" s="280"/>
      <c r="BF355" s="280"/>
      <c r="BK355" s="280"/>
      <c r="BL355" s="280"/>
      <c r="BM355" s="280"/>
      <c r="BN355" s="280"/>
      <c r="BO355" s="280"/>
      <c r="BP355" s="280"/>
      <c r="BQ355" s="280"/>
      <c r="BR355" s="280"/>
      <c r="BS355" s="280"/>
      <c r="BT355" s="280"/>
      <c r="BU355" s="266"/>
      <c r="BV355" s="280"/>
      <c r="BW355" s="280"/>
      <c r="BX355" s="280"/>
      <c r="BY355" s="280"/>
      <c r="BZ355" s="280"/>
      <c r="CA355" s="280"/>
      <c r="CB355" s="266"/>
      <c r="CC355" s="266"/>
      <c r="CD355" s="280"/>
      <c r="CE355" s="280"/>
      <c r="CF355" s="280"/>
      <c r="CG355" s="280"/>
      <c r="CH355" s="266"/>
      <c r="CI355" s="266"/>
      <c r="CJ355" s="266"/>
      <c r="CK355" s="266"/>
      <c r="CL355" s="266"/>
      <c r="CM355" s="280"/>
      <c r="CN355" s="280"/>
      <c r="CO355" s="280"/>
      <c r="CP355" s="280"/>
      <c r="CQ355" s="280"/>
      <c r="CR355" s="268"/>
      <c r="CS355" s="268"/>
      <c r="DA355" s="270"/>
      <c r="DB355" s="270"/>
      <c r="DD355" s="284"/>
      <c r="DE355" s="270"/>
      <c r="DF355" s="285"/>
      <c r="DG355" s="270"/>
      <c r="DH355" s="270"/>
      <c r="DI355" s="273"/>
      <c r="DJ355" s="270"/>
      <c r="DK355" s="270"/>
      <c r="DL355" s="273"/>
      <c r="DM355" s="285"/>
      <c r="DN355" s="270"/>
      <c r="DO355" s="284"/>
      <c r="DP355" s="270"/>
      <c r="DQ355" s="270"/>
      <c r="DR355" s="270"/>
      <c r="DS355" s="270"/>
      <c r="DT355" s="270"/>
      <c r="DU355" s="244"/>
      <c r="DV355" s="284"/>
      <c r="DW355" s="284"/>
      <c r="DX355" s="286"/>
      <c r="DY355" s="286"/>
      <c r="DZ355" s="284"/>
      <c r="EA355" s="284"/>
      <c r="EB355" s="284"/>
      <c r="ED355" s="284"/>
      <c r="EE355" s="270"/>
      <c r="EF355" s="280"/>
      <c r="EG355" s="280"/>
      <c r="EH355" s="280"/>
      <c r="EI355" s="224"/>
      <c r="EJ355" s="275"/>
      <c r="EK355" s="276"/>
      <c r="EL355" s="275"/>
      <c r="EM355" s="275"/>
      <c r="EO355" s="275"/>
      <c r="EP355" s="275"/>
      <c r="ER355" s="224"/>
      <c r="ES355" s="275"/>
      <c r="ET355" s="276"/>
      <c r="EU355" s="275"/>
      <c r="EV355" s="275"/>
      <c r="EX355" s="275"/>
      <c r="EY355" s="275"/>
      <c r="FA355" s="34"/>
      <c r="FB355" s="34"/>
      <c r="FC355" s="33"/>
    </row>
    <row r="356" spans="7:159" ht="32.25" customHeight="1">
      <c r="G356" s="280"/>
      <c r="L356" s="280"/>
      <c r="M356" s="266"/>
      <c r="N356" s="266"/>
      <c r="O356" s="266"/>
      <c r="P356" s="266"/>
      <c r="Q356" s="266"/>
      <c r="R356" s="266"/>
      <c r="S356" s="280"/>
      <c r="T356" s="280"/>
      <c r="U356" s="280"/>
      <c r="V356" s="280"/>
      <c r="W356" s="280"/>
      <c r="X356" s="266"/>
      <c r="Y356" s="280"/>
      <c r="Z356" s="280"/>
      <c r="AA356" s="280"/>
      <c r="AB356" s="266"/>
      <c r="AC356" s="280"/>
      <c r="AD356" s="280"/>
      <c r="AE356" s="281"/>
      <c r="AF356" s="280"/>
      <c r="AG356" s="280"/>
      <c r="AH356" s="281"/>
      <c r="AI356" s="280"/>
      <c r="AJ356" s="280"/>
      <c r="AK356" s="280"/>
      <c r="AL356" s="280"/>
      <c r="AM356" s="280"/>
      <c r="AN356" s="266"/>
      <c r="AO356" s="280"/>
      <c r="AP356" s="280"/>
      <c r="AQ356" s="280"/>
      <c r="AR356" s="280"/>
      <c r="AS356" s="266"/>
      <c r="AT356" s="280"/>
      <c r="AU356" s="280"/>
      <c r="AV356" s="266"/>
      <c r="AW356" s="266"/>
      <c r="AX356" s="280"/>
      <c r="AY356" s="280"/>
      <c r="AZ356" s="280"/>
      <c r="BA356" s="280"/>
      <c r="BB356" s="280"/>
      <c r="BC356" s="280"/>
      <c r="BD356" s="280"/>
      <c r="BE356" s="280"/>
      <c r="BF356" s="280"/>
      <c r="BK356" s="280"/>
      <c r="BL356" s="280"/>
      <c r="BM356" s="280"/>
      <c r="BN356" s="280"/>
      <c r="BO356" s="280"/>
      <c r="BP356" s="280"/>
      <c r="BQ356" s="280"/>
      <c r="BR356" s="280"/>
      <c r="BS356" s="280"/>
      <c r="BT356" s="280"/>
      <c r="BU356" s="266"/>
      <c r="BV356" s="280"/>
      <c r="BW356" s="280"/>
      <c r="BX356" s="280"/>
      <c r="BY356" s="280"/>
      <c r="BZ356" s="280"/>
      <c r="CA356" s="280"/>
      <c r="CB356" s="266"/>
      <c r="CC356" s="266"/>
      <c r="CD356" s="280"/>
      <c r="CE356" s="280"/>
      <c r="CF356" s="280"/>
      <c r="CG356" s="280"/>
      <c r="CH356" s="266"/>
      <c r="CI356" s="266"/>
      <c r="CJ356" s="266"/>
      <c r="CK356" s="266"/>
      <c r="CL356" s="266"/>
      <c r="CM356" s="280"/>
      <c r="CN356" s="280"/>
      <c r="CO356" s="280"/>
      <c r="CP356" s="280"/>
      <c r="CQ356" s="280"/>
      <c r="CR356" s="268"/>
      <c r="CS356" s="268"/>
      <c r="DA356" s="270"/>
      <c r="DB356" s="270"/>
      <c r="DD356" s="284"/>
      <c r="DE356" s="270"/>
      <c r="DF356" s="285"/>
      <c r="DG356" s="270"/>
      <c r="DH356" s="270"/>
      <c r="DI356" s="273"/>
      <c r="DJ356" s="270"/>
      <c r="DK356" s="270"/>
      <c r="DL356" s="273"/>
      <c r="DM356" s="285"/>
      <c r="DN356" s="270"/>
      <c r="DO356" s="284"/>
      <c r="DP356" s="270"/>
      <c r="DQ356" s="270"/>
      <c r="DR356" s="270"/>
      <c r="DS356" s="270"/>
      <c r="DT356" s="270"/>
      <c r="DU356" s="244"/>
      <c r="DV356" s="284"/>
      <c r="DW356" s="284"/>
      <c r="DX356" s="286"/>
      <c r="DY356" s="286"/>
      <c r="DZ356" s="284"/>
      <c r="EA356" s="284"/>
      <c r="EB356" s="284"/>
      <c r="ED356" s="284"/>
      <c r="EE356" s="270"/>
      <c r="EF356" s="280"/>
      <c r="EG356" s="280"/>
      <c r="EH356" s="280"/>
      <c r="EI356" s="224"/>
      <c r="EJ356" s="275"/>
      <c r="EK356" s="276"/>
      <c r="EL356" s="275"/>
      <c r="EM356" s="275"/>
      <c r="EO356" s="275"/>
      <c r="EP356" s="275"/>
      <c r="ER356" s="224"/>
      <c r="ES356" s="275"/>
      <c r="ET356" s="276"/>
      <c r="EU356" s="275"/>
      <c r="EV356" s="275"/>
      <c r="EX356" s="275"/>
      <c r="EY356" s="275"/>
      <c r="FA356" s="34"/>
      <c r="FB356" s="34"/>
      <c r="FC356" s="33"/>
    </row>
    <row r="357" spans="7:159" ht="32.25" customHeight="1">
      <c r="G357" s="280"/>
      <c r="L357" s="280"/>
      <c r="M357" s="266"/>
      <c r="N357" s="266"/>
      <c r="O357" s="266"/>
      <c r="P357" s="266"/>
      <c r="Q357" s="266"/>
      <c r="R357" s="266"/>
      <c r="S357" s="280"/>
      <c r="T357" s="280"/>
      <c r="U357" s="280"/>
      <c r="V357" s="280"/>
      <c r="W357" s="280"/>
      <c r="X357" s="266"/>
      <c r="Y357" s="280"/>
      <c r="Z357" s="280"/>
      <c r="AA357" s="280"/>
      <c r="AB357" s="266"/>
      <c r="AC357" s="280"/>
      <c r="AD357" s="280"/>
      <c r="AE357" s="281"/>
      <c r="AF357" s="280"/>
      <c r="AG357" s="280"/>
      <c r="AH357" s="281"/>
      <c r="AI357" s="280"/>
      <c r="AJ357" s="280"/>
      <c r="AK357" s="280"/>
      <c r="AL357" s="280"/>
      <c r="AM357" s="280"/>
      <c r="AN357" s="266"/>
      <c r="AO357" s="280"/>
      <c r="AP357" s="280"/>
      <c r="AQ357" s="280"/>
      <c r="AR357" s="280"/>
      <c r="AS357" s="266"/>
      <c r="AT357" s="280"/>
      <c r="AU357" s="280"/>
      <c r="AV357" s="266"/>
      <c r="AW357" s="266"/>
      <c r="AX357" s="280"/>
      <c r="AY357" s="280"/>
      <c r="AZ357" s="280"/>
      <c r="BA357" s="280"/>
      <c r="BB357" s="280"/>
      <c r="BC357" s="280"/>
      <c r="BD357" s="280"/>
      <c r="BE357" s="280"/>
      <c r="BF357" s="280"/>
      <c r="BK357" s="280"/>
      <c r="BL357" s="280"/>
      <c r="BM357" s="280"/>
      <c r="BN357" s="280"/>
      <c r="BO357" s="280"/>
      <c r="BP357" s="280"/>
      <c r="BQ357" s="280"/>
      <c r="BR357" s="280"/>
      <c r="BS357" s="280"/>
      <c r="BT357" s="280"/>
      <c r="BU357" s="266"/>
      <c r="BV357" s="280"/>
      <c r="BW357" s="280"/>
      <c r="BX357" s="280"/>
      <c r="BY357" s="280"/>
      <c r="BZ357" s="280"/>
      <c r="CA357" s="280"/>
      <c r="CB357" s="266"/>
      <c r="CC357" s="266"/>
      <c r="CD357" s="280"/>
      <c r="CE357" s="280"/>
      <c r="CF357" s="280"/>
      <c r="CG357" s="280"/>
      <c r="CH357" s="266"/>
      <c r="CI357" s="266"/>
      <c r="CJ357" s="266"/>
      <c r="CK357" s="266"/>
      <c r="CL357" s="266"/>
      <c r="CM357" s="280"/>
      <c r="CN357" s="280"/>
      <c r="CO357" s="280"/>
      <c r="CP357" s="280"/>
      <c r="CQ357" s="280"/>
      <c r="CR357" s="268"/>
      <c r="CS357" s="268"/>
      <c r="DA357" s="270"/>
      <c r="DB357" s="270"/>
      <c r="DD357" s="284"/>
      <c r="DE357" s="270"/>
      <c r="DF357" s="285"/>
      <c r="DG357" s="270"/>
      <c r="DH357" s="270"/>
      <c r="DI357" s="273"/>
      <c r="DJ357" s="270"/>
      <c r="DK357" s="270"/>
      <c r="DL357" s="273"/>
      <c r="DM357" s="285"/>
      <c r="DN357" s="270"/>
      <c r="DO357" s="284"/>
      <c r="DP357" s="270"/>
      <c r="DQ357" s="270"/>
      <c r="DR357" s="270"/>
      <c r="DS357" s="270"/>
      <c r="DT357" s="270"/>
      <c r="DU357" s="244"/>
      <c r="DV357" s="284"/>
      <c r="DW357" s="284"/>
      <c r="DX357" s="286"/>
      <c r="DY357" s="286"/>
      <c r="DZ357" s="284"/>
      <c r="EA357" s="284"/>
      <c r="EB357" s="284"/>
      <c r="ED357" s="284"/>
      <c r="EE357" s="270"/>
      <c r="EF357" s="280"/>
      <c r="EG357" s="280"/>
      <c r="EH357" s="280"/>
      <c r="EI357" s="224"/>
      <c r="EJ357" s="275"/>
      <c r="EK357" s="276"/>
      <c r="EL357" s="275"/>
      <c r="EM357" s="275"/>
      <c r="EO357" s="275"/>
      <c r="EP357" s="275"/>
      <c r="ER357" s="224"/>
      <c r="ES357" s="275"/>
      <c r="ET357" s="276"/>
      <c r="EU357" s="275"/>
      <c r="EV357" s="275"/>
      <c r="EX357" s="275"/>
      <c r="EY357" s="275"/>
      <c r="FA357" s="34"/>
      <c r="FB357" s="34"/>
      <c r="FC357" s="33"/>
    </row>
    <row r="358" spans="7:159" ht="32.25" customHeight="1">
      <c r="G358" s="280"/>
      <c r="L358" s="280"/>
      <c r="M358" s="266"/>
      <c r="N358" s="266"/>
      <c r="O358" s="266"/>
      <c r="P358" s="266"/>
      <c r="Q358" s="266"/>
      <c r="R358" s="266"/>
      <c r="S358" s="280"/>
      <c r="T358" s="280"/>
      <c r="U358" s="280"/>
      <c r="V358" s="280"/>
      <c r="W358" s="280"/>
      <c r="X358" s="266"/>
      <c r="Y358" s="280"/>
      <c r="Z358" s="280"/>
      <c r="AA358" s="280"/>
      <c r="AB358" s="266"/>
      <c r="AC358" s="280"/>
      <c r="AD358" s="280"/>
      <c r="AE358" s="281"/>
      <c r="AF358" s="280"/>
      <c r="AG358" s="280"/>
      <c r="AH358" s="281"/>
      <c r="AI358" s="280"/>
      <c r="AJ358" s="280"/>
      <c r="AK358" s="280"/>
      <c r="AL358" s="280"/>
      <c r="AM358" s="280"/>
      <c r="AN358" s="266"/>
      <c r="AO358" s="280"/>
      <c r="AP358" s="280"/>
      <c r="AQ358" s="280"/>
      <c r="AR358" s="280"/>
      <c r="AS358" s="266"/>
      <c r="AT358" s="280"/>
      <c r="AU358" s="280"/>
      <c r="AV358" s="266"/>
      <c r="AW358" s="266"/>
      <c r="AX358" s="280"/>
      <c r="AY358" s="280"/>
      <c r="AZ358" s="280"/>
      <c r="BA358" s="280"/>
      <c r="BB358" s="280"/>
      <c r="BC358" s="280"/>
      <c r="BD358" s="280"/>
      <c r="BE358" s="280"/>
      <c r="BF358" s="280"/>
      <c r="BK358" s="280"/>
      <c r="BL358" s="280"/>
      <c r="BM358" s="280"/>
      <c r="BN358" s="280"/>
      <c r="BO358" s="280"/>
      <c r="BP358" s="280"/>
      <c r="BQ358" s="280"/>
      <c r="BR358" s="280"/>
      <c r="BS358" s="280"/>
      <c r="BT358" s="280"/>
      <c r="BU358" s="266"/>
      <c r="BV358" s="280"/>
      <c r="BW358" s="280"/>
      <c r="BX358" s="280"/>
      <c r="BY358" s="280"/>
      <c r="BZ358" s="280"/>
      <c r="CA358" s="280"/>
      <c r="CB358" s="266"/>
      <c r="CC358" s="266"/>
      <c r="CD358" s="280"/>
      <c r="CE358" s="280"/>
      <c r="CF358" s="280"/>
      <c r="CG358" s="280"/>
      <c r="CH358" s="266"/>
      <c r="CI358" s="266"/>
      <c r="CJ358" s="266"/>
      <c r="CK358" s="266"/>
      <c r="CL358" s="266"/>
      <c r="CM358" s="280"/>
      <c r="CN358" s="280"/>
      <c r="CO358" s="280"/>
      <c r="CP358" s="280"/>
      <c r="CQ358" s="280"/>
      <c r="CR358" s="268"/>
      <c r="CS358" s="268"/>
      <c r="DA358" s="270"/>
      <c r="DB358" s="270"/>
      <c r="DD358" s="284"/>
      <c r="DE358" s="270"/>
      <c r="DF358" s="285"/>
      <c r="DG358" s="270"/>
      <c r="DH358" s="270"/>
      <c r="DI358" s="273"/>
      <c r="DJ358" s="270"/>
      <c r="DK358" s="270"/>
      <c r="DL358" s="273"/>
      <c r="DM358" s="285"/>
      <c r="DN358" s="270"/>
      <c r="DO358" s="284"/>
      <c r="DP358" s="270"/>
      <c r="DQ358" s="270"/>
      <c r="DR358" s="270"/>
      <c r="DS358" s="270"/>
      <c r="DT358" s="270"/>
      <c r="DU358" s="244"/>
      <c r="DV358" s="284"/>
      <c r="DW358" s="284"/>
      <c r="DX358" s="286"/>
      <c r="DY358" s="286"/>
      <c r="DZ358" s="284"/>
      <c r="EA358" s="284"/>
      <c r="EB358" s="284"/>
      <c r="ED358" s="284"/>
      <c r="EE358" s="270"/>
      <c r="EF358" s="280"/>
      <c r="EG358" s="280"/>
      <c r="EH358" s="280"/>
      <c r="EI358" s="224"/>
      <c r="EJ358" s="275"/>
      <c r="EK358" s="276"/>
      <c r="EL358" s="275"/>
      <c r="EM358" s="275"/>
      <c r="EO358" s="275"/>
      <c r="EP358" s="275"/>
      <c r="ER358" s="224"/>
      <c r="ES358" s="275"/>
      <c r="ET358" s="276"/>
      <c r="EU358" s="275"/>
      <c r="EV358" s="275"/>
      <c r="EX358" s="275"/>
      <c r="EY358" s="275"/>
      <c r="FA358" s="34"/>
      <c r="FB358" s="34"/>
      <c r="FC358" s="33"/>
    </row>
    <row r="359" spans="7:159" ht="32.25" customHeight="1">
      <c r="G359" s="280"/>
      <c r="L359" s="280"/>
      <c r="M359" s="266"/>
      <c r="N359" s="266"/>
      <c r="O359" s="266"/>
      <c r="P359" s="266"/>
      <c r="Q359" s="266"/>
      <c r="R359" s="266"/>
      <c r="S359" s="280"/>
      <c r="T359" s="280"/>
      <c r="U359" s="280"/>
      <c r="V359" s="280"/>
      <c r="W359" s="280"/>
      <c r="X359" s="266"/>
      <c r="Y359" s="280"/>
      <c r="Z359" s="280"/>
      <c r="AA359" s="280"/>
      <c r="AB359" s="266"/>
      <c r="AC359" s="280"/>
      <c r="AD359" s="280"/>
      <c r="AE359" s="281"/>
      <c r="AF359" s="280"/>
      <c r="AG359" s="280"/>
      <c r="AH359" s="281"/>
      <c r="AI359" s="280"/>
      <c r="AJ359" s="280"/>
      <c r="AK359" s="280"/>
      <c r="AL359" s="280"/>
      <c r="AM359" s="280"/>
      <c r="AN359" s="266"/>
      <c r="AO359" s="280"/>
      <c r="AP359" s="280"/>
      <c r="AQ359" s="280"/>
      <c r="AR359" s="280"/>
      <c r="AS359" s="266"/>
      <c r="AT359" s="280"/>
      <c r="AU359" s="280"/>
      <c r="AV359" s="266"/>
      <c r="AW359" s="266"/>
      <c r="AX359" s="280"/>
      <c r="AY359" s="280"/>
      <c r="AZ359" s="280"/>
      <c r="BA359" s="280"/>
      <c r="BB359" s="280"/>
      <c r="BC359" s="280"/>
      <c r="BD359" s="280"/>
      <c r="BE359" s="280"/>
      <c r="BF359" s="280"/>
      <c r="BK359" s="280"/>
      <c r="BL359" s="280"/>
      <c r="BM359" s="280"/>
      <c r="BN359" s="280"/>
      <c r="BO359" s="280"/>
      <c r="BP359" s="280"/>
      <c r="BQ359" s="280"/>
      <c r="BR359" s="280"/>
      <c r="BS359" s="280"/>
      <c r="BT359" s="280"/>
      <c r="BU359" s="266"/>
      <c r="BV359" s="280"/>
      <c r="BW359" s="280"/>
      <c r="BX359" s="280"/>
      <c r="BY359" s="280"/>
      <c r="BZ359" s="280"/>
      <c r="CA359" s="280"/>
      <c r="CB359" s="266"/>
      <c r="CC359" s="266"/>
      <c r="CD359" s="280"/>
      <c r="CE359" s="280"/>
      <c r="CF359" s="280"/>
      <c r="CG359" s="280"/>
      <c r="CH359" s="266"/>
      <c r="CI359" s="266"/>
      <c r="CJ359" s="266"/>
      <c r="CK359" s="266"/>
      <c r="CL359" s="266"/>
      <c r="CM359" s="280"/>
      <c r="CN359" s="280"/>
      <c r="CO359" s="280"/>
      <c r="CP359" s="280"/>
      <c r="CQ359" s="280"/>
      <c r="CR359" s="268"/>
      <c r="CS359" s="268"/>
      <c r="DA359" s="270"/>
      <c r="DB359" s="270"/>
      <c r="DD359" s="284"/>
      <c r="DE359" s="270"/>
      <c r="DF359" s="285"/>
      <c r="DG359" s="270"/>
      <c r="DH359" s="270"/>
      <c r="DI359" s="273"/>
      <c r="DJ359" s="270"/>
      <c r="DK359" s="270"/>
      <c r="DL359" s="273"/>
      <c r="DM359" s="285"/>
      <c r="DN359" s="270"/>
      <c r="DO359" s="284"/>
      <c r="DP359" s="270"/>
      <c r="DQ359" s="270"/>
      <c r="DR359" s="270"/>
      <c r="DS359" s="270"/>
      <c r="DT359" s="270"/>
      <c r="DU359" s="244"/>
      <c r="DV359" s="284"/>
      <c r="DW359" s="284"/>
      <c r="DX359" s="286"/>
      <c r="DY359" s="286"/>
      <c r="DZ359" s="284"/>
      <c r="EA359" s="284"/>
      <c r="EB359" s="284"/>
      <c r="ED359" s="284"/>
      <c r="EE359" s="270"/>
      <c r="EF359" s="280"/>
      <c r="EG359" s="280"/>
      <c r="EH359" s="280"/>
      <c r="EI359" s="224"/>
      <c r="EJ359" s="275"/>
      <c r="EK359" s="276"/>
      <c r="EL359" s="275"/>
      <c r="EM359" s="275"/>
      <c r="EO359" s="275"/>
      <c r="EP359" s="275"/>
      <c r="ER359" s="224"/>
      <c r="ES359" s="275"/>
      <c r="ET359" s="276"/>
      <c r="EU359" s="275"/>
      <c r="EV359" s="275"/>
      <c r="EX359" s="275"/>
      <c r="EY359" s="275"/>
      <c r="FA359" s="34"/>
      <c r="FB359" s="34"/>
      <c r="FC359" s="33"/>
    </row>
    <row r="360" spans="7:159" ht="32.25" customHeight="1">
      <c r="G360" s="280"/>
      <c r="L360" s="280"/>
      <c r="M360" s="266"/>
      <c r="N360" s="266"/>
      <c r="O360" s="266"/>
      <c r="P360" s="266"/>
      <c r="Q360" s="266"/>
      <c r="R360" s="266"/>
      <c r="S360" s="280"/>
      <c r="T360" s="280"/>
      <c r="U360" s="280"/>
      <c r="V360" s="280"/>
      <c r="W360" s="280"/>
      <c r="X360" s="266"/>
      <c r="Y360" s="280"/>
      <c r="Z360" s="280"/>
      <c r="AA360" s="280"/>
      <c r="AB360" s="266"/>
      <c r="AC360" s="280"/>
      <c r="AD360" s="280"/>
      <c r="AE360" s="281"/>
      <c r="AF360" s="280"/>
      <c r="AG360" s="280"/>
      <c r="AH360" s="281"/>
      <c r="AI360" s="280"/>
      <c r="AJ360" s="280"/>
      <c r="AK360" s="280"/>
      <c r="AL360" s="280"/>
      <c r="AM360" s="280"/>
      <c r="AN360" s="266"/>
      <c r="AO360" s="280"/>
      <c r="AP360" s="280"/>
      <c r="AQ360" s="280"/>
      <c r="AR360" s="280"/>
      <c r="AS360" s="266"/>
      <c r="AT360" s="280"/>
      <c r="AU360" s="280"/>
      <c r="AV360" s="266"/>
      <c r="AW360" s="266"/>
      <c r="AX360" s="280"/>
      <c r="AY360" s="280"/>
      <c r="AZ360" s="280"/>
      <c r="BA360" s="280"/>
      <c r="BB360" s="280"/>
      <c r="BC360" s="280"/>
      <c r="BD360" s="280"/>
      <c r="BE360" s="280"/>
      <c r="BF360" s="280"/>
      <c r="BK360" s="280"/>
      <c r="BL360" s="280"/>
      <c r="BM360" s="280"/>
      <c r="BN360" s="280"/>
      <c r="BO360" s="280"/>
      <c r="BP360" s="280"/>
      <c r="BQ360" s="280"/>
      <c r="BR360" s="280"/>
      <c r="BS360" s="280"/>
      <c r="BT360" s="280"/>
      <c r="BU360" s="266"/>
      <c r="BV360" s="280"/>
      <c r="BW360" s="280"/>
      <c r="BX360" s="280"/>
      <c r="BY360" s="280"/>
      <c r="BZ360" s="280"/>
      <c r="CA360" s="280"/>
      <c r="CB360" s="266"/>
      <c r="CC360" s="266"/>
      <c r="CD360" s="280"/>
      <c r="CE360" s="280"/>
      <c r="CF360" s="280"/>
      <c r="CG360" s="280"/>
      <c r="CH360" s="266"/>
      <c r="CI360" s="266"/>
      <c r="CJ360" s="266"/>
      <c r="CK360" s="266"/>
      <c r="CL360" s="266"/>
      <c r="CM360" s="280"/>
      <c r="CN360" s="280"/>
      <c r="CO360" s="280"/>
      <c r="CP360" s="280"/>
      <c r="CQ360" s="280"/>
      <c r="CR360" s="268"/>
      <c r="CS360" s="268"/>
      <c r="DA360" s="270"/>
      <c r="DB360" s="270"/>
      <c r="DD360" s="284"/>
      <c r="DE360" s="270"/>
      <c r="DF360" s="285"/>
      <c r="DG360" s="270"/>
      <c r="DH360" s="270"/>
      <c r="DI360" s="273"/>
      <c r="DJ360" s="270"/>
      <c r="DK360" s="270"/>
      <c r="DL360" s="273"/>
      <c r="DM360" s="285"/>
      <c r="DN360" s="270"/>
      <c r="DO360" s="284"/>
      <c r="DP360" s="270"/>
      <c r="DQ360" s="270"/>
      <c r="DR360" s="270"/>
      <c r="DS360" s="270"/>
      <c r="DT360" s="270"/>
      <c r="DU360" s="244"/>
      <c r="DV360" s="284"/>
      <c r="DW360" s="284"/>
      <c r="DX360" s="286"/>
      <c r="DY360" s="286"/>
      <c r="DZ360" s="284"/>
      <c r="EA360" s="284"/>
      <c r="EB360" s="284"/>
      <c r="ED360" s="284"/>
      <c r="EE360" s="270"/>
      <c r="EF360" s="280"/>
      <c r="EG360" s="280"/>
      <c r="EH360" s="280"/>
      <c r="EI360" s="224"/>
      <c r="EJ360" s="275"/>
      <c r="EK360" s="276"/>
      <c r="EL360" s="275"/>
      <c r="EM360" s="275"/>
      <c r="EO360" s="275"/>
      <c r="EP360" s="275"/>
      <c r="ER360" s="224"/>
      <c r="ES360" s="275"/>
      <c r="ET360" s="276"/>
      <c r="EU360" s="275"/>
      <c r="EV360" s="275"/>
      <c r="EX360" s="275"/>
      <c r="EY360" s="275"/>
      <c r="FA360" s="34"/>
      <c r="FB360" s="34"/>
      <c r="FC360" s="33"/>
    </row>
    <row r="361" spans="7:159" ht="32.25" customHeight="1">
      <c r="G361" s="280"/>
      <c r="L361" s="280"/>
      <c r="M361" s="266"/>
      <c r="N361" s="266"/>
      <c r="O361" s="266"/>
      <c r="P361" s="266"/>
      <c r="Q361" s="266"/>
      <c r="R361" s="266"/>
      <c r="S361" s="280"/>
      <c r="T361" s="280"/>
      <c r="U361" s="280"/>
      <c r="V361" s="280"/>
      <c r="W361" s="280"/>
      <c r="X361" s="266"/>
      <c r="Y361" s="280"/>
      <c r="Z361" s="280"/>
      <c r="AA361" s="280"/>
      <c r="AB361" s="266"/>
      <c r="AC361" s="280"/>
      <c r="AD361" s="280"/>
      <c r="AE361" s="281"/>
      <c r="AF361" s="280"/>
      <c r="AG361" s="280"/>
      <c r="AH361" s="281"/>
      <c r="AI361" s="280"/>
      <c r="AJ361" s="280"/>
      <c r="AK361" s="280"/>
      <c r="AL361" s="280"/>
      <c r="AM361" s="280"/>
      <c r="AN361" s="266"/>
      <c r="AO361" s="280"/>
      <c r="AP361" s="280"/>
      <c r="AQ361" s="280"/>
      <c r="AR361" s="280"/>
      <c r="AS361" s="266"/>
      <c r="AT361" s="280"/>
      <c r="AU361" s="280"/>
      <c r="AV361" s="266"/>
      <c r="AW361" s="266"/>
      <c r="AX361" s="280"/>
      <c r="AY361" s="280"/>
      <c r="AZ361" s="280"/>
      <c r="BA361" s="280"/>
      <c r="BB361" s="280"/>
      <c r="BC361" s="280"/>
      <c r="BD361" s="280"/>
      <c r="BE361" s="280"/>
      <c r="BF361" s="280"/>
      <c r="BK361" s="280"/>
      <c r="BL361" s="280"/>
      <c r="BM361" s="280"/>
      <c r="BN361" s="280"/>
      <c r="BO361" s="280"/>
      <c r="BP361" s="280"/>
      <c r="BQ361" s="280"/>
      <c r="BR361" s="280"/>
      <c r="BS361" s="280"/>
      <c r="BT361" s="280"/>
      <c r="BU361" s="266"/>
      <c r="BV361" s="280"/>
      <c r="BW361" s="280"/>
      <c r="BX361" s="280"/>
      <c r="BY361" s="280"/>
      <c r="BZ361" s="280"/>
      <c r="CA361" s="280"/>
      <c r="CB361" s="266"/>
      <c r="CC361" s="266"/>
      <c r="CD361" s="280"/>
      <c r="CE361" s="280"/>
      <c r="CF361" s="280"/>
      <c r="CG361" s="280"/>
      <c r="CH361" s="266"/>
      <c r="CI361" s="266"/>
      <c r="CJ361" s="266"/>
      <c r="CK361" s="266"/>
      <c r="CL361" s="266"/>
      <c r="CM361" s="280"/>
      <c r="CN361" s="280"/>
      <c r="CO361" s="280"/>
      <c r="CP361" s="280"/>
      <c r="CQ361" s="280"/>
      <c r="CR361" s="268"/>
      <c r="CS361" s="268"/>
      <c r="DA361" s="270"/>
      <c r="DB361" s="270"/>
      <c r="DD361" s="284"/>
      <c r="DE361" s="270"/>
      <c r="DF361" s="285"/>
      <c r="DG361" s="270"/>
      <c r="DH361" s="270"/>
      <c r="DI361" s="273"/>
      <c r="DJ361" s="270"/>
      <c r="DK361" s="270"/>
      <c r="DL361" s="273"/>
      <c r="DM361" s="285"/>
      <c r="DN361" s="270"/>
      <c r="DO361" s="284"/>
      <c r="DP361" s="270"/>
      <c r="DQ361" s="270"/>
      <c r="DR361" s="270"/>
      <c r="DS361" s="270"/>
      <c r="DT361" s="270"/>
      <c r="DU361" s="244"/>
      <c r="DV361" s="284"/>
      <c r="DW361" s="284"/>
      <c r="DX361" s="286"/>
      <c r="DY361" s="286"/>
      <c r="DZ361" s="284"/>
      <c r="EA361" s="284"/>
      <c r="EB361" s="284"/>
      <c r="ED361" s="284"/>
      <c r="EE361" s="270"/>
      <c r="EF361" s="280"/>
      <c r="EG361" s="280"/>
      <c r="EH361" s="280"/>
      <c r="EI361" s="224"/>
      <c r="EJ361" s="275"/>
      <c r="EK361" s="276"/>
      <c r="EL361" s="275"/>
      <c r="EM361" s="275"/>
      <c r="EO361" s="275"/>
      <c r="EP361" s="275"/>
      <c r="ER361" s="224"/>
      <c r="ES361" s="275"/>
      <c r="ET361" s="276"/>
      <c r="EU361" s="275"/>
      <c r="EV361" s="275"/>
      <c r="EX361" s="275"/>
      <c r="EY361" s="275"/>
      <c r="FA361" s="34"/>
      <c r="FB361" s="34"/>
      <c r="FC361" s="33"/>
    </row>
    <row r="362" spans="7:159" ht="32.25" customHeight="1">
      <c r="G362" s="280"/>
      <c r="L362" s="280"/>
      <c r="M362" s="266"/>
      <c r="N362" s="266"/>
      <c r="O362" s="266"/>
      <c r="P362" s="266"/>
      <c r="Q362" s="266"/>
      <c r="R362" s="266"/>
      <c r="S362" s="280"/>
      <c r="T362" s="280"/>
      <c r="U362" s="280"/>
      <c r="V362" s="280"/>
      <c r="W362" s="280"/>
      <c r="X362" s="266"/>
      <c r="Y362" s="280"/>
      <c r="Z362" s="280"/>
      <c r="AA362" s="280"/>
      <c r="AB362" s="266"/>
      <c r="AC362" s="280"/>
      <c r="AD362" s="280"/>
      <c r="AE362" s="281"/>
      <c r="AF362" s="280"/>
      <c r="AG362" s="280"/>
      <c r="AH362" s="281"/>
      <c r="AI362" s="280"/>
      <c r="AJ362" s="280"/>
      <c r="AK362" s="280"/>
      <c r="AL362" s="280"/>
      <c r="AM362" s="280"/>
      <c r="AN362" s="266"/>
      <c r="AO362" s="280"/>
      <c r="AP362" s="280"/>
      <c r="AQ362" s="280"/>
      <c r="AR362" s="280"/>
      <c r="AS362" s="266"/>
      <c r="AT362" s="280"/>
      <c r="AU362" s="280"/>
      <c r="AV362" s="266"/>
      <c r="AW362" s="266"/>
      <c r="AX362" s="280"/>
      <c r="AY362" s="280"/>
      <c r="AZ362" s="280"/>
      <c r="BA362" s="280"/>
      <c r="BB362" s="280"/>
      <c r="BC362" s="280"/>
      <c r="BD362" s="280"/>
      <c r="BE362" s="280"/>
      <c r="BF362" s="280"/>
      <c r="BK362" s="280"/>
      <c r="BL362" s="280"/>
      <c r="BM362" s="280"/>
      <c r="BN362" s="280"/>
      <c r="BO362" s="280"/>
      <c r="BP362" s="280"/>
      <c r="BQ362" s="280"/>
      <c r="BR362" s="280"/>
      <c r="BS362" s="280"/>
      <c r="BT362" s="280"/>
      <c r="BU362" s="266"/>
      <c r="BV362" s="280"/>
      <c r="BW362" s="280"/>
      <c r="BX362" s="280"/>
      <c r="BY362" s="280"/>
      <c r="BZ362" s="280"/>
      <c r="CA362" s="280"/>
      <c r="CB362" s="266"/>
      <c r="CC362" s="266"/>
      <c r="CD362" s="280"/>
      <c r="CE362" s="280"/>
      <c r="CF362" s="280"/>
      <c r="CG362" s="280"/>
      <c r="CH362" s="266"/>
      <c r="CI362" s="266"/>
      <c r="CJ362" s="266"/>
      <c r="CK362" s="266"/>
      <c r="CL362" s="266"/>
      <c r="CM362" s="280"/>
      <c r="CN362" s="280"/>
      <c r="CO362" s="280"/>
      <c r="CP362" s="280"/>
      <c r="CQ362" s="280"/>
      <c r="CR362" s="268"/>
      <c r="CS362" s="268"/>
      <c r="DA362" s="270"/>
      <c r="DB362" s="270"/>
      <c r="DD362" s="284"/>
      <c r="DE362" s="270"/>
      <c r="DF362" s="285"/>
      <c r="DG362" s="270"/>
      <c r="DH362" s="270"/>
      <c r="DI362" s="273"/>
      <c r="DJ362" s="270"/>
      <c r="DK362" s="270"/>
      <c r="DL362" s="273"/>
      <c r="DM362" s="285"/>
      <c r="DN362" s="270"/>
      <c r="DO362" s="284"/>
      <c r="DP362" s="270"/>
      <c r="DQ362" s="270"/>
      <c r="DR362" s="270"/>
      <c r="DS362" s="270"/>
      <c r="DT362" s="270"/>
      <c r="DU362" s="244"/>
      <c r="DV362" s="284"/>
      <c r="DW362" s="284"/>
      <c r="DX362" s="286"/>
      <c r="DY362" s="286"/>
      <c r="DZ362" s="284"/>
      <c r="EA362" s="284"/>
      <c r="EB362" s="284"/>
      <c r="ED362" s="284"/>
      <c r="EE362" s="270"/>
      <c r="EF362" s="280"/>
      <c r="EG362" s="280"/>
      <c r="EH362" s="280"/>
      <c r="EI362" s="224"/>
      <c r="EJ362" s="275"/>
      <c r="EK362" s="276"/>
      <c r="EL362" s="275"/>
      <c r="EM362" s="275"/>
      <c r="EO362" s="275"/>
      <c r="EP362" s="275"/>
      <c r="ER362" s="224"/>
      <c r="ES362" s="275"/>
      <c r="ET362" s="276"/>
      <c r="EU362" s="275"/>
      <c r="EV362" s="275"/>
      <c r="EX362" s="275"/>
      <c r="EY362" s="275"/>
      <c r="FA362" s="34"/>
      <c r="FB362" s="34"/>
      <c r="FC362" s="33"/>
    </row>
    <row r="363" spans="7:159" ht="32.25" customHeight="1">
      <c r="G363" s="280"/>
      <c r="L363" s="280"/>
      <c r="M363" s="266"/>
      <c r="N363" s="266"/>
      <c r="O363" s="266"/>
      <c r="P363" s="266"/>
      <c r="Q363" s="266"/>
      <c r="R363" s="266"/>
      <c r="S363" s="280"/>
      <c r="T363" s="280"/>
      <c r="U363" s="280"/>
      <c r="V363" s="280"/>
      <c r="W363" s="280"/>
      <c r="X363" s="266"/>
      <c r="Y363" s="280"/>
      <c r="Z363" s="280"/>
      <c r="AA363" s="280"/>
      <c r="AB363" s="266"/>
      <c r="AC363" s="280"/>
      <c r="AD363" s="280"/>
      <c r="AE363" s="281"/>
      <c r="AF363" s="280"/>
      <c r="AG363" s="280"/>
      <c r="AH363" s="281"/>
      <c r="AI363" s="280"/>
      <c r="AJ363" s="280"/>
      <c r="AK363" s="280"/>
      <c r="AL363" s="280"/>
      <c r="AM363" s="280"/>
      <c r="AN363" s="266"/>
      <c r="AO363" s="280"/>
      <c r="AP363" s="280"/>
      <c r="AQ363" s="280"/>
      <c r="AR363" s="280"/>
      <c r="AS363" s="266"/>
      <c r="AT363" s="280"/>
      <c r="AU363" s="280"/>
      <c r="AV363" s="266"/>
      <c r="AW363" s="266"/>
      <c r="AX363" s="280"/>
      <c r="AY363" s="280"/>
      <c r="AZ363" s="280"/>
      <c r="BA363" s="280"/>
      <c r="BB363" s="280"/>
      <c r="BC363" s="280"/>
      <c r="BD363" s="280"/>
      <c r="BE363" s="280"/>
      <c r="BF363" s="280"/>
      <c r="BK363" s="280"/>
      <c r="BL363" s="280"/>
      <c r="BM363" s="280"/>
      <c r="BN363" s="280"/>
      <c r="BO363" s="280"/>
      <c r="BP363" s="280"/>
      <c r="BQ363" s="280"/>
      <c r="BR363" s="280"/>
      <c r="BS363" s="280"/>
      <c r="BT363" s="280"/>
      <c r="BU363" s="266"/>
      <c r="BV363" s="280"/>
      <c r="BW363" s="280"/>
      <c r="BX363" s="280"/>
      <c r="BY363" s="280"/>
      <c r="BZ363" s="280"/>
      <c r="CA363" s="280"/>
      <c r="CB363" s="266"/>
      <c r="CC363" s="266"/>
      <c r="CD363" s="280"/>
      <c r="CE363" s="280"/>
      <c r="CF363" s="280"/>
      <c r="CG363" s="280"/>
      <c r="CH363" s="266"/>
      <c r="CI363" s="266"/>
      <c r="CJ363" s="266"/>
      <c r="CK363" s="266"/>
      <c r="CL363" s="266"/>
      <c r="CM363" s="280"/>
      <c r="CN363" s="280"/>
      <c r="CO363" s="280"/>
      <c r="CP363" s="280"/>
      <c r="CQ363" s="280"/>
      <c r="CR363" s="268"/>
      <c r="CS363" s="268"/>
      <c r="DA363" s="270"/>
      <c r="DB363" s="270"/>
      <c r="DD363" s="284"/>
      <c r="DE363" s="270"/>
      <c r="DF363" s="285"/>
      <c r="DG363" s="270"/>
      <c r="DH363" s="270"/>
      <c r="DI363" s="273"/>
      <c r="DJ363" s="270"/>
      <c r="DK363" s="270"/>
      <c r="DL363" s="273"/>
      <c r="DM363" s="285"/>
      <c r="DN363" s="270"/>
      <c r="DO363" s="284"/>
      <c r="DP363" s="270"/>
      <c r="DQ363" s="270"/>
      <c r="DR363" s="270"/>
      <c r="DS363" s="270"/>
      <c r="DT363" s="270"/>
      <c r="DU363" s="244"/>
      <c r="DV363" s="284"/>
      <c r="DW363" s="284"/>
      <c r="DX363" s="286"/>
      <c r="DY363" s="286"/>
      <c r="DZ363" s="284"/>
      <c r="EA363" s="284"/>
      <c r="EB363" s="284"/>
      <c r="ED363" s="284"/>
      <c r="EE363" s="270"/>
      <c r="EF363" s="280"/>
      <c r="EG363" s="280"/>
      <c r="EH363" s="280"/>
      <c r="EI363" s="224"/>
      <c r="EJ363" s="275"/>
      <c r="EK363" s="276"/>
      <c r="EL363" s="275"/>
      <c r="EM363" s="275"/>
      <c r="EO363" s="275"/>
      <c r="EP363" s="275"/>
      <c r="ER363" s="224"/>
      <c r="ES363" s="275"/>
      <c r="ET363" s="276"/>
      <c r="EU363" s="275"/>
      <c r="EV363" s="275"/>
      <c r="EX363" s="275"/>
      <c r="EY363" s="275"/>
      <c r="FA363" s="34"/>
      <c r="FB363" s="34"/>
      <c r="FC363" s="33"/>
    </row>
    <row r="364" spans="7:159" ht="32.25" customHeight="1">
      <c r="G364" s="280"/>
      <c r="L364" s="280"/>
      <c r="M364" s="266"/>
      <c r="N364" s="266"/>
      <c r="O364" s="266"/>
      <c r="P364" s="266"/>
      <c r="Q364" s="266"/>
      <c r="R364" s="266"/>
      <c r="S364" s="280"/>
      <c r="T364" s="280"/>
      <c r="U364" s="280"/>
      <c r="V364" s="280"/>
      <c r="W364" s="280"/>
      <c r="X364" s="266"/>
      <c r="Y364" s="280"/>
      <c r="Z364" s="280"/>
      <c r="AA364" s="280"/>
      <c r="AB364" s="266"/>
      <c r="AC364" s="280"/>
      <c r="AD364" s="280"/>
      <c r="AE364" s="281"/>
      <c r="AF364" s="280"/>
      <c r="AG364" s="280"/>
      <c r="AH364" s="281"/>
      <c r="AI364" s="280"/>
      <c r="AJ364" s="280"/>
      <c r="AK364" s="280"/>
      <c r="AL364" s="280"/>
      <c r="AM364" s="280"/>
      <c r="AN364" s="266"/>
      <c r="AO364" s="280"/>
      <c r="AP364" s="280"/>
      <c r="AQ364" s="280"/>
      <c r="AR364" s="280"/>
      <c r="AS364" s="266"/>
      <c r="AT364" s="280"/>
      <c r="AU364" s="280"/>
      <c r="AV364" s="266"/>
      <c r="AW364" s="266"/>
      <c r="AX364" s="280"/>
      <c r="AY364" s="280"/>
      <c r="AZ364" s="280"/>
      <c r="BA364" s="280"/>
      <c r="BB364" s="280"/>
      <c r="BC364" s="280"/>
      <c r="BD364" s="280"/>
      <c r="BE364" s="280"/>
      <c r="BF364" s="280"/>
      <c r="BK364" s="280"/>
      <c r="BL364" s="280"/>
      <c r="BM364" s="280"/>
      <c r="BN364" s="280"/>
      <c r="BO364" s="280"/>
      <c r="BP364" s="280"/>
      <c r="BQ364" s="280"/>
      <c r="BR364" s="280"/>
      <c r="BS364" s="280"/>
      <c r="BT364" s="280"/>
      <c r="BU364" s="266"/>
      <c r="BV364" s="280"/>
      <c r="BW364" s="280"/>
      <c r="BX364" s="280"/>
      <c r="BY364" s="280"/>
      <c r="BZ364" s="280"/>
      <c r="CA364" s="280"/>
      <c r="CB364" s="266"/>
      <c r="CC364" s="266"/>
      <c r="CD364" s="280"/>
      <c r="CE364" s="280"/>
      <c r="CF364" s="280"/>
      <c r="CG364" s="280"/>
      <c r="CH364" s="266"/>
      <c r="CI364" s="266"/>
      <c r="CJ364" s="266"/>
      <c r="CK364" s="266"/>
      <c r="CL364" s="266"/>
      <c r="CM364" s="280"/>
      <c r="CN364" s="280"/>
      <c r="CO364" s="280"/>
      <c r="CP364" s="280"/>
      <c r="CQ364" s="280"/>
      <c r="CR364" s="268"/>
      <c r="CS364" s="268"/>
      <c r="DA364" s="270"/>
      <c r="DB364" s="270"/>
      <c r="DD364" s="284"/>
      <c r="DE364" s="270"/>
      <c r="DF364" s="285"/>
      <c r="DG364" s="270"/>
      <c r="DH364" s="270"/>
      <c r="DI364" s="273"/>
      <c r="DJ364" s="270"/>
      <c r="DK364" s="270"/>
      <c r="DL364" s="273"/>
      <c r="DM364" s="285"/>
      <c r="DN364" s="270"/>
      <c r="DO364" s="284"/>
      <c r="DP364" s="270"/>
      <c r="DQ364" s="270"/>
      <c r="DR364" s="270"/>
      <c r="DS364" s="270"/>
      <c r="DT364" s="270"/>
      <c r="DU364" s="244"/>
      <c r="DV364" s="284"/>
      <c r="DW364" s="284"/>
      <c r="DX364" s="286"/>
      <c r="DY364" s="286"/>
      <c r="DZ364" s="284"/>
      <c r="EA364" s="284"/>
      <c r="EB364" s="284"/>
      <c r="ED364" s="284"/>
      <c r="EE364" s="270"/>
      <c r="EF364" s="280"/>
      <c r="EG364" s="280"/>
      <c r="EH364" s="280"/>
      <c r="EI364" s="224"/>
      <c r="EJ364" s="275"/>
      <c r="EK364" s="276"/>
      <c r="EL364" s="275"/>
      <c r="EM364" s="275"/>
      <c r="EO364" s="275"/>
      <c r="EP364" s="275"/>
      <c r="ER364" s="224"/>
      <c r="ES364" s="275"/>
      <c r="ET364" s="276"/>
      <c r="EU364" s="275"/>
      <c r="EV364" s="275"/>
      <c r="EX364" s="275"/>
      <c r="EY364" s="275"/>
      <c r="FA364" s="34"/>
      <c r="FB364" s="34"/>
      <c r="FC364" s="33"/>
    </row>
    <row r="365" spans="7:159" ht="32.25" customHeight="1">
      <c r="G365" s="280"/>
      <c r="L365" s="280"/>
      <c r="M365" s="266"/>
      <c r="N365" s="266"/>
      <c r="O365" s="266"/>
      <c r="P365" s="266"/>
      <c r="Q365" s="266"/>
      <c r="R365" s="266"/>
      <c r="S365" s="280"/>
      <c r="T365" s="280"/>
      <c r="U365" s="280"/>
      <c r="V365" s="280"/>
      <c r="W365" s="280"/>
      <c r="X365" s="266"/>
      <c r="Y365" s="280"/>
      <c r="Z365" s="280"/>
      <c r="AA365" s="280"/>
      <c r="AB365" s="266"/>
      <c r="AC365" s="280"/>
      <c r="AD365" s="280"/>
      <c r="AE365" s="281"/>
      <c r="AF365" s="280"/>
      <c r="AG365" s="280"/>
      <c r="AH365" s="281"/>
      <c r="AI365" s="280"/>
      <c r="AJ365" s="280"/>
      <c r="AK365" s="280"/>
      <c r="AL365" s="280"/>
      <c r="AM365" s="280"/>
      <c r="AN365" s="266"/>
      <c r="AO365" s="280"/>
      <c r="AP365" s="280"/>
      <c r="AQ365" s="280"/>
      <c r="AR365" s="280"/>
      <c r="AS365" s="266"/>
      <c r="AT365" s="280"/>
      <c r="AU365" s="280"/>
      <c r="AV365" s="266"/>
      <c r="AW365" s="266"/>
      <c r="AX365" s="280"/>
      <c r="AY365" s="280"/>
      <c r="AZ365" s="280"/>
      <c r="BA365" s="280"/>
      <c r="BB365" s="280"/>
      <c r="BC365" s="280"/>
      <c r="BD365" s="280"/>
      <c r="BE365" s="280"/>
      <c r="BF365" s="280"/>
      <c r="BK365" s="280"/>
      <c r="BL365" s="280"/>
      <c r="BM365" s="280"/>
      <c r="BN365" s="280"/>
      <c r="BO365" s="280"/>
      <c r="BP365" s="280"/>
      <c r="BQ365" s="280"/>
      <c r="BR365" s="280"/>
      <c r="BS365" s="280"/>
      <c r="BT365" s="280"/>
      <c r="BU365" s="266"/>
      <c r="BV365" s="280"/>
      <c r="BW365" s="280"/>
      <c r="BX365" s="280"/>
      <c r="BY365" s="280"/>
      <c r="BZ365" s="280"/>
      <c r="CA365" s="280"/>
      <c r="CB365" s="266"/>
      <c r="CC365" s="266"/>
      <c r="CD365" s="280"/>
      <c r="CE365" s="280"/>
      <c r="CF365" s="280"/>
      <c r="CG365" s="280"/>
      <c r="CH365" s="266"/>
      <c r="CI365" s="266"/>
      <c r="CJ365" s="266"/>
      <c r="CK365" s="266"/>
      <c r="CL365" s="266"/>
      <c r="CM365" s="280"/>
      <c r="CN365" s="280"/>
      <c r="CO365" s="280"/>
      <c r="CP365" s="280"/>
      <c r="CQ365" s="280"/>
      <c r="CR365" s="268"/>
      <c r="CS365" s="268"/>
      <c r="DA365" s="270"/>
      <c r="DB365" s="270"/>
      <c r="DD365" s="284"/>
      <c r="DE365" s="270"/>
      <c r="DF365" s="285"/>
      <c r="DG365" s="270"/>
      <c r="DH365" s="270"/>
      <c r="DI365" s="273"/>
      <c r="DJ365" s="270"/>
      <c r="DK365" s="270"/>
      <c r="DL365" s="273"/>
      <c r="DM365" s="285"/>
      <c r="DN365" s="270"/>
      <c r="DO365" s="284"/>
      <c r="DP365" s="270"/>
      <c r="DQ365" s="270"/>
      <c r="DR365" s="270"/>
      <c r="DS365" s="270"/>
      <c r="DT365" s="270"/>
      <c r="DU365" s="244"/>
      <c r="DV365" s="284"/>
      <c r="DW365" s="284"/>
      <c r="DX365" s="286"/>
      <c r="DY365" s="286"/>
      <c r="DZ365" s="284"/>
      <c r="EA365" s="284"/>
      <c r="EB365" s="284"/>
      <c r="ED365" s="284"/>
      <c r="EE365" s="270"/>
      <c r="EF365" s="280"/>
      <c r="EG365" s="280"/>
      <c r="EH365" s="280"/>
      <c r="EI365" s="224"/>
      <c r="EJ365" s="275"/>
      <c r="EK365" s="276"/>
      <c r="EL365" s="275"/>
      <c r="EM365" s="275"/>
      <c r="EO365" s="275"/>
      <c r="EP365" s="275"/>
      <c r="ER365" s="224"/>
      <c r="ES365" s="275"/>
      <c r="ET365" s="276"/>
      <c r="EU365" s="275"/>
      <c r="EV365" s="275"/>
      <c r="EX365" s="275"/>
      <c r="EY365" s="275"/>
      <c r="FA365" s="34"/>
      <c r="FB365" s="34"/>
      <c r="FC365" s="33"/>
    </row>
    <row r="366" spans="7:159" ht="32.25" customHeight="1">
      <c r="G366" s="280"/>
      <c r="L366" s="280"/>
      <c r="M366" s="266"/>
      <c r="N366" s="266"/>
      <c r="O366" s="266"/>
      <c r="P366" s="266"/>
      <c r="Q366" s="266"/>
      <c r="R366" s="266"/>
      <c r="S366" s="280"/>
      <c r="T366" s="280"/>
      <c r="U366" s="280"/>
      <c r="V366" s="280"/>
      <c r="W366" s="280"/>
      <c r="X366" s="266"/>
      <c r="Y366" s="280"/>
      <c r="Z366" s="280"/>
      <c r="AA366" s="280"/>
      <c r="AB366" s="266"/>
      <c r="AC366" s="280"/>
      <c r="AD366" s="280"/>
      <c r="AE366" s="281"/>
      <c r="AF366" s="280"/>
      <c r="AG366" s="280"/>
      <c r="AH366" s="281"/>
      <c r="AI366" s="280"/>
      <c r="AJ366" s="280"/>
      <c r="AK366" s="280"/>
      <c r="AL366" s="280"/>
      <c r="AM366" s="280"/>
      <c r="AN366" s="266"/>
      <c r="AO366" s="280"/>
      <c r="AP366" s="280"/>
      <c r="AQ366" s="280"/>
      <c r="AR366" s="280"/>
      <c r="AS366" s="266"/>
      <c r="AT366" s="280"/>
      <c r="AU366" s="280"/>
      <c r="AV366" s="266"/>
      <c r="AW366" s="266"/>
      <c r="AX366" s="280"/>
      <c r="AY366" s="280"/>
      <c r="AZ366" s="280"/>
      <c r="BA366" s="280"/>
      <c r="BB366" s="280"/>
      <c r="BC366" s="280"/>
      <c r="BD366" s="280"/>
      <c r="BE366" s="280"/>
      <c r="BF366" s="280"/>
      <c r="BK366" s="280"/>
      <c r="BL366" s="280"/>
      <c r="BM366" s="280"/>
      <c r="BN366" s="280"/>
      <c r="BO366" s="280"/>
      <c r="BP366" s="280"/>
      <c r="BQ366" s="280"/>
      <c r="BR366" s="280"/>
      <c r="BS366" s="280"/>
      <c r="BT366" s="280"/>
      <c r="BU366" s="266"/>
      <c r="BV366" s="280"/>
      <c r="BW366" s="280"/>
      <c r="BX366" s="280"/>
      <c r="BY366" s="280"/>
      <c r="BZ366" s="280"/>
      <c r="CA366" s="280"/>
      <c r="CB366" s="266"/>
      <c r="CC366" s="266"/>
      <c r="CD366" s="280"/>
      <c r="CE366" s="280"/>
      <c r="CF366" s="280"/>
      <c r="CG366" s="280"/>
      <c r="CH366" s="266"/>
      <c r="CI366" s="266"/>
      <c r="CJ366" s="266"/>
      <c r="CK366" s="266"/>
      <c r="CL366" s="266"/>
      <c r="CM366" s="280"/>
      <c r="CN366" s="280"/>
      <c r="CO366" s="280"/>
      <c r="CP366" s="280"/>
      <c r="CQ366" s="280"/>
      <c r="CR366" s="268"/>
      <c r="CS366" s="268"/>
      <c r="DA366" s="270"/>
      <c r="DB366" s="270"/>
      <c r="DD366" s="284"/>
      <c r="DE366" s="270"/>
      <c r="DF366" s="285"/>
      <c r="DG366" s="270"/>
      <c r="DH366" s="270"/>
      <c r="DI366" s="273"/>
      <c r="DJ366" s="270"/>
      <c r="DK366" s="270"/>
      <c r="DL366" s="273"/>
      <c r="DM366" s="285"/>
      <c r="DN366" s="270"/>
      <c r="DO366" s="284"/>
      <c r="DP366" s="270"/>
      <c r="DQ366" s="270"/>
      <c r="DR366" s="270"/>
      <c r="DS366" s="270"/>
      <c r="DT366" s="270"/>
      <c r="DU366" s="244"/>
      <c r="DV366" s="284"/>
      <c r="DW366" s="284"/>
      <c r="DX366" s="286"/>
      <c r="DY366" s="286"/>
      <c r="DZ366" s="284"/>
      <c r="EA366" s="284"/>
      <c r="EB366" s="284"/>
      <c r="ED366" s="284"/>
      <c r="EE366" s="270"/>
      <c r="EF366" s="280"/>
      <c r="EG366" s="280"/>
      <c r="EH366" s="280"/>
      <c r="EI366" s="224"/>
      <c r="EJ366" s="275"/>
      <c r="EK366" s="276"/>
      <c r="EL366" s="275"/>
      <c r="EM366" s="275"/>
      <c r="EO366" s="275"/>
      <c r="EP366" s="275"/>
      <c r="ER366" s="224"/>
      <c r="ES366" s="275"/>
      <c r="ET366" s="276"/>
      <c r="EU366" s="275"/>
      <c r="EV366" s="275"/>
      <c r="EX366" s="275"/>
      <c r="EY366" s="275"/>
      <c r="FA366" s="34"/>
      <c r="FB366" s="34"/>
      <c r="FC366" s="33"/>
    </row>
    <row r="367" spans="7:159" ht="32.25" customHeight="1">
      <c r="G367" s="280"/>
      <c r="L367" s="280"/>
      <c r="M367" s="266"/>
      <c r="N367" s="266"/>
      <c r="O367" s="266"/>
      <c r="P367" s="266"/>
      <c r="Q367" s="266"/>
      <c r="R367" s="266"/>
      <c r="S367" s="280"/>
      <c r="T367" s="280"/>
      <c r="U367" s="280"/>
      <c r="V367" s="280"/>
      <c r="W367" s="280"/>
      <c r="X367" s="266"/>
      <c r="Y367" s="280"/>
      <c r="Z367" s="280"/>
      <c r="AA367" s="280"/>
      <c r="AB367" s="266"/>
      <c r="AC367" s="280"/>
      <c r="AD367" s="280"/>
      <c r="AE367" s="281"/>
      <c r="AF367" s="280"/>
      <c r="AG367" s="280"/>
      <c r="AH367" s="281"/>
      <c r="AI367" s="280"/>
      <c r="AJ367" s="280"/>
      <c r="AK367" s="280"/>
      <c r="AL367" s="280"/>
      <c r="AM367" s="280"/>
      <c r="AN367" s="266"/>
      <c r="AO367" s="280"/>
      <c r="AP367" s="280"/>
      <c r="AQ367" s="280"/>
      <c r="AR367" s="280"/>
      <c r="AS367" s="266"/>
      <c r="AT367" s="280"/>
      <c r="AU367" s="280"/>
      <c r="AV367" s="266"/>
      <c r="AW367" s="266"/>
      <c r="AX367" s="280"/>
      <c r="AY367" s="280"/>
      <c r="AZ367" s="280"/>
      <c r="BA367" s="280"/>
      <c r="BB367" s="280"/>
      <c r="BC367" s="280"/>
      <c r="BD367" s="280"/>
      <c r="BE367" s="280"/>
      <c r="BF367" s="280"/>
      <c r="BK367" s="280"/>
      <c r="BL367" s="280"/>
      <c r="BM367" s="280"/>
      <c r="BN367" s="280"/>
      <c r="BO367" s="280"/>
      <c r="BP367" s="280"/>
      <c r="BQ367" s="280"/>
      <c r="BR367" s="280"/>
      <c r="BS367" s="280"/>
      <c r="BT367" s="280"/>
      <c r="BU367" s="266"/>
      <c r="BV367" s="280"/>
      <c r="BW367" s="280"/>
      <c r="BX367" s="280"/>
      <c r="BY367" s="280"/>
      <c r="BZ367" s="280"/>
      <c r="CA367" s="280"/>
      <c r="CB367" s="266"/>
      <c r="CC367" s="266"/>
      <c r="CD367" s="280"/>
      <c r="CE367" s="280"/>
      <c r="CF367" s="280"/>
      <c r="CG367" s="280"/>
      <c r="CH367" s="266"/>
      <c r="CI367" s="266"/>
      <c r="CJ367" s="266"/>
      <c r="CK367" s="266"/>
      <c r="CL367" s="266"/>
      <c r="CM367" s="280"/>
      <c r="CN367" s="280"/>
      <c r="CO367" s="280"/>
      <c r="CP367" s="280"/>
      <c r="CQ367" s="280"/>
      <c r="CR367" s="268"/>
      <c r="CS367" s="268"/>
      <c r="DA367" s="270"/>
      <c r="DB367" s="270"/>
      <c r="DD367" s="284"/>
      <c r="DE367" s="270"/>
      <c r="DF367" s="285"/>
      <c r="DG367" s="270"/>
      <c r="DH367" s="270"/>
      <c r="DI367" s="273"/>
      <c r="DJ367" s="270"/>
      <c r="DK367" s="270"/>
      <c r="DL367" s="273"/>
      <c r="DM367" s="285"/>
      <c r="DN367" s="270"/>
      <c r="DO367" s="284"/>
      <c r="DP367" s="270"/>
      <c r="DQ367" s="270"/>
      <c r="DR367" s="270"/>
      <c r="DS367" s="270"/>
      <c r="DT367" s="270"/>
      <c r="DU367" s="244"/>
      <c r="DV367" s="284"/>
      <c r="DW367" s="284"/>
      <c r="DX367" s="286"/>
      <c r="DY367" s="286"/>
      <c r="DZ367" s="284"/>
      <c r="EA367" s="284"/>
      <c r="EB367" s="284"/>
      <c r="ED367" s="284"/>
      <c r="EE367" s="270"/>
      <c r="EF367" s="280"/>
      <c r="EG367" s="280"/>
      <c r="EH367" s="280"/>
      <c r="EI367" s="224"/>
      <c r="EJ367" s="275"/>
      <c r="EK367" s="276"/>
      <c r="EL367" s="275"/>
      <c r="EM367" s="275"/>
      <c r="EO367" s="275"/>
      <c r="EP367" s="275"/>
      <c r="ER367" s="224"/>
      <c r="ES367" s="275"/>
      <c r="ET367" s="276"/>
      <c r="EU367" s="275"/>
      <c r="EV367" s="275"/>
      <c r="EX367" s="275"/>
      <c r="EY367" s="275"/>
      <c r="FA367" s="34"/>
      <c r="FB367" s="34"/>
      <c r="FC367" s="33"/>
    </row>
    <row r="368" spans="7:159" ht="32.25" customHeight="1">
      <c r="G368" s="280"/>
      <c r="L368" s="280"/>
      <c r="M368" s="266"/>
      <c r="N368" s="266"/>
      <c r="O368" s="266"/>
      <c r="P368" s="266"/>
      <c r="Q368" s="266"/>
      <c r="R368" s="266"/>
      <c r="S368" s="280"/>
      <c r="T368" s="280"/>
      <c r="U368" s="280"/>
      <c r="V368" s="280"/>
      <c r="W368" s="280"/>
      <c r="X368" s="266"/>
      <c r="Y368" s="280"/>
      <c r="Z368" s="280"/>
      <c r="AA368" s="280"/>
      <c r="AB368" s="266"/>
      <c r="AC368" s="280"/>
      <c r="AD368" s="280"/>
      <c r="AE368" s="281"/>
      <c r="AF368" s="280"/>
      <c r="AG368" s="280"/>
      <c r="AH368" s="281"/>
      <c r="AI368" s="280"/>
      <c r="AJ368" s="280"/>
      <c r="AK368" s="280"/>
      <c r="AL368" s="280"/>
      <c r="AM368" s="280"/>
      <c r="AN368" s="266"/>
      <c r="AO368" s="280"/>
      <c r="AP368" s="280"/>
      <c r="AQ368" s="280"/>
      <c r="AR368" s="280"/>
      <c r="AS368" s="266"/>
      <c r="AT368" s="280"/>
      <c r="AU368" s="280"/>
      <c r="AV368" s="266"/>
      <c r="AW368" s="266"/>
      <c r="AX368" s="280"/>
      <c r="AY368" s="280"/>
      <c r="AZ368" s="280"/>
      <c r="BA368" s="280"/>
      <c r="BB368" s="280"/>
      <c r="BC368" s="280"/>
      <c r="BD368" s="280"/>
      <c r="BE368" s="280"/>
      <c r="BF368" s="280"/>
      <c r="BK368" s="280"/>
      <c r="BL368" s="280"/>
      <c r="BM368" s="280"/>
      <c r="BN368" s="280"/>
      <c r="BO368" s="280"/>
      <c r="BP368" s="280"/>
      <c r="BQ368" s="280"/>
      <c r="BR368" s="280"/>
      <c r="BS368" s="280"/>
      <c r="BT368" s="280"/>
      <c r="BU368" s="266"/>
      <c r="BV368" s="280"/>
      <c r="BW368" s="280"/>
      <c r="BX368" s="280"/>
      <c r="BY368" s="280"/>
      <c r="BZ368" s="280"/>
      <c r="CA368" s="280"/>
      <c r="CB368" s="266"/>
      <c r="CC368" s="266"/>
      <c r="CD368" s="280"/>
      <c r="CE368" s="280"/>
      <c r="CF368" s="280"/>
      <c r="CG368" s="280"/>
      <c r="CH368" s="266"/>
      <c r="CI368" s="266"/>
      <c r="CJ368" s="266"/>
      <c r="CK368" s="266"/>
      <c r="CL368" s="266"/>
      <c r="CM368" s="280"/>
      <c r="CN368" s="280"/>
      <c r="CO368" s="280"/>
      <c r="CP368" s="280"/>
      <c r="CQ368" s="280"/>
      <c r="CR368" s="268"/>
      <c r="CS368" s="268"/>
      <c r="DA368" s="270"/>
      <c r="DB368" s="270"/>
      <c r="DD368" s="284"/>
      <c r="DE368" s="270"/>
      <c r="DF368" s="285"/>
      <c r="DG368" s="270"/>
      <c r="DH368" s="270"/>
      <c r="DI368" s="273"/>
      <c r="DJ368" s="270"/>
      <c r="DK368" s="270"/>
      <c r="DL368" s="273"/>
      <c r="DM368" s="285"/>
      <c r="DN368" s="270"/>
      <c r="DO368" s="284"/>
      <c r="DP368" s="270"/>
      <c r="DQ368" s="270"/>
      <c r="DR368" s="270"/>
      <c r="DS368" s="270"/>
      <c r="DT368" s="270"/>
      <c r="DU368" s="244"/>
      <c r="DV368" s="284"/>
      <c r="DW368" s="284"/>
      <c r="DX368" s="286"/>
      <c r="DY368" s="286"/>
      <c r="DZ368" s="284"/>
      <c r="EA368" s="284"/>
      <c r="EB368" s="284"/>
      <c r="ED368" s="284"/>
      <c r="EE368" s="270"/>
      <c r="EF368" s="280"/>
      <c r="EG368" s="280"/>
      <c r="EH368" s="280"/>
      <c r="EI368" s="224"/>
      <c r="EJ368" s="275"/>
      <c r="EK368" s="276"/>
      <c r="EL368" s="275"/>
      <c r="EM368" s="275"/>
      <c r="EO368" s="275"/>
      <c r="EP368" s="275"/>
      <c r="ER368" s="224"/>
      <c r="ES368" s="275"/>
      <c r="ET368" s="276"/>
      <c r="EU368" s="275"/>
      <c r="EV368" s="275"/>
      <c r="EX368" s="275"/>
      <c r="EY368" s="275"/>
      <c r="FA368" s="34"/>
      <c r="FB368" s="34"/>
      <c r="FC368" s="33"/>
    </row>
    <row r="369" spans="7:159" ht="32.25" customHeight="1">
      <c r="G369" s="280"/>
      <c r="L369" s="280"/>
      <c r="M369" s="266"/>
      <c r="N369" s="266"/>
      <c r="O369" s="266"/>
      <c r="P369" s="266"/>
      <c r="Q369" s="266"/>
      <c r="R369" s="266"/>
      <c r="S369" s="280"/>
      <c r="T369" s="280"/>
      <c r="U369" s="280"/>
      <c r="V369" s="280"/>
      <c r="W369" s="280"/>
      <c r="X369" s="266"/>
      <c r="Y369" s="280"/>
      <c r="Z369" s="280"/>
      <c r="AA369" s="280"/>
      <c r="AB369" s="266"/>
      <c r="AC369" s="280"/>
      <c r="AD369" s="280"/>
      <c r="AE369" s="281"/>
      <c r="AF369" s="280"/>
      <c r="AG369" s="280"/>
      <c r="AH369" s="281"/>
      <c r="AI369" s="280"/>
      <c r="AJ369" s="280"/>
      <c r="AK369" s="280"/>
      <c r="AL369" s="280"/>
      <c r="AM369" s="280"/>
      <c r="AN369" s="266"/>
      <c r="AO369" s="280"/>
      <c r="AP369" s="280"/>
      <c r="AQ369" s="280"/>
      <c r="AR369" s="280"/>
      <c r="AS369" s="266"/>
      <c r="AT369" s="280"/>
      <c r="AU369" s="280"/>
      <c r="AV369" s="266"/>
      <c r="AW369" s="266"/>
      <c r="AX369" s="280"/>
      <c r="AY369" s="280"/>
      <c r="AZ369" s="280"/>
      <c r="BA369" s="280"/>
      <c r="BB369" s="280"/>
      <c r="BC369" s="280"/>
      <c r="BD369" s="280"/>
      <c r="BE369" s="280"/>
      <c r="BF369" s="280"/>
      <c r="BK369" s="280"/>
      <c r="BL369" s="280"/>
      <c r="BM369" s="280"/>
      <c r="BN369" s="280"/>
      <c r="BO369" s="280"/>
      <c r="BP369" s="280"/>
      <c r="BQ369" s="280"/>
      <c r="BR369" s="280"/>
      <c r="BS369" s="280"/>
      <c r="BT369" s="280"/>
      <c r="BU369" s="266"/>
      <c r="BV369" s="280"/>
      <c r="BW369" s="280"/>
      <c r="BX369" s="280"/>
      <c r="BY369" s="280"/>
      <c r="BZ369" s="280"/>
      <c r="CA369" s="280"/>
      <c r="CB369" s="266"/>
      <c r="CC369" s="266"/>
      <c r="CD369" s="280"/>
      <c r="CE369" s="280"/>
      <c r="CF369" s="280"/>
      <c r="CG369" s="280"/>
      <c r="CH369" s="266"/>
      <c r="CI369" s="266"/>
      <c r="CJ369" s="266"/>
      <c r="CK369" s="266"/>
      <c r="CL369" s="266"/>
      <c r="CM369" s="280"/>
      <c r="CN369" s="280"/>
      <c r="CO369" s="280"/>
      <c r="CP369" s="280"/>
      <c r="CQ369" s="280"/>
      <c r="CR369" s="268"/>
      <c r="CS369" s="268"/>
      <c r="DA369" s="270"/>
      <c r="DB369" s="270"/>
      <c r="DD369" s="284"/>
      <c r="DE369" s="270"/>
      <c r="DF369" s="285"/>
      <c r="DG369" s="270"/>
      <c r="DH369" s="270"/>
      <c r="DI369" s="273"/>
      <c r="DJ369" s="270"/>
      <c r="DK369" s="270"/>
      <c r="DL369" s="273"/>
      <c r="DM369" s="285"/>
      <c r="DN369" s="270"/>
      <c r="DO369" s="284"/>
      <c r="DP369" s="270"/>
      <c r="DQ369" s="270"/>
      <c r="DR369" s="270"/>
      <c r="DS369" s="270"/>
      <c r="DT369" s="270"/>
      <c r="DU369" s="244"/>
      <c r="DV369" s="284"/>
      <c r="DW369" s="284"/>
      <c r="DX369" s="286"/>
      <c r="DY369" s="286"/>
      <c r="DZ369" s="284"/>
      <c r="EA369" s="284"/>
      <c r="EB369" s="284"/>
      <c r="ED369" s="284"/>
      <c r="EE369" s="270"/>
      <c r="EF369" s="280"/>
      <c r="EG369" s="280"/>
      <c r="EH369" s="280"/>
      <c r="EI369" s="224"/>
      <c r="EJ369" s="275"/>
      <c r="EK369" s="276"/>
      <c r="EL369" s="275"/>
      <c r="EM369" s="275"/>
      <c r="EO369" s="275"/>
      <c r="EP369" s="275"/>
      <c r="ER369" s="224"/>
      <c r="ES369" s="275"/>
      <c r="ET369" s="276"/>
      <c r="EU369" s="275"/>
      <c r="EV369" s="275"/>
      <c r="EX369" s="275"/>
      <c r="EY369" s="275"/>
      <c r="FA369" s="34"/>
      <c r="FB369" s="34"/>
      <c r="FC369" s="33"/>
    </row>
    <row r="370" spans="7:159" ht="32.25" customHeight="1">
      <c r="G370" s="280"/>
      <c r="L370" s="280"/>
      <c r="M370" s="266"/>
      <c r="N370" s="266"/>
      <c r="O370" s="266"/>
      <c r="P370" s="266"/>
      <c r="Q370" s="266"/>
      <c r="R370" s="266"/>
      <c r="S370" s="280"/>
      <c r="T370" s="280"/>
      <c r="U370" s="280"/>
      <c r="V370" s="280"/>
      <c r="W370" s="280"/>
      <c r="X370" s="266"/>
      <c r="Y370" s="280"/>
      <c r="Z370" s="280"/>
      <c r="AA370" s="280"/>
      <c r="AB370" s="266"/>
      <c r="AC370" s="280"/>
      <c r="AD370" s="280"/>
      <c r="AE370" s="281"/>
      <c r="AF370" s="280"/>
      <c r="AG370" s="280"/>
      <c r="AH370" s="281"/>
      <c r="AI370" s="280"/>
      <c r="AJ370" s="280"/>
      <c r="AK370" s="280"/>
      <c r="AL370" s="280"/>
      <c r="AM370" s="280"/>
      <c r="AN370" s="266"/>
      <c r="AO370" s="280"/>
      <c r="AP370" s="280"/>
      <c r="AQ370" s="280"/>
      <c r="AR370" s="280"/>
      <c r="AS370" s="266"/>
      <c r="AT370" s="280"/>
      <c r="AU370" s="280"/>
      <c r="AV370" s="266"/>
      <c r="AW370" s="266"/>
      <c r="AX370" s="280"/>
      <c r="AY370" s="280"/>
      <c r="AZ370" s="280"/>
      <c r="BA370" s="280"/>
      <c r="BB370" s="280"/>
      <c r="BC370" s="280"/>
      <c r="BD370" s="280"/>
      <c r="BE370" s="280"/>
      <c r="BF370" s="280"/>
      <c r="BK370" s="280"/>
      <c r="BL370" s="280"/>
      <c r="BM370" s="280"/>
      <c r="BN370" s="280"/>
      <c r="BO370" s="280"/>
      <c r="BP370" s="280"/>
      <c r="BQ370" s="280"/>
      <c r="BR370" s="280"/>
      <c r="BS370" s="280"/>
      <c r="BT370" s="280"/>
      <c r="BU370" s="266"/>
      <c r="BV370" s="280"/>
      <c r="BW370" s="280"/>
      <c r="BX370" s="280"/>
      <c r="BY370" s="280"/>
      <c r="BZ370" s="280"/>
      <c r="CA370" s="280"/>
      <c r="CB370" s="266"/>
      <c r="CC370" s="266"/>
      <c r="CD370" s="280"/>
      <c r="CE370" s="280"/>
      <c r="CF370" s="280"/>
      <c r="CG370" s="280"/>
      <c r="CH370" s="266"/>
      <c r="CI370" s="266"/>
      <c r="CJ370" s="266"/>
      <c r="CK370" s="266"/>
      <c r="CL370" s="266"/>
      <c r="CM370" s="280"/>
      <c r="CN370" s="280"/>
      <c r="CO370" s="280"/>
      <c r="CP370" s="280"/>
      <c r="CQ370" s="280"/>
      <c r="CR370" s="268"/>
      <c r="CS370" s="268"/>
      <c r="DA370" s="270"/>
      <c r="DB370" s="270"/>
      <c r="DD370" s="284"/>
      <c r="DE370" s="270"/>
      <c r="DF370" s="285"/>
      <c r="DG370" s="270"/>
      <c r="DH370" s="270"/>
      <c r="DI370" s="273"/>
      <c r="DJ370" s="270"/>
      <c r="DK370" s="270"/>
      <c r="DL370" s="273"/>
      <c r="DM370" s="285"/>
      <c r="DN370" s="270"/>
      <c r="DO370" s="284"/>
      <c r="DP370" s="270"/>
      <c r="DQ370" s="270"/>
      <c r="DR370" s="270"/>
      <c r="DS370" s="270"/>
      <c r="DT370" s="270"/>
      <c r="DU370" s="244"/>
      <c r="DV370" s="284"/>
      <c r="DW370" s="284"/>
      <c r="DX370" s="286"/>
      <c r="DY370" s="286"/>
      <c r="DZ370" s="284"/>
      <c r="EA370" s="284"/>
      <c r="EB370" s="284"/>
      <c r="ED370" s="284"/>
      <c r="EE370" s="270"/>
      <c r="EF370" s="280"/>
      <c r="EG370" s="280"/>
      <c r="EH370" s="280"/>
      <c r="EI370" s="224"/>
      <c r="EJ370" s="275"/>
      <c r="EK370" s="276"/>
      <c r="EL370" s="275"/>
      <c r="EM370" s="275"/>
      <c r="EO370" s="275"/>
      <c r="EP370" s="275"/>
      <c r="ER370" s="224"/>
      <c r="ES370" s="275"/>
      <c r="ET370" s="276"/>
      <c r="EU370" s="275"/>
      <c r="EV370" s="275"/>
      <c r="EX370" s="275"/>
      <c r="EY370" s="275"/>
      <c r="FA370" s="34"/>
      <c r="FB370" s="34"/>
      <c r="FC370" s="33"/>
    </row>
    <row r="371" spans="7:159" ht="32.25" customHeight="1">
      <c r="G371" s="280"/>
      <c r="L371" s="280"/>
      <c r="M371" s="266"/>
      <c r="N371" s="266"/>
      <c r="O371" s="266"/>
      <c r="P371" s="266"/>
      <c r="Q371" s="266"/>
      <c r="R371" s="266"/>
      <c r="S371" s="280"/>
      <c r="T371" s="280"/>
      <c r="U371" s="280"/>
      <c r="V371" s="280"/>
      <c r="W371" s="280"/>
      <c r="X371" s="266"/>
      <c r="Y371" s="280"/>
      <c r="Z371" s="280"/>
      <c r="AA371" s="280"/>
      <c r="AB371" s="266"/>
      <c r="AC371" s="280"/>
      <c r="AD371" s="280"/>
      <c r="AE371" s="281"/>
      <c r="AF371" s="280"/>
      <c r="AG371" s="280"/>
      <c r="AH371" s="281"/>
      <c r="AI371" s="280"/>
      <c r="AJ371" s="280"/>
      <c r="AK371" s="280"/>
      <c r="AL371" s="280"/>
      <c r="AM371" s="280"/>
      <c r="AN371" s="266"/>
      <c r="AO371" s="280"/>
      <c r="AP371" s="280"/>
      <c r="AQ371" s="280"/>
      <c r="AR371" s="280"/>
      <c r="AS371" s="266"/>
      <c r="AT371" s="280"/>
      <c r="AU371" s="280"/>
      <c r="AV371" s="266"/>
      <c r="AW371" s="266"/>
      <c r="AX371" s="280"/>
      <c r="AY371" s="280"/>
      <c r="AZ371" s="280"/>
      <c r="BA371" s="280"/>
      <c r="BB371" s="280"/>
      <c r="BC371" s="280"/>
      <c r="BD371" s="280"/>
      <c r="BE371" s="280"/>
      <c r="BF371" s="280"/>
      <c r="BK371" s="280"/>
      <c r="BL371" s="280"/>
      <c r="BM371" s="280"/>
      <c r="BN371" s="280"/>
      <c r="BO371" s="280"/>
      <c r="BP371" s="280"/>
      <c r="BQ371" s="280"/>
      <c r="BR371" s="280"/>
      <c r="BS371" s="280"/>
      <c r="BT371" s="280"/>
      <c r="BU371" s="266"/>
      <c r="BV371" s="280"/>
      <c r="BW371" s="280"/>
      <c r="BX371" s="280"/>
      <c r="BY371" s="280"/>
      <c r="BZ371" s="280"/>
      <c r="CA371" s="280"/>
      <c r="CB371" s="266"/>
      <c r="CC371" s="266"/>
      <c r="CD371" s="280"/>
      <c r="CE371" s="280"/>
      <c r="CF371" s="280"/>
      <c r="CG371" s="280"/>
      <c r="CH371" s="266"/>
      <c r="CI371" s="266"/>
      <c r="CJ371" s="266"/>
      <c r="CK371" s="266"/>
      <c r="CL371" s="266"/>
      <c r="CM371" s="280"/>
      <c r="CN371" s="280"/>
      <c r="CO371" s="280"/>
      <c r="CP371" s="280"/>
      <c r="CQ371" s="280"/>
      <c r="CR371" s="268"/>
      <c r="CS371" s="268"/>
      <c r="DA371" s="270"/>
      <c r="DB371" s="270"/>
      <c r="DD371" s="284"/>
      <c r="DE371" s="270"/>
      <c r="DF371" s="285"/>
      <c r="DG371" s="270"/>
      <c r="DH371" s="270"/>
      <c r="DI371" s="273"/>
      <c r="DJ371" s="270"/>
      <c r="DK371" s="270"/>
      <c r="DL371" s="273"/>
      <c r="DM371" s="285"/>
      <c r="DN371" s="270"/>
      <c r="DO371" s="284"/>
      <c r="DP371" s="270"/>
      <c r="DQ371" s="270"/>
      <c r="DR371" s="270"/>
      <c r="DS371" s="270"/>
      <c r="DT371" s="270"/>
      <c r="DU371" s="244"/>
      <c r="DV371" s="284"/>
      <c r="DW371" s="284"/>
      <c r="DX371" s="286"/>
      <c r="DY371" s="286"/>
      <c r="DZ371" s="284"/>
      <c r="EA371" s="284"/>
      <c r="EB371" s="284"/>
      <c r="ED371" s="284"/>
      <c r="EE371" s="270"/>
      <c r="EF371" s="280"/>
      <c r="EG371" s="280"/>
      <c r="EH371" s="280"/>
      <c r="EI371" s="224"/>
      <c r="EJ371" s="275"/>
      <c r="EK371" s="276"/>
      <c r="EL371" s="275"/>
      <c r="EM371" s="275"/>
      <c r="EO371" s="275"/>
      <c r="EP371" s="275"/>
      <c r="ER371" s="224"/>
      <c r="ES371" s="275"/>
      <c r="ET371" s="276"/>
      <c r="EU371" s="275"/>
      <c r="EV371" s="275"/>
      <c r="EX371" s="275"/>
      <c r="EY371" s="275"/>
      <c r="FA371" s="34"/>
      <c r="FB371" s="34"/>
      <c r="FC371" s="33"/>
    </row>
    <row r="372" spans="7:159" ht="32.25" customHeight="1">
      <c r="G372" s="280"/>
      <c r="L372" s="280"/>
      <c r="M372" s="266"/>
      <c r="N372" s="266"/>
      <c r="O372" s="266"/>
      <c r="P372" s="266"/>
      <c r="Q372" s="266"/>
      <c r="R372" s="266"/>
      <c r="S372" s="280"/>
      <c r="T372" s="280"/>
      <c r="U372" s="280"/>
      <c r="V372" s="280"/>
      <c r="W372" s="280"/>
      <c r="X372" s="266"/>
      <c r="Y372" s="280"/>
      <c r="Z372" s="280"/>
      <c r="AA372" s="280"/>
      <c r="AB372" s="266"/>
      <c r="AC372" s="280"/>
      <c r="AD372" s="280"/>
      <c r="AE372" s="281"/>
      <c r="AF372" s="280"/>
      <c r="AG372" s="280"/>
      <c r="AH372" s="281"/>
      <c r="AI372" s="280"/>
      <c r="AJ372" s="280"/>
      <c r="AK372" s="280"/>
      <c r="AL372" s="280"/>
      <c r="AM372" s="280"/>
      <c r="AN372" s="266"/>
      <c r="AO372" s="280"/>
      <c r="AP372" s="280"/>
      <c r="AQ372" s="280"/>
      <c r="AR372" s="280"/>
      <c r="AS372" s="266"/>
      <c r="AT372" s="280"/>
      <c r="AU372" s="280"/>
      <c r="AV372" s="266"/>
      <c r="AW372" s="266"/>
      <c r="AX372" s="280"/>
      <c r="AY372" s="280"/>
      <c r="AZ372" s="280"/>
      <c r="BA372" s="280"/>
      <c r="BB372" s="280"/>
      <c r="BC372" s="280"/>
      <c r="BD372" s="280"/>
      <c r="BE372" s="280"/>
      <c r="BF372" s="280"/>
      <c r="BK372" s="280"/>
      <c r="BL372" s="280"/>
      <c r="BM372" s="280"/>
      <c r="BN372" s="280"/>
      <c r="BO372" s="280"/>
      <c r="BP372" s="280"/>
      <c r="BQ372" s="280"/>
      <c r="BR372" s="280"/>
      <c r="BS372" s="280"/>
      <c r="BT372" s="280"/>
      <c r="BU372" s="266"/>
      <c r="BV372" s="280"/>
      <c r="BW372" s="280"/>
      <c r="BX372" s="280"/>
      <c r="BY372" s="280"/>
      <c r="BZ372" s="280"/>
      <c r="CA372" s="280"/>
      <c r="CB372" s="266"/>
      <c r="CC372" s="266"/>
      <c r="CD372" s="280"/>
      <c r="CE372" s="280"/>
      <c r="CF372" s="280"/>
      <c r="CG372" s="280"/>
      <c r="CH372" s="266"/>
      <c r="CI372" s="266"/>
      <c r="CJ372" s="266"/>
      <c r="CK372" s="266"/>
      <c r="CL372" s="266"/>
      <c r="CM372" s="280"/>
      <c r="CN372" s="280"/>
      <c r="CO372" s="280"/>
      <c r="CP372" s="280"/>
      <c r="CQ372" s="280"/>
      <c r="CR372" s="268"/>
      <c r="CS372" s="268"/>
      <c r="DA372" s="270"/>
      <c r="DB372" s="270"/>
      <c r="DD372" s="284"/>
      <c r="DE372" s="270"/>
      <c r="DF372" s="285"/>
      <c r="DG372" s="270"/>
      <c r="DH372" s="270"/>
      <c r="DI372" s="273"/>
      <c r="DJ372" s="270"/>
      <c r="DK372" s="270"/>
      <c r="DL372" s="273"/>
      <c r="DM372" s="285"/>
      <c r="DN372" s="270"/>
      <c r="DO372" s="284"/>
      <c r="DP372" s="270"/>
      <c r="DQ372" s="270"/>
      <c r="DR372" s="270"/>
      <c r="DS372" s="270"/>
      <c r="DT372" s="270"/>
      <c r="DU372" s="244"/>
      <c r="DV372" s="284"/>
      <c r="DW372" s="284"/>
      <c r="DX372" s="286"/>
      <c r="DY372" s="286"/>
      <c r="DZ372" s="284"/>
      <c r="EA372" s="284"/>
      <c r="EB372" s="284"/>
      <c r="ED372" s="284"/>
      <c r="EE372" s="270"/>
      <c r="EF372" s="280"/>
      <c r="EG372" s="280"/>
      <c r="EH372" s="280"/>
      <c r="EI372" s="224"/>
      <c r="EJ372" s="275"/>
      <c r="EK372" s="276"/>
      <c r="EL372" s="275"/>
      <c r="EM372" s="275"/>
      <c r="EO372" s="275"/>
      <c r="EP372" s="275"/>
      <c r="ER372" s="224"/>
      <c r="ES372" s="275"/>
      <c r="ET372" s="276"/>
      <c r="EU372" s="275"/>
      <c r="EV372" s="275"/>
      <c r="EX372" s="275"/>
      <c r="EY372" s="275"/>
      <c r="FA372" s="34"/>
      <c r="FB372" s="34"/>
      <c r="FC372" s="33"/>
    </row>
    <row r="373" spans="7:159" ht="32.25" customHeight="1">
      <c r="G373" s="280"/>
      <c r="L373" s="280"/>
      <c r="M373" s="266"/>
      <c r="N373" s="266"/>
      <c r="O373" s="266"/>
      <c r="P373" s="266"/>
      <c r="Q373" s="266"/>
      <c r="R373" s="266"/>
      <c r="S373" s="280"/>
      <c r="T373" s="280"/>
      <c r="U373" s="280"/>
      <c r="V373" s="280"/>
      <c r="W373" s="280"/>
      <c r="X373" s="266"/>
      <c r="Y373" s="280"/>
      <c r="Z373" s="280"/>
      <c r="AA373" s="280"/>
      <c r="AB373" s="266"/>
      <c r="AC373" s="280"/>
      <c r="AD373" s="280"/>
      <c r="AE373" s="281"/>
      <c r="AF373" s="280"/>
      <c r="AG373" s="280"/>
      <c r="AH373" s="281"/>
      <c r="AI373" s="280"/>
      <c r="AJ373" s="280"/>
      <c r="AK373" s="280"/>
      <c r="AL373" s="280"/>
      <c r="AM373" s="280"/>
      <c r="AN373" s="266"/>
      <c r="AO373" s="280"/>
      <c r="AP373" s="280"/>
      <c r="AQ373" s="280"/>
      <c r="AR373" s="280"/>
      <c r="AS373" s="266"/>
      <c r="AT373" s="280"/>
      <c r="AU373" s="280"/>
      <c r="AV373" s="266"/>
      <c r="AW373" s="266"/>
      <c r="AX373" s="280"/>
      <c r="AY373" s="280"/>
      <c r="AZ373" s="280"/>
      <c r="BA373" s="280"/>
      <c r="BB373" s="280"/>
      <c r="BC373" s="280"/>
      <c r="BD373" s="280"/>
      <c r="BE373" s="280"/>
      <c r="BF373" s="280"/>
      <c r="BK373" s="280"/>
      <c r="BL373" s="280"/>
      <c r="BM373" s="280"/>
      <c r="BN373" s="280"/>
      <c r="BO373" s="280"/>
      <c r="BP373" s="280"/>
      <c r="BQ373" s="280"/>
      <c r="BR373" s="280"/>
      <c r="BS373" s="280"/>
      <c r="BT373" s="280"/>
      <c r="BU373" s="266"/>
      <c r="BV373" s="280"/>
      <c r="BW373" s="280"/>
      <c r="BX373" s="280"/>
      <c r="BY373" s="280"/>
      <c r="BZ373" s="280"/>
      <c r="CA373" s="280"/>
      <c r="CB373" s="266"/>
      <c r="CC373" s="266"/>
      <c r="CD373" s="280"/>
      <c r="CE373" s="280"/>
      <c r="CF373" s="280"/>
      <c r="CG373" s="280"/>
      <c r="CH373" s="266"/>
      <c r="CI373" s="266"/>
      <c r="CJ373" s="266"/>
      <c r="CK373" s="266"/>
      <c r="CL373" s="266"/>
      <c r="CM373" s="280"/>
      <c r="CN373" s="280"/>
      <c r="CO373" s="280"/>
      <c r="CP373" s="280"/>
      <c r="CQ373" s="280"/>
      <c r="CR373" s="268"/>
      <c r="CS373" s="268"/>
      <c r="DA373" s="270"/>
      <c r="DB373" s="270"/>
      <c r="DD373" s="284"/>
      <c r="DE373" s="270"/>
      <c r="DF373" s="285"/>
      <c r="DG373" s="270"/>
      <c r="DH373" s="270"/>
      <c r="DI373" s="273"/>
      <c r="DJ373" s="270"/>
      <c r="DK373" s="270"/>
      <c r="DL373" s="273"/>
      <c r="DM373" s="285"/>
      <c r="DN373" s="270"/>
      <c r="DO373" s="284"/>
      <c r="DP373" s="270"/>
      <c r="DQ373" s="270"/>
      <c r="DR373" s="270"/>
      <c r="DS373" s="270"/>
      <c r="DT373" s="270"/>
      <c r="DU373" s="244"/>
      <c r="DV373" s="284"/>
      <c r="DW373" s="284"/>
      <c r="DX373" s="286"/>
      <c r="DY373" s="286"/>
      <c r="DZ373" s="284"/>
      <c r="EA373" s="284"/>
      <c r="EB373" s="284"/>
      <c r="ED373" s="284"/>
      <c r="EE373" s="270"/>
      <c r="EF373" s="280"/>
      <c r="EG373" s="280"/>
      <c r="EH373" s="280"/>
      <c r="EI373" s="224"/>
      <c r="EJ373" s="275"/>
      <c r="EK373" s="276"/>
      <c r="EL373" s="275"/>
      <c r="EM373" s="275"/>
      <c r="EO373" s="275"/>
      <c r="EP373" s="275"/>
      <c r="ER373" s="224"/>
      <c r="ES373" s="275"/>
      <c r="ET373" s="276"/>
      <c r="EU373" s="275"/>
      <c r="EV373" s="275"/>
      <c r="EX373" s="275"/>
      <c r="EY373" s="275"/>
      <c r="FA373" s="34"/>
      <c r="FB373" s="34"/>
      <c r="FC373" s="33"/>
    </row>
    <row r="374" spans="7:159" ht="32.25" customHeight="1">
      <c r="G374" s="280"/>
      <c r="L374" s="280"/>
      <c r="M374" s="266"/>
      <c r="N374" s="266"/>
      <c r="O374" s="266"/>
      <c r="P374" s="266"/>
      <c r="Q374" s="266"/>
      <c r="R374" s="266"/>
      <c r="S374" s="280"/>
      <c r="T374" s="280"/>
      <c r="U374" s="280"/>
      <c r="V374" s="280"/>
      <c r="W374" s="280"/>
      <c r="X374" s="266"/>
      <c r="Y374" s="280"/>
      <c r="Z374" s="280"/>
      <c r="AA374" s="280"/>
      <c r="AB374" s="266"/>
      <c r="AC374" s="280"/>
      <c r="AD374" s="280"/>
      <c r="AE374" s="281"/>
      <c r="AF374" s="280"/>
      <c r="AG374" s="280"/>
      <c r="AH374" s="281"/>
      <c r="AI374" s="280"/>
      <c r="AJ374" s="280"/>
      <c r="AK374" s="280"/>
      <c r="AL374" s="280"/>
      <c r="AM374" s="280"/>
      <c r="AN374" s="266"/>
      <c r="AO374" s="280"/>
      <c r="AP374" s="280"/>
      <c r="AQ374" s="280"/>
      <c r="AR374" s="280"/>
      <c r="AS374" s="266"/>
      <c r="AT374" s="280"/>
      <c r="AU374" s="280"/>
      <c r="AV374" s="266"/>
      <c r="AW374" s="266"/>
      <c r="AX374" s="280"/>
      <c r="AY374" s="280"/>
      <c r="AZ374" s="280"/>
      <c r="BA374" s="280"/>
      <c r="BB374" s="280"/>
      <c r="BC374" s="280"/>
      <c r="BD374" s="280"/>
      <c r="BE374" s="280"/>
      <c r="BF374" s="280"/>
      <c r="BK374" s="280"/>
      <c r="BL374" s="280"/>
      <c r="BM374" s="280"/>
      <c r="BN374" s="280"/>
      <c r="BO374" s="280"/>
      <c r="BP374" s="280"/>
      <c r="BQ374" s="280"/>
      <c r="BR374" s="280"/>
      <c r="BS374" s="280"/>
      <c r="BT374" s="280"/>
      <c r="BU374" s="266"/>
      <c r="BV374" s="280"/>
      <c r="BW374" s="280"/>
      <c r="BX374" s="280"/>
      <c r="BY374" s="280"/>
      <c r="BZ374" s="280"/>
      <c r="CA374" s="280"/>
      <c r="CB374" s="266"/>
      <c r="CC374" s="266"/>
      <c r="CD374" s="280"/>
      <c r="CE374" s="280"/>
      <c r="CF374" s="280"/>
      <c r="CG374" s="280"/>
      <c r="CH374" s="266"/>
      <c r="CI374" s="266"/>
      <c r="CJ374" s="266"/>
      <c r="CK374" s="266"/>
      <c r="CL374" s="266"/>
      <c r="CM374" s="280"/>
      <c r="CN374" s="280"/>
      <c r="CO374" s="280"/>
      <c r="CP374" s="280"/>
      <c r="CQ374" s="280"/>
      <c r="CR374" s="268"/>
      <c r="CS374" s="268"/>
      <c r="DA374" s="270"/>
      <c r="DB374" s="270"/>
      <c r="DD374" s="284"/>
      <c r="DE374" s="270"/>
      <c r="DF374" s="285"/>
      <c r="DG374" s="270"/>
      <c r="DH374" s="270"/>
      <c r="DI374" s="273"/>
      <c r="DJ374" s="270"/>
      <c r="DK374" s="270"/>
      <c r="DL374" s="273"/>
      <c r="DM374" s="285"/>
      <c r="DN374" s="270"/>
      <c r="DO374" s="284"/>
      <c r="DP374" s="270"/>
      <c r="DQ374" s="270"/>
      <c r="DR374" s="270"/>
      <c r="DS374" s="270"/>
      <c r="DT374" s="270"/>
      <c r="DU374" s="244"/>
      <c r="DV374" s="284"/>
      <c r="DW374" s="284"/>
      <c r="DX374" s="286"/>
      <c r="DY374" s="286"/>
      <c r="DZ374" s="284"/>
      <c r="EA374" s="284"/>
      <c r="EB374" s="284"/>
      <c r="ED374" s="284"/>
      <c r="EE374" s="270"/>
      <c r="EF374" s="280"/>
      <c r="EG374" s="280"/>
      <c r="EH374" s="280"/>
      <c r="EI374" s="224"/>
      <c r="EJ374" s="275"/>
      <c r="EK374" s="276"/>
      <c r="EL374" s="275"/>
      <c r="EM374" s="275"/>
      <c r="EO374" s="275"/>
      <c r="EP374" s="275"/>
      <c r="ER374" s="224"/>
      <c r="ES374" s="275"/>
      <c r="ET374" s="276"/>
      <c r="EU374" s="275"/>
      <c r="EV374" s="275"/>
      <c r="EX374" s="275"/>
      <c r="EY374" s="275"/>
      <c r="FA374" s="34"/>
      <c r="FB374" s="34"/>
      <c r="FC374" s="33"/>
    </row>
    <row r="375" spans="7:159" ht="32.25" customHeight="1">
      <c r="G375" s="280"/>
      <c r="L375" s="280"/>
      <c r="M375" s="266"/>
      <c r="N375" s="266"/>
      <c r="O375" s="266"/>
      <c r="P375" s="266"/>
      <c r="Q375" s="266"/>
      <c r="R375" s="266"/>
      <c r="S375" s="280"/>
      <c r="T375" s="280"/>
      <c r="U375" s="280"/>
      <c r="V375" s="280"/>
      <c r="W375" s="280"/>
      <c r="X375" s="266"/>
      <c r="Y375" s="280"/>
      <c r="Z375" s="280"/>
      <c r="AA375" s="280"/>
      <c r="AB375" s="266"/>
      <c r="AC375" s="280"/>
      <c r="AD375" s="280"/>
      <c r="AE375" s="281"/>
      <c r="AF375" s="280"/>
      <c r="AG375" s="280"/>
      <c r="AH375" s="281"/>
      <c r="AI375" s="280"/>
      <c r="AJ375" s="280"/>
      <c r="AK375" s="280"/>
      <c r="AL375" s="280"/>
      <c r="AM375" s="280"/>
      <c r="AN375" s="266"/>
      <c r="AO375" s="280"/>
      <c r="AP375" s="280"/>
      <c r="AQ375" s="280"/>
      <c r="AR375" s="280"/>
      <c r="AS375" s="266"/>
      <c r="AT375" s="280"/>
      <c r="AU375" s="280"/>
      <c r="AV375" s="266"/>
      <c r="AW375" s="266"/>
      <c r="AX375" s="280"/>
      <c r="AY375" s="280"/>
      <c r="AZ375" s="280"/>
      <c r="BA375" s="280"/>
      <c r="BB375" s="280"/>
      <c r="BC375" s="280"/>
      <c r="BD375" s="280"/>
      <c r="BE375" s="280"/>
      <c r="BF375" s="280"/>
      <c r="BK375" s="280"/>
      <c r="BL375" s="280"/>
      <c r="BM375" s="280"/>
      <c r="BN375" s="280"/>
      <c r="BO375" s="280"/>
      <c r="BP375" s="280"/>
      <c r="BQ375" s="280"/>
      <c r="BR375" s="280"/>
      <c r="BS375" s="280"/>
      <c r="BT375" s="280"/>
      <c r="BU375" s="266"/>
      <c r="BV375" s="280"/>
      <c r="BW375" s="280"/>
      <c r="BX375" s="280"/>
      <c r="BY375" s="280"/>
      <c r="BZ375" s="280"/>
      <c r="CA375" s="280"/>
      <c r="CB375" s="266"/>
      <c r="CC375" s="266"/>
      <c r="CD375" s="280"/>
      <c r="CE375" s="280"/>
      <c r="CF375" s="280"/>
      <c r="CG375" s="280"/>
      <c r="CH375" s="266"/>
      <c r="CI375" s="266"/>
      <c r="CJ375" s="266"/>
      <c r="CK375" s="266"/>
      <c r="CL375" s="266"/>
      <c r="CM375" s="280"/>
      <c r="CN375" s="280"/>
      <c r="CO375" s="280"/>
      <c r="CP375" s="280"/>
      <c r="CQ375" s="280"/>
      <c r="CR375" s="268"/>
      <c r="CS375" s="268"/>
      <c r="DA375" s="270"/>
      <c r="DB375" s="270"/>
      <c r="DD375" s="284"/>
      <c r="DE375" s="270"/>
      <c r="DF375" s="285"/>
      <c r="DG375" s="270"/>
      <c r="DH375" s="270"/>
      <c r="DI375" s="273"/>
      <c r="DJ375" s="270"/>
      <c r="DK375" s="270"/>
      <c r="DL375" s="273"/>
      <c r="DM375" s="285"/>
      <c r="DN375" s="270"/>
      <c r="DO375" s="284"/>
      <c r="DP375" s="270"/>
      <c r="DQ375" s="270"/>
      <c r="DR375" s="270"/>
      <c r="DS375" s="270"/>
      <c r="DT375" s="270"/>
      <c r="DU375" s="244"/>
      <c r="DV375" s="284"/>
      <c r="DW375" s="284"/>
      <c r="DX375" s="286"/>
      <c r="DY375" s="286"/>
      <c r="DZ375" s="284"/>
      <c r="EA375" s="284"/>
      <c r="EB375" s="284"/>
      <c r="ED375" s="284"/>
      <c r="EE375" s="270"/>
      <c r="EF375" s="280"/>
      <c r="EG375" s="280"/>
      <c r="EH375" s="280"/>
      <c r="EI375" s="224"/>
      <c r="EJ375" s="275"/>
      <c r="EK375" s="276"/>
      <c r="EL375" s="275"/>
      <c r="EM375" s="275"/>
      <c r="EO375" s="275"/>
      <c r="EP375" s="275"/>
      <c r="ER375" s="224"/>
      <c r="ES375" s="275"/>
      <c r="ET375" s="276"/>
      <c r="EU375" s="275"/>
      <c r="EV375" s="275"/>
      <c r="EX375" s="275"/>
      <c r="EY375" s="275"/>
      <c r="FA375" s="34"/>
      <c r="FB375" s="34"/>
      <c r="FC375" s="33"/>
    </row>
    <row r="376" spans="7:159" ht="32.25" customHeight="1">
      <c r="G376" s="280"/>
      <c r="L376" s="280"/>
      <c r="M376" s="266"/>
      <c r="N376" s="266"/>
      <c r="O376" s="266"/>
      <c r="P376" s="266"/>
      <c r="Q376" s="266"/>
      <c r="R376" s="266"/>
      <c r="S376" s="280"/>
      <c r="T376" s="280"/>
      <c r="U376" s="280"/>
      <c r="V376" s="280"/>
      <c r="W376" s="280"/>
      <c r="X376" s="266"/>
      <c r="Y376" s="280"/>
      <c r="Z376" s="280"/>
      <c r="AA376" s="280"/>
      <c r="AB376" s="266"/>
      <c r="AC376" s="280"/>
      <c r="AD376" s="280"/>
      <c r="AE376" s="281"/>
      <c r="AF376" s="280"/>
      <c r="AG376" s="280"/>
      <c r="AH376" s="281"/>
      <c r="AI376" s="280"/>
      <c r="AJ376" s="280"/>
      <c r="AK376" s="280"/>
      <c r="AL376" s="280"/>
      <c r="AM376" s="280"/>
      <c r="AN376" s="266"/>
      <c r="AO376" s="280"/>
      <c r="AP376" s="280"/>
      <c r="AQ376" s="280"/>
      <c r="AR376" s="280"/>
      <c r="AS376" s="266"/>
      <c r="AT376" s="280"/>
      <c r="AU376" s="280"/>
      <c r="AV376" s="266"/>
      <c r="AW376" s="266"/>
      <c r="AX376" s="280"/>
      <c r="AY376" s="280"/>
      <c r="AZ376" s="280"/>
      <c r="BA376" s="280"/>
      <c r="BB376" s="280"/>
      <c r="BC376" s="280"/>
      <c r="BD376" s="280"/>
      <c r="BE376" s="280"/>
      <c r="BF376" s="280"/>
      <c r="BK376" s="280"/>
      <c r="BL376" s="280"/>
      <c r="BM376" s="280"/>
      <c r="BN376" s="280"/>
      <c r="BO376" s="280"/>
      <c r="BP376" s="280"/>
      <c r="BQ376" s="280"/>
      <c r="BR376" s="280"/>
      <c r="BS376" s="280"/>
      <c r="BT376" s="280"/>
      <c r="BU376" s="266"/>
      <c r="BV376" s="280"/>
      <c r="BW376" s="280"/>
      <c r="BX376" s="280"/>
      <c r="BY376" s="280"/>
      <c r="BZ376" s="280"/>
      <c r="CA376" s="280"/>
      <c r="CB376" s="266"/>
      <c r="CC376" s="266"/>
      <c r="CD376" s="280"/>
      <c r="CE376" s="280"/>
      <c r="CF376" s="280"/>
      <c r="CG376" s="280"/>
      <c r="CH376" s="266"/>
      <c r="CI376" s="266"/>
      <c r="CJ376" s="266"/>
      <c r="CK376" s="266"/>
      <c r="CL376" s="266"/>
      <c r="CM376" s="280"/>
      <c r="CN376" s="280"/>
      <c r="CO376" s="280"/>
      <c r="CP376" s="280"/>
      <c r="CQ376" s="280"/>
      <c r="CR376" s="268"/>
      <c r="CS376" s="268"/>
      <c r="DA376" s="270"/>
      <c r="DB376" s="270"/>
      <c r="DD376" s="284"/>
      <c r="DE376" s="270"/>
      <c r="DF376" s="285"/>
      <c r="DG376" s="270"/>
      <c r="DH376" s="270"/>
      <c r="DI376" s="273"/>
      <c r="DJ376" s="270"/>
      <c r="DK376" s="270"/>
      <c r="DL376" s="273"/>
      <c r="DM376" s="285"/>
      <c r="DN376" s="270"/>
      <c r="DO376" s="284"/>
      <c r="DP376" s="270"/>
      <c r="DQ376" s="270"/>
      <c r="DR376" s="270"/>
      <c r="DS376" s="270"/>
      <c r="DT376" s="270"/>
      <c r="DU376" s="244"/>
      <c r="DV376" s="284"/>
      <c r="DW376" s="284"/>
      <c r="DX376" s="286"/>
      <c r="DY376" s="286"/>
      <c r="DZ376" s="284"/>
      <c r="EA376" s="284"/>
      <c r="EB376" s="284"/>
      <c r="ED376" s="284"/>
      <c r="EE376" s="270"/>
      <c r="EF376" s="280"/>
      <c r="EG376" s="280"/>
      <c r="EH376" s="280"/>
      <c r="EI376" s="224"/>
      <c r="EJ376" s="275"/>
      <c r="EK376" s="276"/>
      <c r="EL376" s="275"/>
      <c r="EM376" s="275"/>
      <c r="EO376" s="275"/>
      <c r="EP376" s="275"/>
      <c r="ER376" s="224"/>
      <c r="ES376" s="275"/>
      <c r="ET376" s="276"/>
      <c r="EU376" s="275"/>
      <c r="EV376" s="275"/>
      <c r="EX376" s="275"/>
      <c r="EY376" s="275"/>
      <c r="FA376" s="34"/>
      <c r="FB376" s="34"/>
      <c r="FC376" s="33"/>
    </row>
    <row r="377" spans="7:159" ht="32.25" customHeight="1">
      <c r="G377" s="280"/>
      <c r="L377" s="280"/>
      <c r="M377" s="266"/>
      <c r="N377" s="266"/>
      <c r="O377" s="266"/>
      <c r="P377" s="266"/>
      <c r="Q377" s="266"/>
      <c r="R377" s="266"/>
      <c r="S377" s="280"/>
      <c r="T377" s="280"/>
      <c r="U377" s="280"/>
      <c r="V377" s="280"/>
      <c r="W377" s="280"/>
      <c r="X377" s="266"/>
      <c r="Y377" s="280"/>
      <c r="Z377" s="280"/>
      <c r="AA377" s="280"/>
      <c r="AB377" s="266"/>
      <c r="AC377" s="280"/>
      <c r="AD377" s="280"/>
      <c r="AE377" s="281"/>
      <c r="AF377" s="280"/>
      <c r="AG377" s="280"/>
      <c r="AH377" s="281"/>
      <c r="AI377" s="280"/>
      <c r="AJ377" s="280"/>
      <c r="AK377" s="280"/>
      <c r="AL377" s="280"/>
      <c r="AM377" s="280"/>
      <c r="AN377" s="266"/>
      <c r="AO377" s="280"/>
      <c r="AP377" s="280"/>
      <c r="AQ377" s="280"/>
      <c r="AR377" s="280"/>
      <c r="AS377" s="266"/>
      <c r="AT377" s="280"/>
      <c r="AU377" s="280"/>
      <c r="AV377" s="266"/>
      <c r="AW377" s="266"/>
      <c r="AX377" s="280"/>
      <c r="AY377" s="280"/>
      <c r="AZ377" s="280"/>
      <c r="BA377" s="280"/>
      <c r="BB377" s="280"/>
      <c r="BC377" s="280"/>
      <c r="BD377" s="280"/>
      <c r="BE377" s="280"/>
      <c r="BF377" s="280"/>
      <c r="BK377" s="280"/>
      <c r="BL377" s="280"/>
      <c r="BM377" s="280"/>
      <c r="BN377" s="280"/>
      <c r="BO377" s="280"/>
      <c r="BP377" s="280"/>
      <c r="BQ377" s="280"/>
      <c r="BR377" s="280"/>
      <c r="BS377" s="280"/>
      <c r="BT377" s="280"/>
      <c r="BU377" s="266"/>
      <c r="BV377" s="280"/>
      <c r="BW377" s="280"/>
      <c r="BX377" s="280"/>
      <c r="BY377" s="280"/>
      <c r="BZ377" s="280"/>
      <c r="CA377" s="280"/>
      <c r="CB377" s="266"/>
      <c r="CC377" s="266"/>
      <c r="CD377" s="280"/>
      <c r="CE377" s="280"/>
      <c r="CF377" s="280"/>
      <c r="CG377" s="280"/>
      <c r="CH377" s="266"/>
      <c r="CI377" s="266"/>
      <c r="CJ377" s="266"/>
      <c r="CK377" s="266"/>
      <c r="CL377" s="266"/>
      <c r="CM377" s="280"/>
      <c r="CN377" s="280"/>
      <c r="CO377" s="280"/>
      <c r="CP377" s="280"/>
      <c r="CQ377" s="280"/>
      <c r="CR377" s="268"/>
      <c r="CS377" s="268"/>
      <c r="DA377" s="270"/>
      <c r="DB377" s="270"/>
      <c r="DD377" s="284"/>
      <c r="DE377" s="270"/>
      <c r="DF377" s="285"/>
      <c r="DG377" s="270"/>
      <c r="DH377" s="270"/>
      <c r="DI377" s="273"/>
      <c r="DJ377" s="270"/>
      <c r="DK377" s="270"/>
      <c r="DL377" s="273"/>
      <c r="DM377" s="285"/>
      <c r="DN377" s="270"/>
      <c r="DO377" s="284"/>
      <c r="DP377" s="270"/>
      <c r="DQ377" s="270"/>
      <c r="DR377" s="270"/>
      <c r="DS377" s="270"/>
      <c r="DT377" s="270"/>
      <c r="DU377" s="244"/>
      <c r="DV377" s="284"/>
      <c r="DW377" s="284"/>
      <c r="DX377" s="286"/>
      <c r="DY377" s="286"/>
      <c r="DZ377" s="284"/>
      <c r="EA377" s="284"/>
      <c r="EB377" s="284"/>
      <c r="ED377" s="284"/>
      <c r="EE377" s="270"/>
      <c r="EF377" s="280"/>
      <c r="EG377" s="280"/>
      <c r="EH377" s="280"/>
      <c r="EI377" s="224"/>
      <c r="EJ377" s="275"/>
      <c r="EK377" s="276"/>
      <c r="EL377" s="275"/>
      <c r="EM377" s="275"/>
      <c r="EO377" s="275"/>
      <c r="EP377" s="275"/>
      <c r="ER377" s="224"/>
      <c r="ES377" s="275"/>
      <c r="ET377" s="276"/>
      <c r="EU377" s="275"/>
      <c r="EV377" s="275"/>
      <c r="EX377" s="275"/>
      <c r="EY377" s="275"/>
      <c r="FA377" s="34"/>
      <c r="FB377" s="34"/>
      <c r="FC377" s="33"/>
    </row>
    <row r="378" spans="7:159" ht="32.25" customHeight="1">
      <c r="G378" s="280"/>
      <c r="L378" s="280"/>
      <c r="M378" s="266"/>
      <c r="N378" s="266"/>
      <c r="O378" s="266"/>
      <c r="P378" s="266"/>
      <c r="Q378" s="266"/>
      <c r="R378" s="266"/>
      <c r="S378" s="280"/>
      <c r="T378" s="280"/>
      <c r="U378" s="280"/>
      <c r="V378" s="280"/>
      <c r="W378" s="280"/>
      <c r="X378" s="266"/>
      <c r="Y378" s="280"/>
      <c r="Z378" s="280"/>
      <c r="AA378" s="280"/>
      <c r="AB378" s="266"/>
      <c r="AC378" s="280"/>
      <c r="AD378" s="280"/>
      <c r="AE378" s="281"/>
      <c r="AF378" s="280"/>
      <c r="AG378" s="280"/>
      <c r="AH378" s="281"/>
      <c r="AI378" s="280"/>
      <c r="AJ378" s="280"/>
      <c r="AK378" s="280"/>
      <c r="AL378" s="280"/>
      <c r="AM378" s="280"/>
      <c r="AN378" s="266"/>
      <c r="AO378" s="280"/>
      <c r="AP378" s="280"/>
      <c r="AQ378" s="280"/>
      <c r="AR378" s="280"/>
      <c r="AS378" s="266"/>
      <c r="AT378" s="280"/>
      <c r="AU378" s="280"/>
      <c r="AV378" s="266"/>
      <c r="AW378" s="266"/>
      <c r="AX378" s="280"/>
      <c r="AY378" s="280"/>
      <c r="AZ378" s="280"/>
      <c r="BA378" s="280"/>
      <c r="BB378" s="280"/>
      <c r="BC378" s="280"/>
      <c r="BD378" s="280"/>
      <c r="BE378" s="280"/>
      <c r="BF378" s="280"/>
      <c r="BK378" s="280"/>
      <c r="BL378" s="280"/>
      <c r="BM378" s="280"/>
      <c r="BN378" s="280"/>
      <c r="BO378" s="280"/>
      <c r="BP378" s="280"/>
      <c r="BQ378" s="280"/>
      <c r="BR378" s="280"/>
      <c r="BS378" s="280"/>
      <c r="BT378" s="280"/>
      <c r="BU378" s="266"/>
      <c r="BV378" s="280"/>
      <c r="BW378" s="280"/>
      <c r="BX378" s="280"/>
      <c r="BY378" s="280"/>
      <c r="BZ378" s="280"/>
      <c r="CA378" s="280"/>
      <c r="CB378" s="266"/>
      <c r="CC378" s="266"/>
      <c r="CD378" s="280"/>
      <c r="CE378" s="280"/>
      <c r="CF378" s="280"/>
      <c r="CG378" s="280"/>
      <c r="CH378" s="266"/>
      <c r="CI378" s="266"/>
      <c r="CJ378" s="266"/>
      <c r="CK378" s="266"/>
      <c r="CL378" s="266"/>
      <c r="CM378" s="280"/>
      <c r="CN378" s="280"/>
      <c r="CO378" s="280"/>
      <c r="CP378" s="280"/>
      <c r="CQ378" s="280"/>
      <c r="CR378" s="268"/>
      <c r="CS378" s="268"/>
      <c r="DA378" s="270"/>
      <c r="DB378" s="270"/>
      <c r="DD378" s="284"/>
      <c r="DE378" s="270"/>
      <c r="DF378" s="285"/>
      <c r="DG378" s="270"/>
      <c r="DH378" s="270"/>
      <c r="DI378" s="273"/>
      <c r="DJ378" s="270"/>
      <c r="DK378" s="270"/>
      <c r="DL378" s="273"/>
      <c r="DM378" s="285"/>
      <c r="DN378" s="270"/>
      <c r="DO378" s="284"/>
      <c r="DP378" s="270"/>
      <c r="DQ378" s="270"/>
      <c r="DR378" s="270"/>
      <c r="DS378" s="270"/>
      <c r="DT378" s="270"/>
      <c r="DU378" s="244"/>
      <c r="DV378" s="284"/>
      <c r="DW378" s="284"/>
      <c r="DX378" s="286"/>
      <c r="DY378" s="286"/>
      <c r="DZ378" s="284"/>
      <c r="EA378" s="284"/>
      <c r="EB378" s="284"/>
      <c r="ED378" s="284"/>
      <c r="EE378" s="270"/>
      <c r="EF378" s="280"/>
      <c r="EG378" s="280"/>
      <c r="EH378" s="280"/>
      <c r="EI378" s="224"/>
      <c r="EJ378" s="275"/>
      <c r="EK378" s="276"/>
      <c r="EL378" s="275"/>
      <c r="EM378" s="275"/>
      <c r="EO378" s="275"/>
      <c r="EP378" s="275"/>
      <c r="ER378" s="224"/>
      <c r="ES378" s="275"/>
      <c r="ET378" s="276"/>
      <c r="EU378" s="275"/>
      <c r="EV378" s="275"/>
      <c r="EX378" s="275"/>
      <c r="EY378" s="275"/>
      <c r="FA378" s="34"/>
      <c r="FB378" s="34"/>
      <c r="FC378" s="33"/>
    </row>
    <row r="379" spans="7:159" ht="32.25" customHeight="1">
      <c r="G379" s="280"/>
      <c r="L379" s="280"/>
      <c r="M379" s="266"/>
      <c r="N379" s="266"/>
      <c r="O379" s="266"/>
      <c r="P379" s="266"/>
      <c r="Q379" s="266"/>
      <c r="R379" s="266"/>
      <c r="S379" s="280"/>
      <c r="T379" s="280"/>
      <c r="U379" s="280"/>
      <c r="V379" s="280"/>
      <c r="W379" s="280"/>
      <c r="X379" s="266"/>
      <c r="Y379" s="280"/>
      <c r="Z379" s="280"/>
      <c r="AA379" s="280"/>
      <c r="AB379" s="266"/>
      <c r="AC379" s="280"/>
      <c r="AD379" s="280"/>
      <c r="AE379" s="281"/>
      <c r="AF379" s="280"/>
      <c r="AG379" s="280"/>
      <c r="AH379" s="281"/>
      <c r="AI379" s="280"/>
      <c r="AJ379" s="280"/>
      <c r="AK379" s="280"/>
      <c r="AL379" s="280"/>
      <c r="AM379" s="280"/>
      <c r="AN379" s="266"/>
      <c r="AO379" s="280"/>
      <c r="AP379" s="280"/>
      <c r="AQ379" s="280"/>
      <c r="AR379" s="280"/>
      <c r="AS379" s="266"/>
      <c r="AT379" s="280"/>
      <c r="AU379" s="280"/>
      <c r="AV379" s="266"/>
      <c r="AW379" s="266"/>
      <c r="AX379" s="280"/>
      <c r="AY379" s="280"/>
      <c r="AZ379" s="280"/>
      <c r="BA379" s="280"/>
      <c r="BB379" s="280"/>
      <c r="BC379" s="280"/>
      <c r="BD379" s="280"/>
      <c r="BE379" s="280"/>
      <c r="BF379" s="280"/>
      <c r="BK379" s="280"/>
      <c r="BL379" s="280"/>
      <c r="BM379" s="280"/>
      <c r="BN379" s="280"/>
      <c r="BO379" s="280"/>
      <c r="BP379" s="280"/>
      <c r="BQ379" s="280"/>
      <c r="BR379" s="280"/>
      <c r="BS379" s="280"/>
      <c r="BT379" s="280"/>
      <c r="BU379" s="266"/>
      <c r="BV379" s="280"/>
      <c r="BW379" s="280"/>
      <c r="BX379" s="280"/>
      <c r="BY379" s="280"/>
      <c r="BZ379" s="280"/>
      <c r="CA379" s="280"/>
      <c r="CB379" s="266"/>
      <c r="CC379" s="266"/>
      <c r="CD379" s="280"/>
      <c r="CE379" s="280"/>
      <c r="CF379" s="280"/>
      <c r="CG379" s="280"/>
      <c r="CH379" s="266"/>
      <c r="CI379" s="266"/>
      <c r="CJ379" s="266"/>
      <c r="CK379" s="266"/>
      <c r="CL379" s="266"/>
      <c r="CM379" s="280"/>
      <c r="CN379" s="280"/>
      <c r="CO379" s="280"/>
      <c r="CP379" s="280"/>
      <c r="CQ379" s="280"/>
      <c r="CR379" s="268"/>
      <c r="CS379" s="268"/>
      <c r="DA379" s="270"/>
      <c r="DB379" s="270"/>
      <c r="DD379" s="284"/>
      <c r="DE379" s="270"/>
      <c r="DF379" s="285"/>
      <c r="DG379" s="270"/>
      <c r="DH379" s="270"/>
      <c r="DI379" s="273"/>
      <c r="DJ379" s="270"/>
      <c r="DK379" s="270"/>
      <c r="DL379" s="273"/>
      <c r="DM379" s="285"/>
      <c r="DN379" s="270"/>
      <c r="DO379" s="284"/>
      <c r="DP379" s="270"/>
      <c r="DQ379" s="270"/>
      <c r="DR379" s="270"/>
      <c r="DS379" s="270"/>
      <c r="DT379" s="270"/>
      <c r="DU379" s="244"/>
      <c r="DV379" s="284"/>
      <c r="DW379" s="284"/>
      <c r="DX379" s="286"/>
      <c r="DY379" s="286"/>
      <c r="DZ379" s="284"/>
      <c r="EA379" s="284"/>
      <c r="EB379" s="284"/>
      <c r="ED379" s="284"/>
      <c r="EE379" s="270"/>
      <c r="EF379" s="280"/>
      <c r="EG379" s="280"/>
      <c r="EH379" s="280"/>
      <c r="EI379" s="224"/>
      <c r="EJ379" s="275"/>
      <c r="EK379" s="276"/>
      <c r="EL379" s="275"/>
      <c r="EM379" s="275"/>
      <c r="EO379" s="275"/>
      <c r="EP379" s="275"/>
      <c r="ER379" s="224"/>
      <c r="ES379" s="275"/>
      <c r="ET379" s="276"/>
      <c r="EU379" s="275"/>
      <c r="EV379" s="275"/>
      <c r="EX379" s="275"/>
      <c r="EY379" s="275"/>
      <c r="FA379" s="34"/>
      <c r="FB379" s="34"/>
      <c r="FC379" s="33"/>
    </row>
    <row r="380" spans="7:159" ht="32.25" customHeight="1">
      <c r="G380" s="280"/>
      <c r="L380" s="280"/>
      <c r="M380" s="266"/>
      <c r="N380" s="266"/>
      <c r="O380" s="266"/>
      <c r="P380" s="266"/>
      <c r="Q380" s="266"/>
      <c r="R380" s="266"/>
      <c r="S380" s="280"/>
      <c r="T380" s="280"/>
      <c r="U380" s="280"/>
      <c r="V380" s="280"/>
      <c r="W380" s="280"/>
      <c r="X380" s="266"/>
      <c r="Y380" s="280"/>
      <c r="Z380" s="280"/>
      <c r="AA380" s="280"/>
      <c r="AB380" s="266"/>
      <c r="AC380" s="280"/>
      <c r="AD380" s="280"/>
      <c r="AE380" s="281"/>
      <c r="AF380" s="280"/>
      <c r="AG380" s="280"/>
      <c r="AH380" s="281"/>
      <c r="AI380" s="280"/>
      <c r="AJ380" s="280"/>
      <c r="AK380" s="280"/>
      <c r="AL380" s="280"/>
      <c r="AM380" s="280"/>
      <c r="AN380" s="266"/>
      <c r="AO380" s="280"/>
      <c r="AP380" s="280"/>
      <c r="AQ380" s="280"/>
      <c r="AR380" s="280"/>
      <c r="AS380" s="266"/>
      <c r="AT380" s="280"/>
      <c r="AU380" s="280"/>
      <c r="AV380" s="266"/>
      <c r="AW380" s="266"/>
      <c r="AX380" s="280"/>
      <c r="AY380" s="280"/>
      <c r="AZ380" s="280"/>
      <c r="BA380" s="280"/>
      <c r="BB380" s="280"/>
      <c r="BC380" s="280"/>
      <c r="BD380" s="280"/>
      <c r="BE380" s="280"/>
      <c r="BF380" s="280"/>
      <c r="BK380" s="280"/>
      <c r="BL380" s="280"/>
      <c r="BM380" s="280"/>
      <c r="BN380" s="280"/>
      <c r="BO380" s="280"/>
      <c r="BP380" s="280"/>
      <c r="BQ380" s="280"/>
      <c r="BR380" s="280"/>
      <c r="BS380" s="280"/>
      <c r="BT380" s="280"/>
      <c r="BU380" s="266"/>
      <c r="BV380" s="280"/>
      <c r="BW380" s="280"/>
      <c r="BX380" s="280"/>
      <c r="BY380" s="280"/>
      <c r="BZ380" s="280"/>
      <c r="CA380" s="280"/>
      <c r="CB380" s="266"/>
      <c r="CC380" s="266"/>
      <c r="CD380" s="280"/>
      <c r="CE380" s="280"/>
      <c r="CF380" s="280"/>
      <c r="CG380" s="280"/>
      <c r="CH380" s="266"/>
      <c r="CI380" s="266"/>
      <c r="CJ380" s="266"/>
      <c r="CK380" s="266"/>
      <c r="CL380" s="266"/>
      <c r="CM380" s="280"/>
      <c r="CN380" s="280"/>
      <c r="CO380" s="280"/>
      <c r="CP380" s="280"/>
      <c r="CQ380" s="280"/>
      <c r="CR380" s="268"/>
      <c r="CS380" s="268"/>
      <c r="DA380" s="270"/>
      <c r="DB380" s="270"/>
      <c r="DD380" s="284"/>
      <c r="DE380" s="270"/>
      <c r="DF380" s="285"/>
      <c r="DG380" s="270"/>
      <c r="DH380" s="270"/>
      <c r="DI380" s="273"/>
      <c r="DJ380" s="270"/>
      <c r="DK380" s="270"/>
      <c r="DL380" s="273"/>
      <c r="DM380" s="285"/>
      <c r="DN380" s="270"/>
      <c r="DO380" s="284"/>
      <c r="DP380" s="270"/>
      <c r="DQ380" s="270"/>
      <c r="DR380" s="270"/>
      <c r="DS380" s="270"/>
      <c r="DT380" s="270"/>
      <c r="DU380" s="244"/>
      <c r="DV380" s="284"/>
      <c r="DW380" s="284"/>
      <c r="DX380" s="286"/>
      <c r="DY380" s="286"/>
      <c r="DZ380" s="284"/>
      <c r="EA380" s="284"/>
      <c r="EB380" s="284"/>
      <c r="ED380" s="284"/>
      <c r="EE380" s="270"/>
      <c r="EF380" s="280"/>
      <c r="EG380" s="280"/>
      <c r="EH380" s="280"/>
      <c r="EI380" s="224"/>
      <c r="EJ380" s="275"/>
      <c r="EK380" s="276"/>
      <c r="EL380" s="275"/>
      <c r="EM380" s="275"/>
      <c r="EO380" s="275"/>
      <c r="EP380" s="275"/>
      <c r="ER380" s="224"/>
      <c r="ES380" s="275"/>
      <c r="ET380" s="276"/>
      <c r="EU380" s="275"/>
      <c r="EV380" s="275"/>
      <c r="EX380" s="275"/>
      <c r="EY380" s="275"/>
      <c r="FA380" s="34"/>
      <c r="FB380" s="34"/>
      <c r="FC380" s="33"/>
    </row>
    <row r="381" spans="7:159" ht="32.25" customHeight="1">
      <c r="G381" s="280"/>
      <c r="L381" s="280"/>
      <c r="M381" s="266"/>
      <c r="N381" s="266"/>
      <c r="O381" s="266"/>
      <c r="P381" s="266"/>
      <c r="Q381" s="266"/>
      <c r="R381" s="266"/>
      <c r="S381" s="280"/>
      <c r="T381" s="280"/>
      <c r="U381" s="280"/>
      <c r="V381" s="280"/>
      <c r="W381" s="280"/>
      <c r="X381" s="266"/>
      <c r="Y381" s="280"/>
      <c r="Z381" s="280"/>
      <c r="AA381" s="280"/>
      <c r="AB381" s="266"/>
      <c r="AC381" s="280"/>
      <c r="AD381" s="280"/>
      <c r="AE381" s="281"/>
      <c r="AF381" s="280"/>
      <c r="AG381" s="280"/>
      <c r="AH381" s="281"/>
      <c r="AI381" s="280"/>
      <c r="AJ381" s="280"/>
      <c r="AK381" s="280"/>
      <c r="AL381" s="280"/>
      <c r="AM381" s="280"/>
      <c r="AN381" s="266"/>
      <c r="AO381" s="280"/>
      <c r="AP381" s="280"/>
      <c r="AQ381" s="280"/>
      <c r="AR381" s="280"/>
      <c r="AS381" s="266"/>
      <c r="AT381" s="280"/>
      <c r="AU381" s="280"/>
      <c r="AV381" s="266"/>
      <c r="AW381" s="266"/>
      <c r="AX381" s="280"/>
      <c r="AY381" s="280"/>
      <c r="AZ381" s="280"/>
      <c r="BA381" s="280"/>
      <c r="BB381" s="280"/>
      <c r="BC381" s="280"/>
      <c r="BD381" s="280"/>
      <c r="BE381" s="280"/>
      <c r="BF381" s="280"/>
      <c r="BK381" s="280"/>
      <c r="BL381" s="280"/>
      <c r="BM381" s="280"/>
      <c r="BN381" s="280"/>
      <c r="BO381" s="280"/>
      <c r="BP381" s="280"/>
      <c r="BQ381" s="280"/>
      <c r="BR381" s="280"/>
      <c r="BS381" s="280"/>
      <c r="BT381" s="280"/>
      <c r="BU381" s="266"/>
      <c r="BV381" s="280"/>
      <c r="BW381" s="280"/>
      <c r="BX381" s="280"/>
      <c r="BY381" s="280"/>
      <c r="BZ381" s="280"/>
      <c r="CA381" s="280"/>
      <c r="CB381" s="266"/>
      <c r="CC381" s="266"/>
      <c r="CD381" s="280"/>
      <c r="CE381" s="280"/>
      <c r="CF381" s="280"/>
      <c r="CG381" s="280"/>
      <c r="CH381" s="266"/>
      <c r="CI381" s="266"/>
      <c r="CJ381" s="266"/>
      <c r="CK381" s="266"/>
      <c r="CL381" s="266"/>
      <c r="CM381" s="280"/>
      <c r="CN381" s="280"/>
      <c r="CO381" s="280"/>
      <c r="CP381" s="280"/>
      <c r="CQ381" s="280"/>
      <c r="CR381" s="268"/>
      <c r="CS381" s="268"/>
      <c r="DA381" s="270"/>
      <c r="DB381" s="270"/>
      <c r="DD381" s="284"/>
      <c r="DE381" s="270"/>
      <c r="DF381" s="285"/>
      <c r="DG381" s="270"/>
      <c r="DH381" s="270"/>
      <c r="DI381" s="273"/>
      <c r="DJ381" s="270"/>
      <c r="DK381" s="270"/>
      <c r="DL381" s="273"/>
      <c r="DM381" s="285"/>
      <c r="DN381" s="270"/>
      <c r="DO381" s="284"/>
      <c r="DP381" s="270"/>
      <c r="DQ381" s="270"/>
      <c r="DR381" s="270"/>
      <c r="DS381" s="270"/>
      <c r="DT381" s="270"/>
      <c r="DU381" s="244"/>
      <c r="DV381" s="284"/>
      <c r="DW381" s="284"/>
      <c r="DX381" s="286"/>
      <c r="DY381" s="286"/>
      <c r="DZ381" s="284"/>
      <c r="EA381" s="284"/>
      <c r="EB381" s="284"/>
      <c r="ED381" s="284"/>
      <c r="EE381" s="270"/>
      <c r="EF381" s="280"/>
      <c r="EG381" s="280"/>
      <c r="EH381" s="280"/>
      <c r="EI381" s="224"/>
      <c r="EJ381" s="275"/>
      <c r="EK381" s="276"/>
      <c r="EL381" s="275"/>
      <c r="EM381" s="275"/>
      <c r="EO381" s="275"/>
      <c r="EP381" s="275"/>
      <c r="ER381" s="224"/>
      <c r="ES381" s="275"/>
      <c r="ET381" s="276"/>
      <c r="EU381" s="275"/>
      <c r="EV381" s="275"/>
      <c r="EX381" s="275"/>
      <c r="EY381" s="275"/>
      <c r="FA381" s="34"/>
      <c r="FB381" s="34"/>
      <c r="FC381" s="33"/>
    </row>
    <row r="382" spans="7:159" ht="32.25" customHeight="1">
      <c r="G382" s="280"/>
      <c r="L382" s="280"/>
      <c r="M382" s="266"/>
      <c r="N382" s="266"/>
      <c r="O382" s="266"/>
      <c r="P382" s="266"/>
      <c r="Q382" s="266"/>
      <c r="R382" s="266"/>
      <c r="S382" s="280"/>
      <c r="T382" s="280"/>
      <c r="U382" s="280"/>
      <c r="V382" s="280"/>
      <c r="W382" s="280"/>
      <c r="X382" s="266"/>
      <c r="Y382" s="280"/>
      <c r="Z382" s="280"/>
      <c r="AA382" s="280"/>
      <c r="AB382" s="266"/>
      <c r="AC382" s="280"/>
      <c r="AD382" s="280"/>
      <c r="AE382" s="281"/>
      <c r="AF382" s="280"/>
      <c r="AG382" s="280"/>
      <c r="AH382" s="281"/>
      <c r="AI382" s="280"/>
      <c r="AJ382" s="280"/>
      <c r="AK382" s="280"/>
      <c r="AL382" s="280"/>
      <c r="AM382" s="280"/>
      <c r="AN382" s="266"/>
      <c r="AO382" s="280"/>
      <c r="AP382" s="280"/>
      <c r="AQ382" s="280"/>
      <c r="AR382" s="280"/>
      <c r="AS382" s="266"/>
      <c r="AT382" s="280"/>
      <c r="AU382" s="280"/>
      <c r="AV382" s="266"/>
      <c r="AW382" s="266"/>
      <c r="AX382" s="280"/>
      <c r="AY382" s="280"/>
      <c r="AZ382" s="280"/>
      <c r="BA382" s="280"/>
      <c r="BB382" s="280"/>
      <c r="BC382" s="280"/>
      <c r="BD382" s="280"/>
      <c r="BE382" s="280"/>
      <c r="BF382" s="280"/>
      <c r="BK382" s="280"/>
      <c r="BL382" s="280"/>
      <c r="BM382" s="280"/>
      <c r="BN382" s="280"/>
      <c r="BO382" s="280"/>
      <c r="BP382" s="280"/>
      <c r="BQ382" s="280"/>
      <c r="BR382" s="280"/>
      <c r="BS382" s="280"/>
      <c r="BT382" s="280"/>
      <c r="BU382" s="266"/>
      <c r="BV382" s="280"/>
      <c r="BW382" s="280"/>
      <c r="BX382" s="280"/>
      <c r="BY382" s="280"/>
      <c r="BZ382" s="280"/>
      <c r="CA382" s="280"/>
      <c r="CB382" s="266"/>
      <c r="CC382" s="266"/>
      <c r="CD382" s="280"/>
      <c r="CE382" s="280"/>
      <c r="CF382" s="280"/>
      <c r="CG382" s="280"/>
      <c r="CH382" s="266"/>
      <c r="CI382" s="266"/>
      <c r="CJ382" s="266"/>
      <c r="CK382" s="266"/>
      <c r="CL382" s="266"/>
      <c r="CM382" s="280"/>
      <c r="CN382" s="280"/>
      <c r="CO382" s="280"/>
      <c r="CP382" s="280"/>
      <c r="CQ382" s="280"/>
      <c r="CR382" s="268"/>
      <c r="CS382" s="268"/>
      <c r="DA382" s="270"/>
      <c r="DB382" s="270"/>
      <c r="DD382" s="284"/>
      <c r="DE382" s="270"/>
      <c r="DF382" s="285"/>
      <c r="DG382" s="270"/>
      <c r="DH382" s="270"/>
      <c r="DI382" s="273"/>
      <c r="DJ382" s="270"/>
      <c r="DK382" s="270"/>
      <c r="DL382" s="273"/>
      <c r="DM382" s="285"/>
      <c r="DN382" s="270"/>
      <c r="DO382" s="284"/>
      <c r="DP382" s="270"/>
      <c r="DQ382" s="270"/>
      <c r="DR382" s="270"/>
      <c r="DS382" s="270"/>
      <c r="DT382" s="270"/>
      <c r="DU382" s="244"/>
      <c r="DV382" s="284"/>
      <c r="DW382" s="284"/>
      <c r="DX382" s="286"/>
      <c r="DY382" s="286"/>
      <c r="DZ382" s="284"/>
      <c r="EA382" s="284"/>
      <c r="EB382" s="284"/>
      <c r="ED382" s="284"/>
      <c r="EE382" s="270"/>
      <c r="EF382" s="280"/>
      <c r="EG382" s="280"/>
      <c r="EH382" s="280"/>
      <c r="EI382" s="224"/>
      <c r="EJ382" s="275"/>
      <c r="EK382" s="276"/>
      <c r="EL382" s="275"/>
      <c r="EM382" s="275"/>
      <c r="EO382" s="275"/>
      <c r="EP382" s="275"/>
      <c r="ER382" s="224"/>
      <c r="ES382" s="275"/>
      <c r="ET382" s="276"/>
      <c r="EU382" s="275"/>
      <c r="EV382" s="275"/>
      <c r="EX382" s="275"/>
      <c r="EY382" s="275"/>
      <c r="FA382" s="34"/>
      <c r="FB382" s="34"/>
      <c r="FC382" s="33"/>
    </row>
    <row r="383" spans="7:159" ht="32.25" customHeight="1">
      <c r="G383" s="280"/>
      <c r="L383" s="280"/>
      <c r="M383" s="266"/>
      <c r="N383" s="266"/>
      <c r="O383" s="266"/>
      <c r="P383" s="266"/>
      <c r="Q383" s="266"/>
      <c r="R383" s="266"/>
      <c r="S383" s="280"/>
      <c r="T383" s="280"/>
      <c r="U383" s="280"/>
      <c r="V383" s="280"/>
      <c r="W383" s="280"/>
      <c r="X383" s="266"/>
      <c r="Y383" s="280"/>
      <c r="Z383" s="280"/>
      <c r="AA383" s="280"/>
      <c r="AB383" s="266"/>
      <c r="AC383" s="280"/>
      <c r="AD383" s="280"/>
      <c r="AE383" s="281"/>
      <c r="AF383" s="280"/>
      <c r="AG383" s="280"/>
      <c r="AH383" s="281"/>
      <c r="AI383" s="280"/>
      <c r="AJ383" s="280"/>
      <c r="AK383" s="280"/>
      <c r="AL383" s="280"/>
      <c r="AM383" s="280"/>
      <c r="AN383" s="266"/>
      <c r="AO383" s="280"/>
      <c r="AP383" s="280"/>
      <c r="AQ383" s="280"/>
      <c r="AR383" s="280"/>
      <c r="AS383" s="266"/>
      <c r="AT383" s="280"/>
      <c r="AU383" s="280"/>
      <c r="AV383" s="266"/>
      <c r="AW383" s="266"/>
      <c r="AX383" s="280"/>
      <c r="AY383" s="280"/>
      <c r="AZ383" s="280"/>
      <c r="BA383" s="280"/>
      <c r="BB383" s="280"/>
      <c r="BC383" s="280"/>
      <c r="BD383" s="280"/>
      <c r="BE383" s="280"/>
      <c r="BF383" s="280"/>
      <c r="BK383" s="280"/>
      <c r="BL383" s="280"/>
      <c r="BM383" s="280"/>
      <c r="BN383" s="280"/>
      <c r="BO383" s="280"/>
      <c r="BP383" s="280"/>
      <c r="BQ383" s="280"/>
      <c r="BR383" s="280"/>
      <c r="BS383" s="280"/>
      <c r="BT383" s="280"/>
      <c r="BU383" s="266"/>
      <c r="BV383" s="280"/>
      <c r="BW383" s="280"/>
      <c r="BX383" s="280"/>
      <c r="BY383" s="280"/>
      <c r="BZ383" s="280"/>
      <c r="CA383" s="280"/>
      <c r="CB383" s="266"/>
      <c r="CC383" s="266"/>
      <c r="CD383" s="280"/>
      <c r="CE383" s="280"/>
      <c r="CF383" s="280"/>
      <c r="CG383" s="280"/>
      <c r="CH383" s="266"/>
      <c r="CI383" s="266"/>
      <c r="CJ383" s="266"/>
      <c r="CK383" s="266"/>
      <c r="CL383" s="266"/>
      <c r="CM383" s="280"/>
      <c r="CN383" s="280"/>
      <c r="CO383" s="280"/>
      <c r="CP383" s="280"/>
      <c r="CQ383" s="280"/>
      <c r="CR383" s="268"/>
      <c r="CS383" s="268"/>
      <c r="DA383" s="270"/>
      <c r="DB383" s="270"/>
      <c r="DD383" s="284"/>
      <c r="DE383" s="270"/>
      <c r="DF383" s="285"/>
      <c r="DG383" s="270"/>
      <c r="DH383" s="270"/>
      <c r="DI383" s="273"/>
      <c r="DJ383" s="270"/>
      <c r="DK383" s="270"/>
      <c r="DL383" s="273"/>
      <c r="DM383" s="285"/>
      <c r="DN383" s="270"/>
      <c r="DO383" s="284"/>
      <c r="DP383" s="270"/>
      <c r="DQ383" s="270"/>
      <c r="DR383" s="270"/>
      <c r="DS383" s="270"/>
      <c r="DT383" s="270"/>
      <c r="DU383" s="244"/>
      <c r="DV383" s="284"/>
      <c r="DW383" s="284"/>
      <c r="DX383" s="286"/>
      <c r="DY383" s="286"/>
      <c r="DZ383" s="284"/>
      <c r="EA383" s="284"/>
      <c r="EB383" s="284"/>
      <c r="ED383" s="284"/>
      <c r="EE383" s="270"/>
      <c r="EF383" s="280"/>
      <c r="EG383" s="280"/>
      <c r="EH383" s="280"/>
      <c r="EI383" s="224"/>
      <c r="EJ383" s="275"/>
      <c r="EK383" s="276"/>
      <c r="EL383" s="275"/>
      <c r="EM383" s="275"/>
      <c r="EO383" s="275"/>
      <c r="EP383" s="275"/>
      <c r="ER383" s="224"/>
      <c r="ES383" s="275"/>
      <c r="ET383" s="276"/>
      <c r="EU383" s="275"/>
      <c r="EV383" s="275"/>
      <c r="EX383" s="275"/>
      <c r="EY383" s="275"/>
      <c r="FA383" s="34"/>
      <c r="FB383" s="34"/>
      <c r="FC383" s="33"/>
    </row>
    <row r="384" spans="7:159" ht="32.25" customHeight="1">
      <c r="G384" s="280"/>
      <c r="L384" s="280"/>
      <c r="M384" s="266"/>
      <c r="N384" s="266"/>
      <c r="O384" s="266"/>
      <c r="P384" s="266"/>
      <c r="Q384" s="266"/>
      <c r="R384" s="266"/>
      <c r="S384" s="280"/>
      <c r="T384" s="280"/>
      <c r="U384" s="280"/>
      <c r="V384" s="280"/>
      <c r="W384" s="280"/>
      <c r="X384" s="266"/>
      <c r="Y384" s="280"/>
      <c r="Z384" s="280"/>
      <c r="AA384" s="280"/>
      <c r="AB384" s="266"/>
      <c r="AC384" s="280"/>
      <c r="AD384" s="280"/>
      <c r="AE384" s="281"/>
      <c r="AF384" s="280"/>
      <c r="AG384" s="280"/>
      <c r="AH384" s="281"/>
      <c r="AI384" s="280"/>
      <c r="AJ384" s="280"/>
      <c r="AK384" s="280"/>
      <c r="AL384" s="280"/>
      <c r="AM384" s="280"/>
      <c r="AN384" s="266"/>
      <c r="AO384" s="280"/>
      <c r="AP384" s="280"/>
      <c r="AQ384" s="280"/>
      <c r="AR384" s="280"/>
      <c r="AS384" s="266"/>
      <c r="AT384" s="280"/>
      <c r="AU384" s="280"/>
      <c r="AV384" s="266"/>
      <c r="AW384" s="266"/>
      <c r="AX384" s="280"/>
      <c r="AY384" s="280"/>
      <c r="AZ384" s="280"/>
      <c r="BA384" s="280"/>
      <c r="BB384" s="280"/>
      <c r="BC384" s="280"/>
      <c r="BD384" s="280"/>
      <c r="BE384" s="280"/>
      <c r="BF384" s="280"/>
      <c r="BK384" s="280"/>
      <c r="BL384" s="280"/>
      <c r="BM384" s="280"/>
      <c r="BN384" s="280"/>
      <c r="BO384" s="280"/>
      <c r="BP384" s="280"/>
      <c r="BQ384" s="280"/>
      <c r="BR384" s="280"/>
      <c r="BS384" s="280"/>
      <c r="BT384" s="280"/>
      <c r="BU384" s="266"/>
      <c r="BV384" s="280"/>
      <c r="BW384" s="280"/>
      <c r="BX384" s="280"/>
      <c r="BY384" s="280"/>
      <c r="BZ384" s="280"/>
      <c r="CA384" s="280"/>
      <c r="CB384" s="266"/>
      <c r="CC384" s="266"/>
      <c r="CD384" s="280"/>
      <c r="CE384" s="280"/>
      <c r="CF384" s="280"/>
      <c r="CG384" s="280"/>
      <c r="CH384" s="266"/>
      <c r="CI384" s="266"/>
      <c r="CJ384" s="266"/>
      <c r="CK384" s="266"/>
      <c r="CL384" s="266"/>
      <c r="CM384" s="280"/>
      <c r="CN384" s="280"/>
      <c r="CO384" s="280"/>
      <c r="CP384" s="280"/>
      <c r="CQ384" s="280"/>
      <c r="CR384" s="268"/>
      <c r="CS384" s="268"/>
      <c r="DA384" s="270"/>
      <c r="DB384" s="270"/>
      <c r="DD384" s="284"/>
      <c r="DE384" s="270"/>
      <c r="DF384" s="285"/>
      <c r="DG384" s="270"/>
      <c r="DH384" s="270"/>
      <c r="DI384" s="273"/>
      <c r="DJ384" s="270"/>
      <c r="DK384" s="270"/>
      <c r="DL384" s="273"/>
      <c r="DM384" s="285"/>
      <c r="DN384" s="270"/>
      <c r="DO384" s="284"/>
      <c r="DP384" s="270"/>
      <c r="DQ384" s="270"/>
      <c r="DR384" s="270"/>
      <c r="DS384" s="270"/>
      <c r="DT384" s="270"/>
      <c r="DU384" s="244"/>
      <c r="DV384" s="284"/>
      <c r="DW384" s="284"/>
      <c r="DX384" s="286"/>
      <c r="DY384" s="286"/>
      <c r="DZ384" s="284"/>
      <c r="EA384" s="284"/>
      <c r="EB384" s="284"/>
      <c r="ED384" s="284"/>
      <c r="EE384" s="270"/>
      <c r="EF384" s="280"/>
      <c r="EG384" s="280"/>
      <c r="EH384" s="280"/>
      <c r="EI384" s="224"/>
      <c r="EJ384" s="275"/>
      <c r="EK384" s="276"/>
      <c r="EL384" s="275"/>
      <c r="EM384" s="275"/>
      <c r="EO384" s="275"/>
      <c r="EP384" s="275"/>
      <c r="ER384" s="224"/>
      <c r="ES384" s="275"/>
      <c r="ET384" s="276"/>
      <c r="EU384" s="275"/>
      <c r="EV384" s="275"/>
      <c r="EX384" s="275"/>
      <c r="EY384" s="275"/>
      <c r="FA384" s="34"/>
      <c r="FB384" s="34"/>
      <c r="FC384" s="33"/>
    </row>
    <row r="385" spans="7:159" ht="32.25" customHeight="1">
      <c r="G385" s="280"/>
      <c r="L385" s="280"/>
      <c r="M385" s="266"/>
      <c r="N385" s="266"/>
      <c r="O385" s="266"/>
      <c r="P385" s="266"/>
      <c r="Q385" s="266"/>
      <c r="R385" s="266"/>
      <c r="S385" s="280"/>
      <c r="T385" s="280"/>
      <c r="U385" s="280"/>
      <c r="V385" s="280"/>
      <c r="W385" s="280"/>
      <c r="X385" s="266"/>
      <c r="Y385" s="280"/>
      <c r="Z385" s="280"/>
      <c r="AA385" s="280"/>
      <c r="AB385" s="266"/>
      <c r="AC385" s="280"/>
      <c r="AD385" s="280"/>
      <c r="AE385" s="281"/>
      <c r="AF385" s="280"/>
      <c r="AG385" s="280"/>
      <c r="AH385" s="281"/>
      <c r="AI385" s="280"/>
      <c r="AJ385" s="280"/>
      <c r="AK385" s="280"/>
      <c r="AL385" s="280"/>
      <c r="AM385" s="280"/>
      <c r="AN385" s="266"/>
      <c r="AO385" s="280"/>
      <c r="AP385" s="280"/>
      <c r="AQ385" s="280"/>
      <c r="AR385" s="280"/>
      <c r="AS385" s="266"/>
      <c r="AT385" s="280"/>
      <c r="AU385" s="280"/>
      <c r="AV385" s="266"/>
      <c r="AW385" s="266"/>
      <c r="AX385" s="280"/>
      <c r="AY385" s="280"/>
      <c r="AZ385" s="280"/>
      <c r="BA385" s="280"/>
      <c r="BB385" s="280"/>
      <c r="BC385" s="280"/>
      <c r="BD385" s="280"/>
      <c r="BE385" s="280"/>
      <c r="BF385" s="280"/>
      <c r="BK385" s="280"/>
      <c r="BL385" s="280"/>
      <c r="BM385" s="280"/>
      <c r="BN385" s="280"/>
      <c r="BO385" s="280"/>
      <c r="BP385" s="280"/>
      <c r="BQ385" s="280"/>
      <c r="BR385" s="280"/>
      <c r="BS385" s="280"/>
      <c r="BT385" s="280"/>
      <c r="BU385" s="266"/>
      <c r="BV385" s="280"/>
      <c r="BW385" s="280"/>
      <c r="BX385" s="280"/>
      <c r="BY385" s="280"/>
      <c r="BZ385" s="280"/>
      <c r="CA385" s="280"/>
      <c r="CB385" s="266"/>
      <c r="CC385" s="266"/>
      <c r="CD385" s="280"/>
      <c r="CE385" s="280"/>
      <c r="CF385" s="280"/>
      <c r="CG385" s="280"/>
      <c r="CH385" s="266"/>
      <c r="CI385" s="266"/>
      <c r="CJ385" s="266"/>
      <c r="CK385" s="266"/>
      <c r="CL385" s="266"/>
      <c r="CM385" s="280"/>
      <c r="CN385" s="280"/>
      <c r="CO385" s="280"/>
      <c r="CP385" s="280"/>
      <c r="CQ385" s="280"/>
      <c r="CR385" s="268"/>
      <c r="CS385" s="268"/>
      <c r="DA385" s="270"/>
      <c r="DB385" s="270"/>
      <c r="DD385" s="284"/>
      <c r="DE385" s="270"/>
      <c r="DF385" s="285"/>
      <c r="DG385" s="270"/>
      <c r="DH385" s="270"/>
      <c r="DI385" s="273"/>
      <c r="DJ385" s="270"/>
      <c r="DK385" s="270"/>
      <c r="DL385" s="273"/>
      <c r="DM385" s="285"/>
      <c r="DN385" s="270"/>
      <c r="DO385" s="284"/>
      <c r="DP385" s="270"/>
      <c r="DQ385" s="270"/>
      <c r="DR385" s="270"/>
      <c r="DS385" s="270"/>
      <c r="DT385" s="270"/>
      <c r="DU385" s="244"/>
      <c r="DV385" s="284"/>
      <c r="DW385" s="284"/>
      <c r="DX385" s="286"/>
      <c r="DY385" s="286"/>
      <c r="DZ385" s="284"/>
      <c r="EA385" s="284"/>
      <c r="EB385" s="284"/>
      <c r="ED385" s="284"/>
      <c r="EE385" s="270"/>
      <c r="EF385" s="280"/>
      <c r="EG385" s="280"/>
      <c r="EH385" s="280"/>
      <c r="EI385" s="224"/>
      <c r="EJ385" s="275"/>
      <c r="EK385" s="276"/>
      <c r="EL385" s="275"/>
      <c r="EM385" s="275"/>
      <c r="EO385" s="275"/>
      <c r="EP385" s="275"/>
      <c r="ER385" s="224"/>
      <c r="ES385" s="275"/>
      <c r="ET385" s="276"/>
      <c r="EU385" s="275"/>
      <c r="EV385" s="275"/>
      <c r="EX385" s="275"/>
      <c r="EY385" s="275"/>
      <c r="FA385" s="34"/>
      <c r="FB385" s="34"/>
      <c r="FC385" s="33"/>
    </row>
    <row r="386" spans="7:159" ht="32.25" customHeight="1">
      <c r="G386" s="280"/>
      <c r="L386" s="280"/>
      <c r="M386" s="266"/>
      <c r="N386" s="266"/>
      <c r="O386" s="266"/>
      <c r="P386" s="266"/>
      <c r="Q386" s="266"/>
      <c r="R386" s="266"/>
      <c r="S386" s="280"/>
      <c r="T386" s="280"/>
      <c r="U386" s="280"/>
      <c r="V386" s="280"/>
      <c r="W386" s="280"/>
      <c r="X386" s="266"/>
      <c r="Y386" s="280"/>
      <c r="Z386" s="280"/>
      <c r="AA386" s="280"/>
      <c r="AB386" s="266"/>
      <c r="AC386" s="280"/>
      <c r="AD386" s="280"/>
      <c r="AE386" s="281"/>
      <c r="AF386" s="280"/>
      <c r="AG386" s="280"/>
      <c r="AH386" s="281"/>
      <c r="AI386" s="280"/>
      <c r="AJ386" s="280"/>
      <c r="AK386" s="280"/>
      <c r="AL386" s="280"/>
      <c r="AM386" s="280"/>
      <c r="AN386" s="266"/>
      <c r="AO386" s="280"/>
      <c r="AP386" s="280"/>
      <c r="AQ386" s="280"/>
      <c r="AR386" s="280"/>
      <c r="AS386" s="266"/>
      <c r="AT386" s="280"/>
      <c r="AU386" s="280"/>
      <c r="AV386" s="266"/>
      <c r="AW386" s="266"/>
      <c r="AX386" s="280"/>
      <c r="AY386" s="280"/>
      <c r="AZ386" s="280"/>
      <c r="BA386" s="280"/>
      <c r="BB386" s="280"/>
      <c r="BC386" s="280"/>
      <c r="BD386" s="280"/>
      <c r="BE386" s="280"/>
      <c r="BF386" s="280"/>
      <c r="BK386" s="280"/>
      <c r="BL386" s="280"/>
      <c r="BM386" s="280"/>
      <c r="BN386" s="280"/>
      <c r="BO386" s="280"/>
      <c r="BP386" s="280"/>
      <c r="BQ386" s="280"/>
      <c r="BR386" s="280"/>
      <c r="BS386" s="280"/>
      <c r="BT386" s="280"/>
      <c r="BU386" s="266"/>
      <c r="BV386" s="280"/>
      <c r="BW386" s="280"/>
      <c r="BX386" s="280"/>
      <c r="BY386" s="280"/>
      <c r="BZ386" s="280"/>
      <c r="CA386" s="280"/>
      <c r="CB386" s="266"/>
      <c r="CC386" s="266"/>
      <c r="CD386" s="280"/>
      <c r="CE386" s="280"/>
      <c r="CF386" s="280"/>
      <c r="CG386" s="280"/>
      <c r="CH386" s="266"/>
      <c r="CI386" s="266"/>
      <c r="CJ386" s="266"/>
      <c r="CK386" s="266"/>
      <c r="CL386" s="266"/>
      <c r="CM386" s="280"/>
      <c r="CN386" s="280"/>
      <c r="CO386" s="280"/>
      <c r="CP386" s="280"/>
      <c r="CQ386" s="280"/>
      <c r="CR386" s="268"/>
      <c r="CS386" s="268"/>
      <c r="DA386" s="270"/>
      <c r="DB386" s="270"/>
      <c r="DD386" s="284"/>
      <c r="DE386" s="270"/>
      <c r="DF386" s="285"/>
      <c r="DG386" s="270"/>
      <c r="DH386" s="270"/>
      <c r="DI386" s="273"/>
      <c r="DJ386" s="270"/>
      <c r="DK386" s="270"/>
      <c r="DL386" s="273"/>
      <c r="DM386" s="285"/>
      <c r="DN386" s="270"/>
      <c r="DO386" s="284"/>
      <c r="DP386" s="270"/>
      <c r="DQ386" s="270"/>
      <c r="DR386" s="270"/>
      <c r="DS386" s="270"/>
      <c r="DT386" s="270"/>
      <c r="DU386" s="244"/>
      <c r="DV386" s="284"/>
      <c r="DW386" s="284"/>
      <c r="DX386" s="286"/>
      <c r="DY386" s="286"/>
      <c r="DZ386" s="284"/>
      <c r="EA386" s="284"/>
      <c r="EB386" s="284"/>
      <c r="ED386" s="284"/>
      <c r="EE386" s="270"/>
      <c r="EF386" s="280"/>
      <c r="EG386" s="280"/>
      <c r="EH386" s="280"/>
      <c r="EI386" s="224"/>
      <c r="EJ386" s="275"/>
      <c r="EK386" s="276"/>
      <c r="EL386" s="275"/>
      <c r="EM386" s="275"/>
      <c r="EO386" s="275"/>
      <c r="EP386" s="275"/>
      <c r="ER386" s="224"/>
      <c r="ES386" s="275"/>
      <c r="ET386" s="276"/>
      <c r="EU386" s="275"/>
      <c r="EV386" s="275"/>
      <c r="EX386" s="275"/>
      <c r="EY386" s="275"/>
      <c r="FA386" s="34"/>
      <c r="FB386" s="34"/>
      <c r="FC386" s="33"/>
    </row>
    <row r="387" spans="7:159" ht="32.25" customHeight="1">
      <c r="G387" s="280"/>
      <c r="L387" s="280"/>
      <c r="M387" s="266"/>
      <c r="N387" s="266"/>
      <c r="O387" s="266"/>
      <c r="P387" s="266"/>
      <c r="Q387" s="266"/>
      <c r="R387" s="266"/>
      <c r="S387" s="280"/>
      <c r="T387" s="280"/>
      <c r="U387" s="280"/>
      <c r="V387" s="280"/>
      <c r="W387" s="280"/>
      <c r="X387" s="266"/>
      <c r="Y387" s="280"/>
      <c r="Z387" s="280"/>
      <c r="AA387" s="280"/>
      <c r="AB387" s="266"/>
      <c r="AC387" s="280"/>
      <c r="AD387" s="280"/>
      <c r="AE387" s="281"/>
      <c r="AF387" s="280"/>
      <c r="AG387" s="280"/>
      <c r="AH387" s="281"/>
      <c r="AI387" s="280"/>
      <c r="AJ387" s="280"/>
      <c r="AK387" s="280"/>
      <c r="AL387" s="280"/>
      <c r="AM387" s="280"/>
      <c r="AN387" s="266"/>
      <c r="AO387" s="280"/>
      <c r="AP387" s="280"/>
      <c r="AQ387" s="280"/>
      <c r="AR387" s="280"/>
      <c r="AS387" s="266"/>
      <c r="AT387" s="280"/>
      <c r="AU387" s="280"/>
      <c r="AV387" s="266"/>
      <c r="AW387" s="266"/>
      <c r="AX387" s="280"/>
      <c r="AY387" s="280"/>
      <c r="AZ387" s="280"/>
      <c r="BA387" s="280"/>
      <c r="BB387" s="280"/>
      <c r="BC387" s="280"/>
      <c r="BD387" s="280"/>
      <c r="BE387" s="280"/>
      <c r="BF387" s="280"/>
      <c r="BK387" s="280"/>
      <c r="BL387" s="280"/>
      <c r="BM387" s="280"/>
      <c r="BN387" s="280"/>
      <c r="BO387" s="280"/>
      <c r="BP387" s="280"/>
      <c r="BQ387" s="280"/>
      <c r="BR387" s="280"/>
      <c r="BS387" s="280"/>
      <c r="BT387" s="280"/>
      <c r="BU387" s="266"/>
      <c r="BV387" s="280"/>
      <c r="BW387" s="280"/>
      <c r="BX387" s="280"/>
      <c r="BY387" s="280"/>
      <c r="BZ387" s="280"/>
      <c r="CA387" s="280"/>
      <c r="CB387" s="266"/>
      <c r="CC387" s="266"/>
      <c r="CD387" s="280"/>
      <c r="CE387" s="280"/>
      <c r="CF387" s="280"/>
      <c r="CG387" s="280"/>
      <c r="CH387" s="266"/>
      <c r="CI387" s="266"/>
      <c r="CJ387" s="266"/>
      <c r="CK387" s="266"/>
      <c r="CL387" s="266"/>
      <c r="CM387" s="280"/>
      <c r="CN387" s="280"/>
      <c r="CO387" s="280"/>
      <c r="CP387" s="280"/>
      <c r="CQ387" s="280"/>
      <c r="CR387" s="268"/>
      <c r="CS387" s="268"/>
      <c r="DA387" s="270"/>
      <c r="DB387" s="270"/>
      <c r="DD387" s="284"/>
      <c r="DE387" s="270"/>
      <c r="DF387" s="285"/>
      <c r="DG387" s="270"/>
      <c r="DH387" s="270"/>
      <c r="DI387" s="273"/>
      <c r="DJ387" s="270"/>
      <c r="DK387" s="270"/>
      <c r="DL387" s="273"/>
      <c r="DM387" s="285"/>
      <c r="DN387" s="270"/>
      <c r="DO387" s="284"/>
      <c r="DP387" s="270"/>
      <c r="DQ387" s="270"/>
      <c r="DR387" s="270"/>
      <c r="DS387" s="270"/>
      <c r="DT387" s="270"/>
      <c r="DU387" s="244"/>
      <c r="DV387" s="284"/>
      <c r="DW387" s="284"/>
      <c r="DX387" s="286"/>
      <c r="DY387" s="286"/>
      <c r="DZ387" s="284"/>
      <c r="EA387" s="284"/>
      <c r="EB387" s="284"/>
      <c r="ED387" s="284"/>
      <c r="EE387" s="270"/>
      <c r="EF387" s="280"/>
      <c r="EG387" s="280"/>
      <c r="EH387" s="280"/>
      <c r="EI387" s="224"/>
      <c r="EJ387" s="275"/>
      <c r="EK387" s="276"/>
      <c r="EL387" s="275"/>
      <c r="EM387" s="275"/>
      <c r="EO387" s="275"/>
      <c r="EP387" s="275"/>
      <c r="ER387" s="224"/>
      <c r="ES387" s="275"/>
      <c r="ET387" s="276"/>
      <c r="EU387" s="275"/>
      <c r="EV387" s="275"/>
      <c r="EX387" s="275"/>
      <c r="EY387" s="275"/>
      <c r="FA387" s="34"/>
      <c r="FB387" s="34"/>
      <c r="FC387" s="33"/>
    </row>
    <row r="388" spans="7:159" ht="32.25" customHeight="1">
      <c r="G388" s="280"/>
      <c r="L388" s="280"/>
      <c r="M388" s="266"/>
      <c r="N388" s="266"/>
      <c r="O388" s="266"/>
      <c r="P388" s="266"/>
      <c r="Q388" s="266"/>
      <c r="R388" s="266"/>
      <c r="S388" s="280"/>
      <c r="T388" s="280"/>
      <c r="U388" s="280"/>
      <c r="V388" s="280"/>
      <c r="W388" s="280"/>
      <c r="X388" s="266"/>
      <c r="Y388" s="280"/>
      <c r="Z388" s="280"/>
      <c r="AA388" s="280"/>
      <c r="AB388" s="266"/>
      <c r="AC388" s="280"/>
      <c r="AD388" s="280"/>
      <c r="AE388" s="281"/>
      <c r="AF388" s="280"/>
      <c r="AG388" s="280"/>
      <c r="AH388" s="281"/>
      <c r="AI388" s="280"/>
      <c r="AJ388" s="280"/>
      <c r="AK388" s="280"/>
      <c r="AL388" s="280"/>
      <c r="AM388" s="280"/>
      <c r="AN388" s="266"/>
      <c r="AO388" s="280"/>
      <c r="AP388" s="280"/>
      <c r="AQ388" s="280"/>
      <c r="AR388" s="280"/>
      <c r="AS388" s="266"/>
      <c r="AT388" s="280"/>
      <c r="AU388" s="280"/>
      <c r="AV388" s="266"/>
      <c r="AW388" s="266"/>
      <c r="AX388" s="280"/>
      <c r="AY388" s="280"/>
      <c r="AZ388" s="280"/>
      <c r="BA388" s="280"/>
      <c r="BB388" s="280"/>
      <c r="BC388" s="280"/>
      <c r="BD388" s="280"/>
      <c r="BE388" s="280"/>
      <c r="BF388" s="280"/>
      <c r="BK388" s="280"/>
      <c r="BL388" s="280"/>
      <c r="BM388" s="280"/>
      <c r="BN388" s="280"/>
      <c r="BO388" s="280"/>
      <c r="BP388" s="280"/>
      <c r="BQ388" s="280"/>
      <c r="BR388" s="280"/>
      <c r="BS388" s="280"/>
      <c r="BT388" s="280"/>
      <c r="BU388" s="266"/>
      <c r="BV388" s="280"/>
      <c r="BW388" s="280"/>
      <c r="BX388" s="280"/>
      <c r="BY388" s="280"/>
      <c r="BZ388" s="280"/>
      <c r="CA388" s="280"/>
      <c r="CB388" s="266"/>
      <c r="CC388" s="266"/>
      <c r="CD388" s="280"/>
      <c r="CE388" s="280"/>
      <c r="CF388" s="280"/>
      <c r="CG388" s="280"/>
      <c r="CH388" s="266"/>
      <c r="CI388" s="266"/>
      <c r="CJ388" s="266"/>
      <c r="CK388" s="266"/>
      <c r="CL388" s="266"/>
      <c r="CM388" s="280"/>
      <c r="CN388" s="280"/>
      <c r="CO388" s="280"/>
      <c r="CP388" s="280"/>
      <c r="CQ388" s="280"/>
      <c r="CR388" s="268"/>
      <c r="CS388" s="268"/>
      <c r="DA388" s="270"/>
      <c r="DB388" s="270"/>
      <c r="DD388" s="284"/>
      <c r="DE388" s="270"/>
      <c r="DF388" s="285"/>
      <c r="DG388" s="270"/>
      <c r="DH388" s="270"/>
      <c r="DI388" s="273"/>
      <c r="DJ388" s="270"/>
      <c r="DK388" s="270"/>
      <c r="DL388" s="273"/>
      <c r="DM388" s="285"/>
      <c r="DN388" s="270"/>
      <c r="DO388" s="284"/>
      <c r="DP388" s="270"/>
      <c r="DQ388" s="270"/>
      <c r="DR388" s="270"/>
      <c r="DS388" s="270"/>
      <c r="DT388" s="270"/>
      <c r="DU388" s="244"/>
      <c r="DV388" s="284"/>
      <c r="DW388" s="284"/>
      <c r="DX388" s="286"/>
      <c r="DY388" s="286"/>
      <c r="DZ388" s="284"/>
      <c r="EA388" s="284"/>
      <c r="EB388" s="284"/>
      <c r="ED388" s="284"/>
      <c r="EE388" s="270"/>
      <c r="EF388" s="280"/>
      <c r="EG388" s="280"/>
      <c r="EH388" s="280"/>
      <c r="EI388" s="224"/>
      <c r="EJ388" s="275"/>
      <c r="EK388" s="276"/>
      <c r="EL388" s="275"/>
      <c r="EM388" s="275"/>
      <c r="EO388" s="275"/>
      <c r="EP388" s="275"/>
      <c r="ER388" s="224"/>
      <c r="ES388" s="275"/>
      <c r="ET388" s="276"/>
      <c r="EU388" s="275"/>
      <c r="EV388" s="275"/>
      <c r="EX388" s="275"/>
      <c r="EY388" s="275"/>
      <c r="FA388" s="34"/>
      <c r="FB388" s="34"/>
      <c r="FC388" s="33"/>
    </row>
    <row r="389" spans="7:159" ht="32.25" customHeight="1">
      <c r="G389" s="280"/>
      <c r="L389" s="280"/>
      <c r="M389" s="266"/>
      <c r="N389" s="266"/>
      <c r="O389" s="266"/>
      <c r="P389" s="266"/>
      <c r="Q389" s="266"/>
      <c r="R389" s="266"/>
      <c r="S389" s="280"/>
      <c r="T389" s="280"/>
      <c r="U389" s="280"/>
      <c r="V389" s="280"/>
      <c r="W389" s="280"/>
      <c r="X389" s="266"/>
      <c r="Y389" s="280"/>
      <c r="Z389" s="280"/>
      <c r="AA389" s="280"/>
      <c r="AB389" s="266"/>
      <c r="AC389" s="280"/>
      <c r="AD389" s="280"/>
      <c r="AE389" s="281"/>
      <c r="AF389" s="280"/>
      <c r="AG389" s="280"/>
      <c r="AH389" s="281"/>
      <c r="AI389" s="280"/>
      <c r="AJ389" s="280"/>
      <c r="AK389" s="280"/>
      <c r="AL389" s="280"/>
      <c r="AM389" s="280"/>
      <c r="AN389" s="266"/>
      <c r="AO389" s="280"/>
      <c r="AP389" s="280"/>
      <c r="AQ389" s="280"/>
      <c r="AR389" s="280"/>
      <c r="AS389" s="266"/>
      <c r="AT389" s="280"/>
      <c r="AU389" s="280"/>
      <c r="AV389" s="266"/>
      <c r="AW389" s="266"/>
      <c r="AX389" s="280"/>
      <c r="AY389" s="280"/>
      <c r="AZ389" s="280"/>
      <c r="BA389" s="280"/>
      <c r="BB389" s="280"/>
      <c r="BC389" s="280"/>
      <c r="BD389" s="280"/>
      <c r="BE389" s="280"/>
      <c r="BF389" s="280"/>
      <c r="BK389" s="280"/>
      <c r="BL389" s="280"/>
      <c r="BM389" s="280"/>
      <c r="BN389" s="280"/>
      <c r="BO389" s="280"/>
      <c r="BP389" s="280"/>
      <c r="BQ389" s="280"/>
      <c r="BR389" s="280"/>
      <c r="BS389" s="280"/>
      <c r="BT389" s="280"/>
      <c r="BU389" s="266"/>
      <c r="BV389" s="280"/>
      <c r="BW389" s="280"/>
      <c r="BX389" s="280"/>
      <c r="BY389" s="280"/>
      <c r="BZ389" s="280"/>
      <c r="CA389" s="280"/>
      <c r="CB389" s="266"/>
      <c r="CC389" s="266"/>
      <c r="CD389" s="280"/>
      <c r="CE389" s="280"/>
      <c r="CF389" s="280"/>
      <c r="CG389" s="280"/>
      <c r="CH389" s="266"/>
      <c r="CI389" s="266"/>
      <c r="CJ389" s="266"/>
      <c r="CK389" s="266"/>
      <c r="CL389" s="266"/>
      <c r="CM389" s="280"/>
      <c r="CN389" s="280"/>
      <c r="CO389" s="280"/>
      <c r="CP389" s="280"/>
      <c r="CQ389" s="280"/>
      <c r="CR389" s="268"/>
      <c r="CS389" s="268"/>
      <c r="DA389" s="270"/>
      <c r="DB389" s="270"/>
      <c r="DD389" s="284"/>
      <c r="DE389" s="270"/>
      <c r="DF389" s="285"/>
      <c r="DG389" s="270"/>
      <c r="DH389" s="270"/>
      <c r="DI389" s="273"/>
      <c r="DJ389" s="270"/>
      <c r="DK389" s="270"/>
      <c r="DL389" s="273"/>
      <c r="DM389" s="285"/>
      <c r="DN389" s="270"/>
      <c r="DO389" s="284"/>
      <c r="DP389" s="270"/>
      <c r="DQ389" s="270"/>
      <c r="DR389" s="270"/>
      <c r="DS389" s="270"/>
      <c r="DT389" s="270"/>
      <c r="DU389" s="244"/>
      <c r="DV389" s="284"/>
      <c r="DW389" s="284"/>
      <c r="DX389" s="286"/>
      <c r="DY389" s="286"/>
      <c r="DZ389" s="284"/>
      <c r="EA389" s="284"/>
      <c r="EB389" s="284"/>
      <c r="ED389" s="284"/>
      <c r="EE389" s="270"/>
      <c r="EF389" s="280"/>
      <c r="EG389" s="280"/>
      <c r="EH389" s="280"/>
      <c r="EI389" s="224"/>
      <c r="EJ389" s="275"/>
      <c r="EK389" s="276"/>
      <c r="EL389" s="275"/>
      <c r="EM389" s="275"/>
      <c r="EO389" s="275"/>
      <c r="EP389" s="275"/>
      <c r="ER389" s="224"/>
      <c r="ES389" s="275"/>
      <c r="ET389" s="276"/>
      <c r="EU389" s="275"/>
      <c r="EV389" s="275"/>
      <c r="EX389" s="275"/>
      <c r="EY389" s="275"/>
      <c r="FA389" s="34"/>
      <c r="FB389" s="34"/>
      <c r="FC389" s="33"/>
    </row>
    <row r="390" spans="7:159" ht="32.25" customHeight="1">
      <c r="G390" s="280"/>
      <c r="L390" s="280"/>
      <c r="M390" s="266"/>
      <c r="N390" s="266"/>
      <c r="O390" s="266"/>
      <c r="P390" s="266"/>
      <c r="Q390" s="266"/>
      <c r="R390" s="266"/>
      <c r="S390" s="280"/>
      <c r="T390" s="280"/>
      <c r="U390" s="280"/>
      <c r="V390" s="280"/>
      <c r="W390" s="280"/>
      <c r="X390" s="266"/>
      <c r="Y390" s="280"/>
      <c r="Z390" s="280"/>
      <c r="AA390" s="280"/>
      <c r="AB390" s="266"/>
      <c r="AC390" s="280"/>
      <c r="AD390" s="280"/>
      <c r="AE390" s="281"/>
      <c r="AF390" s="280"/>
      <c r="AG390" s="280"/>
      <c r="AH390" s="281"/>
      <c r="AI390" s="280"/>
      <c r="AJ390" s="280"/>
      <c r="AK390" s="280"/>
      <c r="AL390" s="280"/>
      <c r="AM390" s="280"/>
      <c r="AN390" s="266"/>
      <c r="AO390" s="280"/>
      <c r="AP390" s="280"/>
      <c r="AQ390" s="280"/>
      <c r="AR390" s="280"/>
      <c r="AS390" s="266"/>
      <c r="AT390" s="280"/>
      <c r="AU390" s="280"/>
      <c r="AV390" s="266"/>
      <c r="AW390" s="266"/>
      <c r="AX390" s="280"/>
      <c r="AY390" s="280"/>
      <c r="AZ390" s="280"/>
      <c r="BA390" s="280"/>
      <c r="BB390" s="280"/>
      <c r="BC390" s="280"/>
      <c r="BD390" s="280"/>
      <c r="BE390" s="280"/>
      <c r="BF390" s="280"/>
      <c r="BK390" s="280"/>
      <c r="BL390" s="280"/>
      <c r="BM390" s="280"/>
      <c r="BN390" s="280"/>
      <c r="BO390" s="280"/>
      <c r="BP390" s="280"/>
      <c r="BQ390" s="280"/>
      <c r="BR390" s="280"/>
      <c r="BS390" s="280"/>
      <c r="BT390" s="280"/>
      <c r="BU390" s="266"/>
      <c r="BV390" s="280"/>
      <c r="BW390" s="280"/>
      <c r="BX390" s="280"/>
      <c r="BY390" s="280"/>
      <c r="BZ390" s="280"/>
      <c r="CA390" s="280"/>
      <c r="CB390" s="266"/>
      <c r="CC390" s="266"/>
      <c r="CD390" s="280"/>
      <c r="CE390" s="280"/>
      <c r="CF390" s="280"/>
      <c r="CG390" s="280"/>
      <c r="CH390" s="266"/>
      <c r="CI390" s="266"/>
      <c r="CJ390" s="266"/>
      <c r="CK390" s="266"/>
      <c r="CL390" s="266"/>
      <c r="CM390" s="280"/>
      <c r="CN390" s="280"/>
      <c r="CO390" s="280"/>
      <c r="CP390" s="280"/>
      <c r="CQ390" s="280"/>
      <c r="CR390" s="268"/>
      <c r="CS390" s="268"/>
      <c r="DA390" s="270"/>
      <c r="DB390" s="270"/>
      <c r="DD390" s="284"/>
      <c r="DE390" s="270"/>
      <c r="DF390" s="285"/>
      <c r="DG390" s="270"/>
      <c r="DH390" s="270"/>
      <c r="DI390" s="273"/>
      <c r="DJ390" s="270"/>
      <c r="DK390" s="270"/>
      <c r="DL390" s="273"/>
      <c r="DM390" s="285"/>
      <c r="DN390" s="270"/>
      <c r="DO390" s="284"/>
      <c r="DP390" s="270"/>
      <c r="DQ390" s="270"/>
      <c r="DR390" s="270"/>
      <c r="DS390" s="270"/>
      <c r="DT390" s="270"/>
      <c r="DU390" s="244"/>
      <c r="DV390" s="284"/>
      <c r="DW390" s="284"/>
      <c r="DX390" s="286"/>
      <c r="DY390" s="286"/>
      <c r="DZ390" s="284"/>
      <c r="EA390" s="284"/>
      <c r="EB390" s="284"/>
      <c r="ED390" s="284"/>
      <c r="EE390" s="270"/>
      <c r="EF390" s="280"/>
      <c r="EG390" s="280"/>
      <c r="EH390" s="280"/>
      <c r="EI390" s="224"/>
      <c r="EJ390" s="275"/>
      <c r="EK390" s="276"/>
      <c r="EL390" s="275"/>
      <c r="EM390" s="275"/>
      <c r="EO390" s="275"/>
      <c r="EP390" s="275"/>
      <c r="ER390" s="224"/>
      <c r="ES390" s="275"/>
      <c r="ET390" s="276"/>
      <c r="EU390" s="275"/>
      <c r="EV390" s="275"/>
      <c r="EX390" s="275"/>
      <c r="EY390" s="275"/>
      <c r="FA390" s="34"/>
      <c r="FB390" s="34"/>
      <c r="FC390" s="33"/>
    </row>
    <row r="391" spans="7:159" ht="32.25" customHeight="1">
      <c r="G391" s="280"/>
      <c r="L391" s="280"/>
      <c r="M391" s="266"/>
      <c r="N391" s="266"/>
      <c r="O391" s="266"/>
      <c r="P391" s="266"/>
      <c r="Q391" s="266"/>
      <c r="R391" s="266"/>
      <c r="S391" s="280"/>
      <c r="T391" s="280"/>
      <c r="U391" s="280"/>
      <c r="V391" s="280"/>
      <c r="W391" s="280"/>
      <c r="X391" s="266"/>
      <c r="Y391" s="280"/>
      <c r="Z391" s="280"/>
      <c r="AA391" s="280"/>
      <c r="AB391" s="266"/>
      <c r="AC391" s="280"/>
      <c r="AD391" s="280"/>
      <c r="AE391" s="281"/>
      <c r="AF391" s="280"/>
      <c r="AG391" s="280"/>
      <c r="AH391" s="281"/>
      <c r="AI391" s="280"/>
      <c r="AJ391" s="280"/>
      <c r="AK391" s="280"/>
      <c r="AL391" s="280"/>
      <c r="AM391" s="280"/>
      <c r="AN391" s="266"/>
      <c r="AO391" s="280"/>
      <c r="AP391" s="280"/>
      <c r="AQ391" s="280"/>
      <c r="AR391" s="280"/>
      <c r="AS391" s="266"/>
      <c r="AT391" s="280"/>
      <c r="AU391" s="280"/>
      <c r="AV391" s="266"/>
      <c r="AW391" s="266"/>
      <c r="AX391" s="280"/>
      <c r="AY391" s="280"/>
      <c r="AZ391" s="280"/>
      <c r="BA391" s="280"/>
      <c r="BB391" s="280"/>
      <c r="BC391" s="280"/>
      <c r="BD391" s="280"/>
      <c r="BE391" s="280"/>
      <c r="BF391" s="280"/>
      <c r="BK391" s="280"/>
      <c r="BL391" s="280"/>
      <c r="BM391" s="280"/>
      <c r="BN391" s="280"/>
      <c r="BO391" s="280"/>
      <c r="BP391" s="280"/>
      <c r="BQ391" s="280"/>
      <c r="BR391" s="280"/>
      <c r="BS391" s="280"/>
      <c r="BT391" s="280"/>
      <c r="BU391" s="266"/>
      <c r="BV391" s="280"/>
      <c r="BW391" s="280"/>
      <c r="BX391" s="280"/>
      <c r="BY391" s="280"/>
      <c r="BZ391" s="280"/>
      <c r="CA391" s="280"/>
      <c r="CB391" s="266"/>
      <c r="CC391" s="266"/>
      <c r="CD391" s="280"/>
      <c r="CE391" s="280"/>
      <c r="CF391" s="280"/>
      <c r="CG391" s="280"/>
      <c r="CH391" s="266"/>
      <c r="CI391" s="266"/>
      <c r="CJ391" s="266"/>
      <c r="CK391" s="266"/>
      <c r="CL391" s="266"/>
      <c r="CM391" s="280"/>
      <c r="CN391" s="280"/>
      <c r="CO391" s="280"/>
      <c r="CP391" s="280"/>
      <c r="CQ391" s="280"/>
      <c r="CR391" s="268"/>
      <c r="CS391" s="268"/>
      <c r="DA391" s="270"/>
      <c r="DB391" s="270"/>
      <c r="DD391" s="284"/>
      <c r="DE391" s="270"/>
      <c r="DF391" s="285"/>
      <c r="DG391" s="270"/>
      <c r="DH391" s="270"/>
      <c r="DI391" s="273"/>
      <c r="DJ391" s="270"/>
      <c r="DK391" s="270"/>
      <c r="DL391" s="273"/>
      <c r="DM391" s="285"/>
      <c r="DN391" s="270"/>
      <c r="DO391" s="284"/>
      <c r="DP391" s="270"/>
      <c r="DQ391" s="270"/>
      <c r="DR391" s="270"/>
      <c r="DS391" s="270"/>
      <c r="DT391" s="270"/>
      <c r="DU391" s="244"/>
      <c r="DV391" s="284"/>
      <c r="DW391" s="284"/>
      <c r="DX391" s="286"/>
      <c r="DY391" s="286"/>
      <c r="DZ391" s="284"/>
      <c r="EA391" s="284"/>
      <c r="EB391" s="284"/>
      <c r="ED391" s="284"/>
      <c r="EE391" s="270"/>
      <c r="EF391" s="280"/>
      <c r="EG391" s="280"/>
      <c r="EH391" s="280"/>
      <c r="EI391" s="224"/>
      <c r="EJ391" s="275"/>
      <c r="EK391" s="276"/>
      <c r="EL391" s="275"/>
      <c r="EM391" s="275"/>
      <c r="EO391" s="275"/>
      <c r="EP391" s="275"/>
      <c r="ER391" s="224"/>
      <c r="ES391" s="275"/>
      <c r="ET391" s="276"/>
      <c r="EU391" s="275"/>
      <c r="EV391" s="275"/>
      <c r="EX391" s="275"/>
      <c r="EY391" s="275"/>
      <c r="FA391" s="34"/>
      <c r="FB391" s="34"/>
      <c r="FC391" s="33"/>
    </row>
    <row r="392" spans="7:159" ht="32.25" customHeight="1">
      <c r="G392" s="280"/>
      <c r="L392" s="280"/>
      <c r="M392" s="266"/>
      <c r="N392" s="266"/>
      <c r="O392" s="266"/>
      <c r="P392" s="266"/>
      <c r="Q392" s="266"/>
      <c r="R392" s="266"/>
      <c r="S392" s="280"/>
      <c r="T392" s="280"/>
      <c r="U392" s="280"/>
      <c r="V392" s="280"/>
      <c r="W392" s="280"/>
      <c r="X392" s="266"/>
      <c r="Y392" s="280"/>
      <c r="Z392" s="280"/>
      <c r="AA392" s="280"/>
      <c r="AB392" s="266"/>
      <c r="AC392" s="280"/>
      <c r="AD392" s="280"/>
      <c r="AE392" s="281"/>
      <c r="AF392" s="280"/>
      <c r="AG392" s="280"/>
      <c r="AH392" s="281"/>
      <c r="AI392" s="280"/>
      <c r="AJ392" s="280"/>
      <c r="AK392" s="280"/>
      <c r="AL392" s="280"/>
      <c r="AM392" s="280"/>
      <c r="AN392" s="266"/>
      <c r="AO392" s="280"/>
      <c r="AP392" s="280"/>
      <c r="AQ392" s="280"/>
      <c r="AR392" s="280"/>
      <c r="AS392" s="266"/>
      <c r="AT392" s="280"/>
      <c r="AU392" s="280"/>
      <c r="AV392" s="266"/>
      <c r="AW392" s="266"/>
      <c r="AX392" s="280"/>
      <c r="AY392" s="280"/>
      <c r="AZ392" s="280"/>
      <c r="BA392" s="280"/>
      <c r="BB392" s="280"/>
      <c r="BC392" s="280"/>
      <c r="BD392" s="280"/>
      <c r="BE392" s="280"/>
      <c r="BF392" s="280"/>
      <c r="BK392" s="280"/>
      <c r="BL392" s="280"/>
      <c r="BM392" s="280"/>
      <c r="BN392" s="280"/>
      <c r="BO392" s="280"/>
      <c r="BP392" s="280"/>
      <c r="BQ392" s="280"/>
      <c r="BR392" s="280"/>
      <c r="BS392" s="280"/>
      <c r="BT392" s="280"/>
      <c r="BU392" s="266"/>
      <c r="BV392" s="280"/>
      <c r="BW392" s="280"/>
      <c r="BX392" s="280"/>
      <c r="BY392" s="280"/>
      <c r="BZ392" s="280"/>
      <c r="CA392" s="280"/>
      <c r="CB392" s="266"/>
      <c r="CC392" s="266"/>
      <c r="CD392" s="280"/>
      <c r="CE392" s="280"/>
      <c r="CF392" s="280"/>
      <c r="CG392" s="280"/>
      <c r="CH392" s="266"/>
      <c r="CI392" s="266"/>
      <c r="CJ392" s="266"/>
      <c r="CK392" s="266"/>
      <c r="CL392" s="266"/>
      <c r="CM392" s="280"/>
      <c r="CN392" s="280"/>
      <c r="CO392" s="280"/>
      <c r="CP392" s="280"/>
      <c r="CQ392" s="280"/>
      <c r="CR392" s="268"/>
      <c r="CS392" s="268"/>
      <c r="DA392" s="270"/>
      <c r="DB392" s="270"/>
      <c r="DD392" s="284"/>
      <c r="DE392" s="270"/>
      <c r="DF392" s="285"/>
      <c r="DG392" s="270"/>
      <c r="DH392" s="270"/>
      <c r="DI392" s="273"/>
      <c r="DJ392" s="270"/>
      <c r="DK392" s="270"/>
      <c r="DL392" s="273"/>
      <c r="DM392" s="285"/>
      <c r="DN392" s="270"/>
      <c r="DO392" s="284"/>
      <c r="DP392" s="270"/>
      <c r="DQ392" s="270"/>
      <c r="DR392" s="270"/>
      <c r="DS392" s="270"/>
      <c r="DT392" s="270"/>
      <c r="DU392" s="244"/>
      <c r="DV392" s="284"/>
      <c r="DW392" s="284"/>
      <c r="DX392" s="286"/>
      <c r="DY392" s="286"/>
      <c r="DZ392" s="284"/>
      <c r="EA392" s="284"/>
      <c r="EB392" s="284"/>
      <c r="ED392" s="284"/>
      <c r="EE392" s="270"/>
      <c r="EF392" s="280"/>
      <c r="EG392" s="280"/>
      <c r="EH392" s="280"/>
      <c r="EI392" s="224"/>
      <c r="EJ392" s="275"/>
      <c r="EK392" s="276"/>
      <c r="EL392" s="275"/>
      <c r="EM392" s="275"/>
      <c r="EO392" s="275"/>
      <c r="EP392" s="275"/>
      <c r="ER392" s="224"/>
      <c r="ES392" s="275"/>
      <c r="ET392" s="276"/>
      <c r="EU392" s="275"/>
      <c r="EV392" s="275"/>
      <c r="EX392" s="275"/>
      <c r="EY392" s="275"/>
      <c r="FA392" s="34"/>
      <c r="FB392" s="34"/>
      <c r="FC392" s="33"/>
    </row>
    <row r="393" spans="7:159" ht="32.25" customHeight="1">
      <c r="G393" s="280"/>
      <c r="L393" s="280"/>
      <c r="M393" s="266"/>
      <c r="N393" s="266"/>
      <c r="O393" s="266"/>
      <c r="P393" s="266"/>
      <c r="Q393" s="266"/>
      <c r="R393" s="266"/>
      <c r="S393" s="280"/>
      <c r="T393" s="280"/>
      <c r="U393" s="280"/>
      <c r="V393" s="280"/>
      <c r="W393" s="280"/>
      <c r="X393" s="266"/>
      <c r="Y393" s="280"/>
      <c r="Z393" s="280"/>
      <c r="AA393" s="280"/>
      <c r="AB393" s="266"/>
      <c r="AC393" s="280"/>
      <c r="AD393" s="280"/>
      <c r="AE393" s="281"/>
      <c r="AF393" s="280"/>
      <c r="AG393" s="280"/>
      <c r="AH393" s="281"/>
      <c r="AI393" s="280"/>
      <c r="AJ393" s="280"/>
      <c r="AK393" s="280"/>
      <c r="AL393" s="280"/>
      <c r="AM393" s="280"/>
      <c r="AN393" s="266"/>
      <c r="AO393" s="280"/>
      <c r="AP393" s="280"/>
      <c r="AQ393" s="280"/>
      <c r="AR393" s="280"/>
      <c r="AS393" s="266"/>
      <c r="AT393" s="280"/>
      <c r="AU393" s="280"/>
      <c r="AV393" s="266"/>
      <c r="AW393" s="266"/>
      <c r="AX393" s="280"/>
      <c r="AY393" s="280"/>
      <c r="AZ393" s="280"/>
      <c r="BA393" s="280"/>
      <c r="BB393" s="280"/>
      <c r="BC393" s="280"/>
      <c r="BD393" s="280"/>
      <c r="BE393" s="280"/>
      <c r="BF393" s="280"/>
      <c r="BK393" s="280"/>
      <c r="BL393" s="280"/>
      <c r="BM393" s="280"/>
      <c r="BN393" s="280"/>
      <c r="BO393" s="280"/>
      <c r="BP393" s="280"/>
      <c r="BQ393" s="280"/>
      <c r="BR393" s="280"/>
      <c r="BS393" s="280"/>
      <c r="BT393" s="280"/>
      <c r="BU393" s="266"/>
      <c r="BV393" s="280"/>
      <c r="BW393" s="280"/>
      <c r="BX393" s="280"/>
      <c r="BY393" s="280"/>
      <c r="BZ393" s="280"/>
      <c r="CA393" s="280"/>
      <c r="CB393" s="266"/>
      <c r="CC393" s="266"/>
      <c r="CD393" s="280"/>
      <c r="CE393" s="280"/>
      <c r="CF393" s="280"/>
      <c r="CG393" s="280"/>
      <c r="CH393" s="266"/>
      <c r="CI393" s="266"/>
      <c r="CJ393" s="266"/>
      <c r="CK393" s="266"/>
      <c r="CL393" s="266"/>
      <c r="CM393" s="280"/>
      <c r="CN393" s="280"/>
      <c r="CO393" s="280"/>
      <c r="CP393" s="280"/>
      <c r="CQ393" s="280"/>
      <c r="CR393" s="268"/>
      <c r="CS393" s="268"/>
      <c r="DA393" s="270"/>
      <c r="DB393" s="270"/>
      <c r="DD393" s="284"/>
      <c r="DE393" s="270"/>
      <c r="DF393" s="285"/>
      <c r="DG393" s="270"/>
      <c r="DH393" s="270"/>
      <c r="DI393" s="273"/>
      <c r="DJ393" s="270"/>
      <c r="DK393" s="270"/>
      <c r="DL393" s="273"/>
      <c r="DM393" s="285"/>
      <c r="DN393" s="270"/>
      <c r="DO393" s="284"/>
      <c r="DP393" s="270"/>
      <c r="DQ393" s="270"/>
      <c r="DR393" s="270"/>
      <c r="DS393" s="270"/>
      <c r="DT393" s="270"/>
      <c r="DU393" s="244"/>
      <c r="DV393" s="284"/>
      <c r="DW393" s="284"/>
      <c r="DX393" s="286"/>
      <c r="DY393" s="286"/>
      <c r="DZ393" s="284"/>
      <c r="EA393" s="284"/>
      <c r="EB393" s="284"/>
      <c r="ED393" s="284"/>
      <c r="EE393" s="270"/>
      <c r="EF393" s="280"/>
      <c r="EG393" s="280"/>
      <c r="EH393" s="280"/>
      <c r="EI393" s="224"/>
      <c r="EJ393" s="275"/>
      <c r="EK393" s="276"/>
      <c r="EL393" s="275"/>
      <c r="EM393" s="275"/>
      <c r="EO393" s="275"/>
      <c r="EP393" s="275"/>
      <c r="ER393" s="224"/>
      <c r="ES393" s="275"/>
      <c r="ET393" s="276"/>
      <c r="EU393" s="275"/>
      <c r="EV393" s="275"/>
      <c r="EX393" s="275"/>
      <c r="EY393" s="275"/>
      <c r="FA393" s="34"/>
      <c r="FB393" s="34"/>
      <c r="FC393" s="33"/>
    </row>
    <row r="394" spans="7:159" ht="32.25" customHeight="1">
      <c r="G394" s="280"/>
      <c r="L394" s="280"/>
      <c r="M394" s="266"/>
      <c r="N394" s="266"/>
      <c r="O394" s="266"/>
      <c r="P394" s="266"/>
      <c r="Q394" s="266"/>
      <c r="R394" s="266"/>
      <c r="S394" s="280"/>
      <c r="T394" s="280"/>
      <c r="U394" s="280"/>
      <c r="V394" s="280"/>
      <c r="W394" s="280"/>
      <c r="X394" s="266"/>
      <c r="Y394" s="280"/>
      <c r="Z394" s="280"/>
      <c r="AA394" s="280"/>
      <c r="AB394" s="266"/>
      <c r="AC394" s="280"/>
      <c r="AD394" s="280"/>
      <c r="AE394" s="281"/>
      <c r="AF394" s="280"/>
      <c r="AG394" s="280"/>
      <c r="AH394" s="281"/>
      <c r="AI394" s="280"/>
      <c r="AJ394" s="280"/>
      <c r="AK394" s="280"/>
      <c r="AL394" s="280"/>
      <c r="AM394" s="280"/>
      <c r="AN394" s="266"/>
      <c r="AO394" s="280"/>
      <c r="AP394" s="280"/>
      <c r="AQ394" s="280"/>
      <c r="AR394" s="280"/>
      <c r="AS394" s="266"/>
      <c r="AT394" s="280"/>
      <c r="AU394" s="280"/>
      <c r="AV394" s="266"/>
      <c r="AW394" s="266"/>
      <c r="AX394" s="280"/>
      <c r="AY394" s="280"/>
      <c r="AZ394" s="280"/>
      <c r="BA394" s="280"/>
      <c r="BB394" s="280"/>
      <c r="BC394" s="280"/>
      <c r="BD394" s="280"/>
      <c r="BE394" s="280"/>
      <c r="BF394" s="280"/>
      <c r="BK394" s="280"/>
      <c r="BL394" s="280"/>
      <c r="BM394" s="280"/>
      <c r="BN394" s="280"/>
      <c r="BO394" s="280"/>
      <c r="BP394" s="280"/>
      <c r="BQ394" s="280"/>
      <c r="BR394" s="280"/>
      <c r="BS394" s="280"/>
      <c r="BT394" s="280"/>
      <c r="BU394" s="266"/>
      <c r="BV394" s="280"/>
      <c r="BW394" s="280"/>
      <c r="BX394" s="280"/>
      <c r="BY394" s="280"/>
      <c r="BZ394" s="280"/>
      <c r="CA394" s="280"/>
      <c r="CB394" s="266"/>
      <c r="CC394" s="266"/>
      <c r="CD394" s="280"/>
      <c r="CE394" s="280"/>
      <c r="CF394" s="280"/>
      <c r="CG394" s="280"/>
      <c r="CH394" s="266"/>
      <c r="CI394" s="266"/>
      <c r="CJ394" s="266"/>
      <c r="CK394" s="266"/>
      <c r="CL394" s="266"/>
      <c r="CM394" s="280"/>
      <c r="CN394" s="280"/>
      <c r="CO394" s="280"/>
      <c r="CP394" s="280"/>
      <c r="CQ394" s="280"/>
      <c r="CR394" s="268"/>
      <c r="CS394" s="268"/>
      <c r="DA394" s="270"/>
      <c r="DB394" s="270"/>
      <c r="DD394" s="284"/>
      <c r="DE394" s="270"/>
      <c r="DF394" s="285"/>
      <c r="DG394" s="270"/>
      <c r="DH394" s="270"/>
      <c r="DI394" s="273"/>
      <c r="DJ394" s="270"/>
      <c r="DK394" s="270"/>
      <c r="DL394" s="273"/>
      <c r="DM394" s="285"/>
      <c r="DN394" s="270"/>
      <c r="DO394" s="284"/>
      <c r="DP394" s="270"/>
      <c r="DQ394" s="270"/>
      <c r="DR394" s="270"/>
      <c r="DS394" s="270"/>
      <c r="DT394" s="270"/>
      <c r="DU394" s="244"/>
      <c r="DV394" s="284"/>
      <c r="DW394" s="284"/>
      <c r="DX394" s="286"/>
      <c r="DY394" s="286"/>
      <c r="DZ394" s="284"/>
      <c r="EA394" s="284"/>
      <c r="EB394" s="284"/>
      <c r="ED394" s="284"/>
      <c r="EE394" s="270"/>
      <c r="EF394" s="280"/>
      <c r="EG394" s="280"/>
      <c r="EH394" s="280"/>
      <c r="EI394" s="224"/>
      <c r="EJ394" s="275"/>
      <c r="EK394" s="276"/>
      <c r="EL394" s="275"/>
      <c r="EM394" s="275"/>
      <c r="EO394" s="275"/>
      <c r="EP394" s="275"/>
      <c r="ER394" s="224"/>
      <c r="ES394" s="275"/>
      <c r="ET394" s="276"/>
      <c r="EU394" s="275"/>
      <c r="EV394" s="275"/>
      <c r="EX394" s="275"/>
      <c r="EY394" s="275"/>
      <c r="FA394" s="34"/>
      <c r="FB394" s="34"/>
      <c r="FC394" s="33"/>
    </row>
    <row r="395" spans="7:159" ht="32.25" customHeight="1">
      <c r="G395" s="280"/>
      <c r="L395" s="280"/>
      <c r="M395" s="266"/>
      <c r="N395" s="266"/>
      <c r="O395" s="266"/>
      <c r="P395" s="266"/>
      <c r="Q395" s="266"/>
      <c r="R395" s="266"/>
      <c r="S395" s="280"/>
      <c r="T395" s="280"/>
      <c r="U395" s="280"/>
      <c r="V395" s="280"/>
      <c r="W395" s="280"/>
      <c r="X395" s="266"/>
      <c r="Y395" s="280"/>
      <c r="Z395" s="280"/>
      <c r="AA395" s="280"/>
      <c r="AB395" s="266"/>
      <c r="AC395" s="280"/>
      <c r="AD395" s="280"/>
      <c r="AE395" s="281"/>
      <c r="AF395" s="280"/>
      <c r="AG395" s="280"/>
      <c r="AH395" s="281"/>
      <c r="AI395" s="280"/>
      <c r="AJ395" s="280"/>
      <c r="AK395" s="280"/>
      <c r="AL395" s="280"/>
      <c r="AM395" s="280"/>
      <c r="AN395" s="266"/>
      <c r="AO395" s="280"/>
      <c r="AP395" s="280"/>
      <c r="AQ395" s="280"/>
      <c r="AR395" s="280"/>
      <c r="AS395" s="266"/>
      <c r="AT395" s="280"/>
      <c r="AU395" s="280"/>
      <c r="AV395" s="266"/>
      <c r="AW395" s="266"/>
      <c r="AX395" s="280"/>
      <c r="AY395" s="280"/>
      <c r="AZ395" s="280"/>
      <c r="BA395" s="280"/>
      <c r="BB395" s="280"/>
      <c r="BC395" s="280"/>
      <c r="BD395" s="280"/>
      <c r="BE395" s="280"/>
      <c r="BF395" s="280"/>
      <c r="BK395" s="280"/>
      <c r="BL395" s="280"/>
      <c r="BM395" s="280"/>
      <c r="BN395" s="280"/>
      <c r="BO395" s="280"/>
      <c r="BP395" s="280"/>
      <c r="BQ395" s="280"/>
      <c r="BR395" s="280"/>
      <c r="BS395" s="280"/>
      <c r="BT395" s="280"/>
      <c r="BU395" s="266"/>
      <c r="BV395" s="280"/>
      <c r="BW395" s="280"/>
      <c r="BX395" s="280"/>
      <c r="BY395" s="280"/>
      <c r="BZ395" s="280"/>
      <c r="CA395" s="280"/>
      <c r="CB395" s="266"/>
      <c r="CC395" s="266"/>
      <c r="CD395" s="280"/>
      <c r="CE395" s="280"/>
      <c r="CF395" s="280"/>
      <c r="CG395" s="280"/>
      <c r="CH395" s="266"/>
      <c r="CI395" s="266"/>
      <c r="CJ395" s="266"/>
      <c r="CK395" s="266"/>
      <c r="CL395" s="266"/>
      <c r="CM395" s="280"/>
      <c r="CN395" s="280"/>
      <c r="CO395" s="280"/>
      <c r="CP395" s="280"/>
      <c r="CQ395" s="280"/>
      <c r="CR395" s="268"/>
      <c r="CS395" s="268"/>
      <c r="DA395" s="270"/>
      <c r="DB395" s="270"/>
      <c r="DD395" s="284"/>
      <c r="DE395" s="270"/>
      <c r="DF395" s="285"/>
      <c r="DG395" s="270"/>
      <c r="DH395" s="270"/>
      <c r="DI395" s="273"/>
      <c r="DJ395" s="270"/>
      <c r="DK395" s="270"/>
      <c r="DL395" s="273"/>
      <c r="DM395" s="285"/>
      <c r="DN395" s="270"/>
      <c r="DO395" s="284"/>
      <c r="DP395" s="270"/>
      <c r="DQ395" s="270"/>
      <c r="DR395" s="270"/>
      <c r="DS395" s="270"/>
      <c r="DT395" s="270"/>
      <c r="DU395" s="244"/>
      <c r="DV395" s="284"/>
      <c r="DW395" s="284"/>
      <c r="DX395" s="286"/>
      <c r="DY395" s="286"/>
      <c r="DZ395" s="284"/>
      <c r="EA395" s="284"/>
      <c r="EB395" s="284"/>
      <c r="ED395" s="284"/>
      <c r="EE395" s="270"/>
      <c r="EF395" s="280"/>
      <c r="EG395" s="280"/>
      <c r="EH395" s="280"/>
      <c r="EI395" s="224"/>
      <c r="EJ395" s="275"/>
      <c r="EK395" s="276"/>
      <c r="EL395" s="275"/>
      <c r="EM395" s="275"/>
      <c r="EO395" s="275"/>
      <c r="EP395" s="275"/>
      <c r="ER395" s="224"/>
      <c r="ES395" s="275"/>
      <c r="ET395" s="276"/>
      <c r="EU395" s="275"/>
      <c r="EV395" s="275"/>
      <c r="EX395" s="275"/>
      <c r="EY395" s="275"/>
      <c r="FA395" s="34"/>
      <c r="FB395" s="34"/>
      <c r="FC395" s="33"/>
    </row>
    <row r="396" spans="7:159" ht="32.25" customHeight="1">
      <c r="G396" s="280"/>
      <c r="L396" s="280"/>
      <c r="M396" s="266"/>
      <c r="N396" s="266"/>
      <c r="O396" s="266"/>
      <c r="P396" s="266"/>
      <c r="Q396" s="266"/>
      <c r="R396" s="266"/>
      <c r="S396" s="280"/>
      <c r="T396" s="280"/>
      <c r="U396" s="280"/>
      <c r="V396" s="280"/>
      <c r="W396" s="280"/>
      <c r="X396" s="266"/>
      <c r="Y396" s="280"/>
      <c r="Z396" s="280"/>
      <c r="AA396" s="280"/>
      <c r="AB396" s="266"/>
      <c r="AC396" s="280"/>
      <c r="AD396" s="280"/>
      <c r="AE396" s="281"/>
      <c r="AF396" s="280"/>
      <c r="AG396" s="280"/>
      <c r="AH396" s="281"/>
      <c r="AI396" s="280"/>
      <c r="AJ396" s="280"/>
      <c r="AK396" s="280"/>
      <c r="AL396" s="280"/>
      <c r="AM396" s="280"/>
      <c r="AN396" s="266"/>
      <c r="AO396" s="280"/>
      <c r="AP396" s="280"/>
      <c r="AQ396" s="280"/>
      <c r="AR396" s="280"/>
      <c r="AS396" s="266"/>
      <c r="AT396" s="280"/>
      <c r="AU396" s="280"/>
      <c r="AV396" s="266"/>
      <c r="AW396" s="266"/>
      <c r="AX396" s="280"/>
      <c r="AY396" s="280"/>
      <c r="AZ396" s="280"/>
      <c r="BA396" s="280"/>
      <c r="BB396" s="280"/>
      <c r="BC396" s="280"/>
      <c r="BD396" s="280"/>
      <c r="BE396" s="280"/>
      <c r="BF396" s="280"/>
      <c r="BK396" s="280"/>
      <c r="BL396" s="280"/>
      <c r="BM396" s="280"/>
      <c r="BN396" s="280"/>
      <c r="BO396" s="280"/>
      <c r="BP396" s="280"/>
      <c r="BQ396" s="280"/>
      <c r="BR396" s="280"/>
      <c r="BS396" s="280"/>
      <c r="BT396" s="280"/>
      <c r="BU396" s="266"/>
      <c r="BV396" s="280"/>
      <c r="BW396" s="280"/>
      <c r="BX396" s="280"/>
      <c r="BY396" s="280"/>
      <c r="BZ396" s="280"/>
      <c r="CA396" s="280"/>
      <c r="CB396" s="266"/>
      <c r="CC396" s="266"/>
      <c r="CD396" s="280"/>
      <c r="CE396" s="280"/>
      <c r="CF396" s="280"/>
      <c r="CG396" s="280"/>
      <c r="CH396" s="266"/>
      <c r="CI396" s="266"/>
      <c r="CJ396" s="266"/>
      <c r="CK396" s="266"/>
      <c r="CL396" s="266"/>
      <c r="CM396" s="280"/>
      <c r="CN396" s="280"/>
      <c r="CO396" s="280"/>
      <c r="CP396" s="280"/>
      <c r="CQ396" s="280"/>
      <c r="CR396" s="268"/>
      <c r="CS396" s="268"/>
      <c r="DA396" s="270"/>
      <c r="DB396" s="270"/>
      <c r="DD396" s="284"/>
      <c r="DE396" s="270"/>
      <c r="DF396" s="285"/>
      <c r="DG396" s="270"/>
      <c r="DH396" s="270"/>
      <c r="DI396" s="273"/>
      <c r="DJ396" s="270"/>
      <c r="DK396" s="270"/>
      <c r="DL396" s="273"/>
      <c r="DM396" s="285"/>
      <c r="DN396" s="270"/>
      <c r="DO396" s="284"/>
      <c r="DP396" s="270"/>
      <c r="DQ396" s="270"/>
      <c r="DR396" s="270"/>
      <c r="DS396" s="270"/>
      <c r="DT396" s="270"/>
      <c r="DU396" s="244"/>
      <c r="DV396" s="284"/>
      <c r="DW396" s="284"/>
      <c r="DX396" s="286"/>
      <c r="DY396" s="286"/>
      <c r="DZ396" s="284"/>
      <c r="EA396" s="284"/>
      <c r="EB396" s="284"/>
      <c r="ED396" s="284"/>
      <c r="EE396" s="270"/>
      <c r="EF396" s="280"/>
      <c r="EG396" s="280"/>
      <c r="EH396" s="280"/>
      <c r="EI396" s="224"/>
      <c r="EJ396" s="275"/>
      <c r="EK396" s="276"/>
      <c r="EL396" s="275"/>
      <c r="EM396" s="275"/>
      <c r="EO396" s="275"/>
      <c r="EP396" s="275"/>
      <c r="ER396" s="224"/>
      <c r="ES396" s="275"/>
      <c r="ET396" s="276"/>
      <c r="EU396" s="275"/>
      <c r="EV396" s="275"/>
      <c r="EX396" s="275"/>
      <c r="EY396" s="275"/>
      <c r="FA396" s="34"/>
      <c r="FB396" s="34"/>
      <c r="FC396" s="33"/>
    </row>
    <row r="397" spans="7:159" ht="32.25" customHeight="1">
      <c r="G397" s="280"/>
      <c r="L397" s="280"/>
      <c r="M397" s="266"/>
      <c r="N397" s="266"/>
      <c r="O397" s="266"/>
      <c r="P397" s="266"/>
      <c r="Q397" s="266"/>
      <c r="R397" s="266"/>
      <c r="S397" s="280"/>
      <c r="T397" s="280"/>
      <c r="U397" s="280"/>
      <c r="V397" s="280"/>
      <c r="W397" s="280"/>
      <c r="X397" s="266"/>
      <c r="Y397" s="280"/>
      <c r="Z397" s="280"/>
      <c r="AA397" s="280"/>
      <c r="AB397" s="266"/>
      <c r="AC397" s="280"/>
      <c r="AD397" s="280"/>
      <c r="AE397" s="281"/>
      <c r="AF397" s="280"/>
      <c r="AG397" s="280"/>
      <c r="AH397" s="281"/>
      <c r="AI397" s="280"/>
      <c r="AJ397" s="280"/>
      <c r="AK397" s="280"/>
      <c r="AL397" s="280"/>
      <c r="AM397" s="280"/>
      <c r="AN397" s="266"/>
      <c r="AO397" s="280"/>
      <c r="AP397" s="280"/>
      <c r="AQ397" s="280"/>
      <c r="AR397" s="280"/>
      <c r="AS397" s="266"/>
      <c r="AT397" s="280"/>
      <c r="AU397" s="280"/>
      <c r="AV397" s="266"/>
      <c r="AW397" s="266"/>
      <c r="AX397" s="280"/>
      <c r="AY397" s="280"/>
      <c r="AZ397" s="280"/>
      <c r="BA397" s="280"/>
      <c r="BB397" s="280"/>
      <c r="BC397" s="280"/>
      <c r="BD397" s="280"/>
      <c r="BE397" s="280"/>
      <c r="BF397" s="280"/>
      <c r="BK397" s="280"/>
      <c r="BL397" s="280"/>
      <c r="BM397" s="280"/>
      <c r="BN397" s="280"/>
      <c r="BO397" s="280"/>
      <c r="BP397" s="280"/>
      <c r="BQ397" s="280"/>
      <c r="BR397" s="280"/>
      <c r="BS397" s="280"/>
      <c r="BT397" s="280"/>
      <c r="BU397" s="266"/>
      <c r="BV397" s="280"/>
      <c r="BW397" s="280"/>
      <c r="BX397" s="280"/>
      <c r="BY397" s="280"/>
      <c r="BZ397" s="280"/>
      <c r="CA397" s="280"/>
      <c r="CB397" s="266"/>
      <c r="CC397" s="266"/>
      <c r="CD397" s="280"/>
      <c r="CE397" s="280"/>
      <c r="CF397" s="280"/>
      <c r="CG397" s="280"/>
      <c r="CH397" s="266"/>
      <c r="CI397" s="266"/>
      <c r="CJ397" s="266"/>
      <c r="CK397" s="266"/>
      <c r="CL397" s="266"/>
      <c r="CM397" s="280"/>
      <c r="CN397" s="280"/>
      <c r="CO397" s="280"/>
      <c r="CP397" s="280"/>
      <c r="CQ397" s="280"/>
      <c r="CR397" s="268"/>
      <c r="CS397" s="268"/>
      <c r="DA397" s="270"/>
      <c r="DB397" s="270"/>
      <c r="DD397" s="284"/>
      <c r="DE397" s="270"/>
      <c r="DF397" s="285"/>
      <c r="DG397" s="270"/>
      <c r="DH397" s="270"/>
      <c r="DI397" s="273"/>
      <c r="DJ397" s="270"/>
      <c r="DK397" s="270"/>
      <c r="DL397" s="273"/>
      <c r="DM397" s="285"/>
      <c r="DN397" s="270"/>
      <c r="DO397" s="284"/>
      <c r="DP397" s="270"/>
      <c r="DQ397" s="270"/>
      <c r="DR397" s="270"/>
      <c r="DS397" s="270"/>
      <c r="DT397" s="270"/>
      <c r="DU397" s="244"/>
      <c r="DV397" s="284"/>
      <c r="DW397" s="284"/>
      <c r="DX397" s="286"/>
      <c r="DY397" s="286"/>
      <c r="DZ397" s="284"/>
      <c r="EA397" s="284"/>
      <c r="EB397" s="284"/>
      <c r="ED397" s="284"/>
      <c r="EE397" s="270"/>
      <c r="EF397" s="280"/>
      <c r="EG397" s="280"/>
      <c r="EH397" s="280"/>
      <c r="EI397" s="224"/>
      <c r="EJ397" s="275"/>
      <c r="EK397" s="276"/>
      <c r="EL397" s="275"/>
      <c r="EM397" s="275"/>
      <c r="EO397" s="275"/>
      <c r="EP397" s="275"/>
      <c r="ER397" s="224"/>
      <c r="ES397" s="275"/>
      <c r="ET397" s="276"/>
      <c r="EU397" s="275"/>
      <c r="EV397" s="275"/>
      <c r="EX397" s="275"/>
      <c r="EY397" s="275"/>
      <c r="FA397" s="34"/>
      <c r="FB397" s="34"/>
      <c r="FC397" s="33"/>
    </row>
    <row r="398" spans="7:159" ht="32.25" customHeight="1">
      <c r="G398" s="280"/>
      <c r="L398" s="280"/>
      <c r="M398" s="266"/>
      <c r="N398" s="266"/>
      <c r="O398" s="266"/>
      <c r="P398" s="266"/>
      <c r="Q398" s="266"/>
      <c r="R398" s="266"/>
      <c r="S398" s="280"/>
      <c r="T398" s="280"/>
      <c r="U398" s="280"/>
      <c r="V398" s="280"/>
      <c r="W398" s="280"/>
      <c r="X398" s="266"/>
      <c r="Y398" s="280"/>
      <c r="Z398" s="280"/>
      <c r="AA398" s="280"/>
      <c r="AB398" s="266"/>
      <c r="AC398" s="280"/>
      <c r="AD398" s="280"/>
      <c r="AE398" s="281"/>
      <c r="AF398" s="280"/>
      <c r="AG398" s="280"/>
      <c r="AH398" s="281"/>
      <c r="AI398" s="280"/>
      <c r="AJ398" s="280"/>
      <c r="AK398" s="280"/>
      <c r="AL398" s="280"/>
      <c r="AM398" s="280"/>
      <c r="AN398" s="266"/>
      <c r="AO398" s="280"/>
      <c r="AP398" s="280"/>
      <c r="AQ398" s="280"/>
      <c r="AR398" s="280"/>
      <c r="AS398" s="266"/>
      <c r="AT398" s="280"/>
      <c r="AU398" s="280"/>
      <c r="AV398" s="266"/>
      <c r="AW398" s="266"/>
      <c r="AX398" s="280"/>
      <c r="AY398" s="280"/>
      <c r="AZ398" s="280"/>
      <c r="BA398" s="280"/>
      <c r="BB398" s="280"/>
      <c r="BC398" s="280"/>
      <c r="BD398" s="280"/>
      <c r="BE398" s="280"/>
      <c r="BF398" s="280"/>
      <c r="BK398" s="280"/>
      <c r="BL398" s="280"/>
      <c r="BM398" s="280"/>
      <c r="BN398" s="280"/>
      <c r="BO398" s="280"/>
      <c r="BP398" s="280"/>
      <c r="BQ398" s="280"/>
      <c r="BR398" s="280"/>
      <c r="BS398" s="280"/>
      <c r="BT398" s="280"/>
      <c r="BU398" s="266"/>
      <c r="BV398" s="280"/>
      <c r="BW398" s="280"/>
      <c r="BX398" s="280"/>
      <c r="BY398" s="280"/>
      <c r="BZ398" s="280"/>
      <c r="CA398" s="280"/>
      <c r="CB398" s="266"/>
      <c r="CC398" s="266"/>
      <c r="CD398" s="280"/>
      <c r="CE398" s="280"/>
      <c r="CF398" s="280"/>
      <c r="CG398" s="280"/>
      <c r="CH398" s="266"/>
      <c r="CI398" s="266"/>
      <c r="CJ398" s="266"/>
      <c r="CK398" s="266"/>
      <c r="CL398" s="266"/>
      <c r="CM398" s="280"/>
      <c r="CN398" s="280"/>
      <c r="CO398" s="280"/>
      <c r="CP398" s="280"/>
      <c r="CQ398" s="280"/>
      <c r="CR398" s="268"/>
      <c r="CS398" s="268"/>
      <c r="DA398" s="270"/>
      <c r="DB398" s="270"/>
      <c r="DD398" s="284"/>
      <c r="DE398" s="270"/>
      <c r="DF398" s="285"/>
      <c r="DG398" s="270"/>
      <c r="DH398" s="270"/>
      <c r="DI398" s="273"/>
      <c r="DJ398" s="270"/>
      <c r="DK398" s="270"/>
      <c r="DL398" s="273"/>
      <c r="DM398" s="285"/>
      <c r="DN398" s="270"/>
      <c r="DO398" s="284"/>
      <c r="DP398" s="270"/>
      <c r="DQ398" s="270"/>
      <c r="DR398" s="270"/>
      <c r="DS398" s="270"/>
      <c r="DT398" s="270"/>
      <c r="DU398" s="244"/>
      <c r="DV398" s="284"/>
      <c r="DW398" s="284"/>
      <c r="DX398" s="286"/>
      <c r="DY398" s="286"/>
      <c r="DZ398" s="284"/>
      <c r="EA398" s="284"/>
      <c r="EB398" s="284"/>
      <c r="ED398" s="284"/>
      <c r="EE398" s="270"/>
      <c r="EF398" s="280"/>
      <c r="EG398" s="280"/>
      <c r="EH398" s="280"/>
      <c r="EI398" s="224"/>
      <c r="EJ398" s="275"/>
      <c r="EK398" s="276"/>
      <c r="EL398" s="275"/>
      <c r="EM398" s="275"/>
      <c r="EO398" s="275"/>
      <c r="EP398" s="275"/>
      <c r="ER398" s="224"/>
      <c r="ES398" s="275"/>
      <c r="ET398" s="276"/>
      <c r="EU398" s="275"/>
      <c r="EV398" s="275"/>
      <c r="EX398" s="275"/>
      <c r="EY398" s="275"/>
      <c r="FA398" s="34"/>
      <c r="FB398" s="34"/>
      <c r="FC398" s="33"/>
    </row>
    <row r="399" spans="7:159" ht="32.25" customHeight="1">
      <c r="G399" s="280"/>
      <c r="L399" s="280"/>
      <c r="M399" s="266"/>
      <c r="N399" s="266"/>
      <c r="O399" s="266"/>
      <c r="P399" s="266"/>
      <c r="Q399" s="266"/>
      <c r="R399" s="266"/>
      <c r="S399" s="280"/>
      <c r="T399" s="280"/>
      <c r="U399" s="280"/>
      <c r="V399" s="280"/>
      <c r="W399" s="280"/>
      <c r="X399" s="266"/>
      <c r="Y399" s="280"/>
      <c r="Z399" s="280"/>
      <c r="AA399" s="280"/>
      <c r="AB399" s="266"/>
      <c r="AC399" s="280"/>
      <c r="AD399" s="280"/>
      <c r="AE399" s="281"/>
      <c r="AF399" s="280"/>
      <c r="AG399" s="280"/>
      <c r="AH399" s="281"/>
      <c r="AI399" s="280"/>
      <c r="AJ399" s="280"/>
      <c r="AK399" s="280"/>
      <c r="AL399" s="280"/>
      <c r="AM399" s="280"/>
      <c r="AN399" s="266"/>
      <c r="AO399" s="280"/>
      <c r="AP399" s="280"/>
      <c r="AQ399" s="280"/>
      <c r="AR399" s="280"/>
      <c r="AS399" s="266"/>
      <c r="AT399" s="280"/>
      <c r="AU399" s="280"/>
      <c r="AV399" s="266"/>
      <c r="AW399" s="266"/>
      <c r="AX399" s="280"/>
      <c r="AY399" s="280"/>
      <c r="AZ399" s="280"/>
      <c r="BA399" s="280"/>
      <c r="BB399" s="280"/>
      <c r="BC399" s="280"/>
      <c r="BD399" s="280"/>
      <c r="BE399" s="280"/>
      <c r="BF399" s="280"/>
      <c r="BK399" s="280"/>
      <c r="BL399" s="280"/>
      <c r="BM399" s="280"/>
      <c r="BN399" s="280"/>
      <c r="BO399" s="280"/>
      <c r="BP399" s="280"/>
      <c r="BQ399" s="280"/>
      <c r="BR399" s="280"/>
      <c r="BS399" s="280"/>
      <c r="BT399" s="280"/>
      <c r="BU399" s="266"/>
      <c r="BV399" s="280"/>
      <c r="BW399" s="280"/>
      <c r="BX399" s="280"/>
      <c r="BY399" s="280"/>
      <c r="BZ399" s="280"/>
      <c r="CA399" s="280"/>
      <c r="CB399" s="266"/>
      <c r="CC399" s="266"/>
      <c r="CD399" s="280"/>
      <c r="CE399" s="280"/>
      <c r="CF399" s="280"/>
      <c r="CG399" s="280"/>
      <c r="CH399" s="266"/>
      <c r="CI399" s="266"/>
      <c r="CJ399" s="266"/>
      <c r="CK399" s="266"/>
      <c r="CL399" s="266"/>
      <c r="CM399" s="280"/>
      <c r="CN399" s="280"/>
      <c r="CO399" s="280"/>
      <c r="CP399" s="280"/>
      <c r="CQ399" s="280"/>
      <c r="CR399" s="268"/>
      <c r="CS399" s="268"/>
      <c r="DA399" s="270"/>
      <c r="DB399" s="270"/>
      <c r="DD399" s="284"/>
      <c r="DE399" s="270"/>
      <c r="DF399" s="285"/>
      <c r="DG399" s="270"/>
      <c r="DH399" s="270"/>
      <c r="DI399" s="273"/>
      <c r="DJ399" s="270"/>
      <c r="DK399" s="270"/>
      <c r="DL399" s="273"/>
      <c r="DM399" s="285"/>
      <c r="DN399" s="270"/>
      <c r="DO399" s="284"/>
      <c r="DP399" s="270"/>
      <c r="DQ399" s="270"/>
      <c r="DR399" s="270"/>
      <c r="DS399" s="270"/>
      <c r="DT399" s="270"/>
      <c r="DU399" s="244"/>
      <c r="DV399" s="284"/>
      <c r="DW399" s="284"/>
      <c r="DX399" s="286"/>
      <c r="DY399" s="286"/>
      <c r="DZ399" s="284"/>
      <c r="EA399" s="284"/>
      <c r="EB399" s="284"/>
      <c r="ED399" s="284"/>
      <c r="EE399" s="270"/>
      <c r="EF399" s="280"/>
      <c r="EG399" s="280"/>
      <c r="EH399" s="280"/>
      <c r="EI399" s="224"/>
      <c r="EJ399" s="275"/>
      <c r="EK399" s="276"/>
      <c r="EL399" s="275"/>
      <c r="EM399" s="275"/>
      <c r="EO399" s="275"/>
      <c r="EP399" s="275"/>
      <c r="ER399" s="224"/>
      <c r="ES399" s="275"/>
      <c r="ET399" s="276"/>
      <c r="EU399" s="275"/>
      <c r="EV399" s="275"/>
      <c r="EX399" s="275"/>
      <c r="EY399" s="275"/>
      <c r="FA399" s="34"/>
      <c r="FB399" s="34"/>
      <c r="FC399" s="33"/>
    </row>
    <row r="400" spans="7:159" ht="32.25" customHeight="1">
      <c r="G400" s="280"/>
      <c r="L400" s="280"/>
      <c r="M400" s="266"/>
      <c r="N400" s="266"/>
      <c r="O400" s="266"/>
      <c r="P400" s="266"/>
      <c r="Q400" s="266"/>
      <c r="R400" s="266"/>
      <c r="S400" s="280"/>
      <c r="T400" s="280"/>
      <c r="U400" s="280"/>
      <c r="V400" s="280"/>
      <c r="W400" s="280"/>
      <c r="X400" s="266"/>
      <c r="Y400" s="280"/>
      <c r="Z400" s="280"/>
      <c r="AA400" s="280"/>
      <c r="AB400" s="266"/>
      <c r="AC400" s="280"/>
      <c r="AD400" s="280"/>
      <c r="AE400" s="281"/>
      <c r="AF400" s="280"/>
      <c r="AG400" s="280"/>
      <c r="AH400" s="281"/>
      <c r="AI400" s="280"/>
      <c r="AJ400" s="280"/>
      <c r="AK400" s="280"/>
      <c r="AL400" s="280"/>
      <c r="AM400" s="280"/>
      <c r="AN400" s="266"/>
      <c r="AO400" s="280"/>
      <c r="AP400" s="280"/>
      <c r="AQ400" s="280"/>
      <c r="AR400" s="280"/>
      <c r="AS400" s="266"/>
      <c r="AT400" s="280"/>
      <c r="AU400" s="280"/>
      <c r="AV400" s="266"/>
      <c r="AW400" s="266"/>
      <c r="AX400" s="280"/>
      <c r="AY400" s="280"/>
      <c r="AZ400" s="280"/>
      <c r="BA400" s="280"/>
      <c r="BB400" s="280"/>
      <c r="BC400" s="280"/>
      <c r="BD400" s="280"/>
      <c r="BE400" s="280"/>
      <c r="BF400" s="280"/>
      <c r="BK400" s="280"/>
      <c r="BL400" s="280"/>
      <c r="BM400" s="280"/>
      <c r="BN400" s="280"/>
      <c r="BO400" s="280"/>
      <c r="BP400" s="280"/>
      <c r="BQ400" s="280"/>
      <c r="BR400" s="280"/>
      <c r="BS400" s="280"/>
      <c r="BT400" s="280"/>
      <c r="BU400" s="266"/>
      <c r="BV400" s="280"/>
      <c r="BW400" s="280"/>
      <c r="BX400" s="280"/>
      <c r="BY400" s="280"/>
      <c r="BZ400" s="280"/>
      <c r="CA400" s="280"/>
      <c r="CB400" s="266"/>
      <c r="CC400" s="266"/>
      <c r="CD400" s="280"/>
      <c r="CE400" s="280"/>
      <c r="CF400" s="280"/>
      <c r="CG400" s="280"/>
      <c r="CH400" s="266"/>
      <c r="CI400" s="266"/>
      <c r="CJ400" s="266"/>
      <c r="CK400" s="266"/>
      <c r="CL400" s="266"/>
      <c r="CM400" s="280"/>
      <c r="CN400" s="280"/>
      <c r="CO400" s="280"/>
      <c r="CP400" s="280"/>
      <c r="CQ400" s="280"/>
      <c r="CR400" s="268"/>
      <c r="CS400" s="268"/>
      <c r="DA400" s="270"/>
      <c r="DB400" s="270"/>
      <c r="DD400" s="284"/>
      <c r="DE400" s="270"/>
      <c r="DF400" s="285"/>
      <c r="DG400" s="270"/>
      <c r="DH400" s="270"/>
      <c r="DI400" s="273"/>
      <c r="DJ400" s="270"/>
      <c r="DK400" s="270"/>
      <c r="DL400" s="273"/>
      <c r="DM400" s="285"/>
      <c r="DN400" s="270"/>
      <c r="DO400" s="284"/>
      <c r="DP400" s="270"/>
      <c r="DQ400" s="270"/>
      <c r="DR400" s="270"/>
      <c r="DS400" s="270"/>
      <c r="DT400" s="270"/>
      <c r="DU400" s="244"/>
      <c r="DV400" s="284"/>
      <c r="DW400" s="284"/>
      <c r="DX400" s="286"/>
      <c r="DY400" s="286"/>
      <c r="DZ400" s="284"/>
      <c r="EA400" s="284"/>
      <c r="EB400" s="284"/>
      <c r="ED400" s="284"/>
      <c r="EE400" s="270"/>
      <c r="EF400" s="280"/>
      <c r="EG400" s="280"/>
      <c r="EH400" s="280"/>
      <c r="EI400" s="224"/>
      <c r="EJ400" s="275"/>
      <c r="EK400" s="276"/>
      <c r="EL400" s="275"/>
      <c r="EM400" s="275"/>
      <c r="EO400" s="275"/>
      <c r="EP400" s="275"/>
      <c r="ER400" s="224"/>
      <c r="ES400" s="275"/>
      <c r="ET400" s="276"/>
      <c r="EU400" s="275"/>
      <c r="EV400" s="275"/>
      <c r="EX400" s="275"/>
      <c r="EY400" s="275"/>
      <c r="FA400" s="34"/>
      <c r="FB400" s="34"/>
      <c r="FC400" s="33"/>
    </row>
    <row r="401" spans="7:159" ht="32.25" customHeight="1">
      <c r="G401" s="280"/>
      <c r="L401" s="280"/>
      <c r="M401" s="266"/>
      <c r="N401" s="266"/>
      <c r="O401" s="266"/>
      <c r="P401" s="266"/>
      <c r="Q401" s="266"/>
      <c r="R401" s="266"/>
      <c r="S401" s="280"/>
      <c r="T401" s="280"/>
      <c r="U401" s="280"/>
      <c r="V401" s="280"/>
      <c r="W401" s="280"/>
      <c r="X401" s="266"/>
      <c r="Y401" s="280"/>
      <c r="Z401" s="280"/>
      <c r="AA401" s="280"/>
      <c r="AB401" s="266"/>
      <c r="AC401" s="280"/>
      <c r="AD401" s="280"/>
      <c r="AE401" s="281"/>
      <c r="AF401" s="280"/>
      <c r="AG401" s="280"/>
      <c r="AH401" s="281"/>
      <c r="AI401" s="280"/>
      <c r="AJ401" s="280"/>
      <c r="AK401" s="280"/>
      <c r="AL401" s="280"/>
      <c r="AM401" s="280"/>
      <c r="AN401" s="266"/>
      <c r="AO401" s="280"/>
      <c r="AP401" s="280"/>
      <c r="AQ401" s="280"/>
      <c r="AR401" s="280"/>
      <c r="AS401" s="266"/>
      <c r="AT401" s="280"/>
      <c r="AU401" s="280"/>
      <c r="AV401" s="266"/>
      <c r="AW401" s="266"/>
      <c r="AX401" s="280"/>
      <c r="AY401" s="280"/>
      <c r="AZ401" s="280"/>
      <c r="BA401" s="280"/>
      <c r="BB401" s="280"/>
      <c r="BC401" s="280"/>
      <c r="BD401" s="280"/>
      <c r="BE401" s="280"/>
      <c r="BF401" s="280"/>
      <c r="BK401" s="280"/>
      <c r="BL401" s="280"/>
      <c r="BM401" s="280"/>
      <c r="BN401" s="280"/>
      <c r="BO401" s="280"/>
      <c r="BP401" s="280"/>
      <c r="BQ401" s="280"/>
      <c r="BR401" s="280"/>
      <c r="BS401" s="280"/>
      <c r="BT401" s="280"/>
      <c r="BU401" s="266"/>
      <c r="BV401" s="280"/>
      <c r="BW401" s="280"/>
      <c r="BX401" s="280"/>
      <c r="BY401" s="280"/>
      <c r="BZ401" s="280"/>
      <c r="CA401" s="280"/>
      <c r="CB401" s="266"/>
      <c r="CC401" s="266"/>
      <c r="CD401" s="280"/>
      <c r="CE401" s="280"/>
      <c r="CF401" s="280"/>
      <c r="CG401" s="280"/>
      <c r="CH401" s="266"/>
      <c r="CI401" s="266"/>
      <c r="CJ401" s="266"/>
      <c r="CK401" s="266"/>
      <c r="CL401" s="266"/>
      <c r="CM401" s="280"/>
      <c r="CN401" s="280"/>
      <c r="CO401" s="280"/>
      <c r="CP401" s="280"/>
      <c r="CQ401" s="280"/>
      <c r="CR401" s="268"/>
      <c r="CS401" s="268"/>
      <c r="DA401" s="270"/>
      <c r="DB401" s="270"/>
      <c r="DD401" s="284"/>
      <c r="DE401" s="270"/>
      <c r="DF401" s="285"/>
      <c r="DG401" s="270"/>
      <c r="DH401" s="270"/>
      <c r="DI401" s="273"/>
      <c r="DJ401" s="270"/>
      <c r="DK401" s="270"/>
      <c r="DL401" s="273"/>
      <c r="DM401" s="285"/>
      <c r="DN401" s="270"/>
      <c r="DO401" s="284"/>
      <c r="DP401" s="270"/>
      <c r="DQ401" s="270"/>
      <c r="DR401" s="270"/>
      <c r="DS401" s="270"/>
      <c r="DT401" s="270"/>
      <c r="DU401" s="244"/>
      <c r="DV401" s="284"/>
      <c r="DW401" s="284"/>
      <c r="DX401" s="286"/>
      <c r="DY401" s="286"/>
      <c r="DZ401" s="284"/>
      <c r="EA401" s="284"/>
      <c r="EB401" s="284"/>
      <c r="ED401" s="284"/>
      <c r="EE401" s="270"/>
      <c r="EF401" s="280"/>
      <c r="EG401" s="280"/>
      <c r="EH401" s="280"/>
      <c r="EI401" s="224"/>
      <c r="EJ401" s="275"/>
      <c r="EK401" s="276"/>
      <c r="EL401" s="275"/>
      <c r="EM401" s="275"/>
      <c r="EO401" s="275"/>
      <c r="EP401" s="275"/>
      <c r="ER401" s="224"/>
      <c r="ES401" s="275"/>
      <c r="ET401" s="276"/>
      <c r="EU401" s="275"/>
      <c r="EV401" s="275"/>
      <c r="EX401" s="275"/>
      <c r="EY401" s="275"/>
      <c r="FA401" s="34"/>
      <c r="FB401" s="34"/>
      <c r="FC401" s="33"/>
    </row>
    <row r="402" spans="7:159" ht="32.25" customHeight="1">
      <c r="G402" s="280"/>
      <c r="L402" s="280"/>
      <c r="M402" s="266"/>
      <c r="N402" s="266"/>
      <c r="O402" s="266"/>
      <c r="P402" s="266"/>
      <c r="Q402" s="266"/>
      <c r="R402" s="266"/>
      <c r="S402" s="280"/>
      <c r="T402" s="280"/>
      <c r="U402" s="280"/>
      <c r="V402" s="280"/>
      <c r="W402" s="280"/>
      <c r="X402" s="266"/>
      <c r="Y402" s="280"/>
      <c r="Z402" s="280"/>
      <c r="AA402" s="280"/>
      <c r="AB402" s="266"/>
      <c r="AC402" s="280"/>
      <c r="AD402" s="280"/>
      <c r="AE402" s="281"/>
      <c r="AF402" s="280"/>
      <c r="AG402" s="280"/>
      <c r="AH402" s="281"/>
      <c r="AI402" s="280"/>
      <c r="AJ402" s="280"/>
      <c r="AK402" s="280"/>
      <c r="AL402" s="280"/>
      <c r="AM402" s="280"/>
      <c r="AN402" s="266"/>
      <c r="AO402" s="280"/>
      <c r="AP402" s="280"/>
      <c r="AQ402" s="280"/>
      <c r="AR402" s="280"/>
      <c r="AS402" s="266"/>
      <c r="AT402" s="280"/>
      <c r="AU402" s="280"/>
      <c r="AV402" s="266"/>
      <c r="AW402" s="266"/>
      <c r="AX402" s="280"/>
      <c r="AY402" s="280"/>
      <c r="AZ402" s="280"/>
      <c r="BA402" s="280"/>
      <c r="BB402" s="280"/>
      <c r="BC402" s="280"/>
      <c r="BD402" s="280"/>
      <c r="BE402" s="280"/>
      <c r="BF402" s="280"/>
      <c r="BK402" s="280"/>
      <c r="BL402" s="280"/>
      <c r="BM402" s="280"/>
      <c r="BN402" s="280"/>
      <c r="BO402" s="280"/>
      <c r="BP402" s="280"/>
      <c r="BQ402" s="280"/>
      <c r="BR402" s="280"/>
      <c r="BS402" s="280"/>
      <c r="BT402" s="280"/>
      <c r="BU402" s="266"/>
      <c r="BV402" s="280"/>
      <c r="BW402" s="280"/>
      <c r="BX402" s="280"/>
      <c r="BY402" s="280"/>
      <c r="BZ402" s="280"/>
      <c r="CA402" s="280"/>
      <c r="CB402" s="266"/>
      <c r="CC402" s="266"/>
      <c r="CD402" s="280"/>
      <c r="CE402" s="280"/>
      <c r="CF402" s="280"/>
      <c r="CG402" s="280"/>
      <c r="CH402" s="266"/>
      <c r="CI402" s="266"/>
      <c r="CJ402" s="266"/>
      <c r="CK402" s="266"/>
      <c r="CL402" s="266"/>
      <c r="CM402" s="280"/>
      <c r="CN402" s="280"/>
      <c r="CO402" s="280"/>
      <c r="CP402" s="280"/>
      <c r="CQ402" s="280"/>
      <c r="CR402" s="268"/>
      <c r="CS402" s="268"/>
      <c r="DA402" s="270"/>
      <c r="DB402" s="270"/>
      <c r="DD402" s="284"/>
      <c r="DE402" s="270"/>
      <c r="DF402" s="285"/>
      <c r="DG402" s="270"/>
      <c r="DH402" s="270"/>
      <c r="DI402" s="273"/>
      <c r="DJ402" s="270"/>
      <c r="DK402" s="270"/>
      <c r="DL402" s="273"/>
      <c r="DM402" s="285"/>
      <c r="DN402" s="270"/>
      <c r="DO402" s="284"/>
      <c r="DP402" s="270"/>
      <c r="DQ402" s="270"/>
      <c r="DR402" s="270"/>
      <c r="DS402" s="270"/>
      <c r="DT402" s="270"/>
      <c r="DU402" s="244"/>
      <c r="DV402" s="284"/>
      <c r="DW402" s="284"/>
      <c r="DX402" s="286"/>
      <c r="DY402" s="286"/>
      <c r="DZ402" s="284"/>
      <c r="EA402" s="284"/>
      <c r="EB402" s="284"/>
      <c r="ED402" s="284"/>
      <c r="EE402" s="270"/>
      <c r="EF402" s="280"/>
      <c r="EG402" s="280"/>
      <c r="EH402" s="280"/>
      <c r="EI402" s="224"/>
      <c r="EJ402" s="275"/>
      <c r="EK402" s="276"/>
      <c r="EL402" s="275"/>
      <c r="EM402" s="275"/>
      <c r="EO402" s="275"/>
      <c r="EP402" s="275"/>
      <c r="ER402" s="224"/>
      <c r="ES402" s="275"/>
      <c r="ET402" s="276"/>
      <c r="EU402" s="275"/>
      <c r="EV402" s="275"/>
      <c r="EX402" s="275"/>
      <c r="EY402" s="275"/>
      <c r="FA402" s="34"/>
      <c r="FB402" s="34"/>
      <c r="FC402" s="33"/>
    </row>
    <row r="403" spans="7:159" ht="32.25" customHeight="1">
      <c r="G403" s="280"/>
      <c r="L403" s="280"/>
      <c r="M403" s="266"/>
      <c r="N403" s="266"/>
      <c r="O403" s="266"/>
      <c r="P403" s="266"/>
      <c r="Q403" s="266"/>
      <c r="R403" s="266"/>
      <c r="S403" s="280"/>
      <c r="T403" s="280"/>
      <c r="U403" s="280"/>
      <c r="V403" s="280"/>
      <c r="W403" s="280"/>
      <c r="X403" s="266"/>
      <c r="Y403" s="280"/>
      <c r="Z403" s="280"/>
      <c r="AA403" s="280"/>
      <c r="AB403" s="266"/>
      <c r="AC403" s="280"/>
      <c r="AD403" s="280"/>
      <c r="AE403" s="281"/>
      <c r="AF403" s="280"/>
      <c r="AG403" s="280"/>
      <c r="AH403" s="281"/>
      <c r="AI403" s="280"/>
      <c r="AJ403" s="280"/>
      <c r="AK403" s="280"/>
      <c r="AL403" s="280"/>
      <c r="AM403" s="280"/>
      <c r="AN403" s="266"/>
      <c r="AO403" s="280"/>
      <c r="AP403" s="280"/>
      <c r="AQ403" s="280"/>
      <c r="AR403" s="280"/>
      <c r="AS403" s="266"/>
      <c r="AT403" s="280"/>
      <c r="AU403" s="280"/>
      <c r="AV403" s="266"/>
      <c r="AW403" s="266"/>
      <c r="AX403" s="280"/>
      <c r="AY403" s="280"/>
      <c r="AZ403" s="280"/>
      <c r="BA403" s="280"/>
      <c r="BB403" s="280"/>
      <c r="BC403" s="280"/>
      <c r="BD403" s="280"/>
      <c r="BE403" s="280"/>
      <c r="BF403" s="280"/>
      <c r="BK403" s="280"/>
      <c r="BL403" s="280"/>
      <c r="BM403" s="280"/>
      <c r="BN403" s="280"/>
      <c r="BO403" s="280"/>
      <c r="BP403" s="280"/>
      <c r="BQ403" s="280"/>
      <c r="BR403" s="280"/>
      <c r="BS403" s="280"/>
      <c r="BT403" s="280"/>
      <c r="BU403" s="266"/>
      <c r="BV403" s="280"/>
      <c r="BW403" s="280"/>
      <c r="BX403" s="280"/>
      <c r="BY403" s="280"/>
      <c r="BZ403" s="280"/>
      <c r="CA403" s="280"/>
      <c r="CB403" s="266"/>
      <c r="CC403" s="266"/>
      <c r="CD403" s="280"/>
      <c r="CE403" s="280"/>
      <c r="CF403" s="280"/>
      <c r="CG403" s="280"/>
      <c r="CH403" s="266"/>
      <c r="CI403" s="266"/>
      <c r="CJ403" s="266"/>
      <c r="CK403" s="266"/>
      <c r="CL403" s="266"/>
      <c r="CM403" s="280"/>
      <c r="CN403" s="280"/>
      <c r="CO403" s="280"/>
      <c r="CP403" s="280"/>
      <c r="CQ403" s="280"/>
      <c r="CR403" s="268"/>
      <c r="CS403" s="268"/>
      <c r="DA403" s="270"/>
      <c r="DB403" s="270"/>
      <c r="DD403" s="284"/>
      <c r="DE403" s="270"/>
      <c r="DF403" s="285"/>
      <c r="DG403" s="270"/>
      <c r="DH403" s="270"/>
      <c r="DI403" s="273"/>
      <c r="DJ403" s="270"/>
      <c r="DK403" s="270"/>
      <c r="DL403" s="273"/>
      <c r="DM403" s="285"/>
      <c r="DN403" s="270"/>
      <c r="DO403" s="284"/>
      <c r="DP403" s="270"/>
      <c r="DQ403" s="270"/>
      <c r="DR403" s="270"/>
      <c r="DS403" s="270"/>
      <c r="DT403" s="270"/>
      <c r="DU403" s="244"/>
      <c r="DV403" s="284"/>
      <c r="DW403" s="284"/>
      <c r="DX403" s="286"/>
      <c r="DY403" s="286"/>
      <c r="DZ403" s="284"/>
      <c r="EA403" s="284"/>
      <c r="EB403" s="284"/>
      <c r="ED403" s="284"/>
      <c r="EE403" s="270"/>
      <c r="EF403" s="280"/>
      <c r="EG403" s="280"/>
      <c r="EH403" s="280"/>
      <c r="EI403" s="224"/>
      <c r="EJ403" s="275"/>
      <c r="EK403" s="276"/>
      <c r="EL403" s="275"/>
      <c r="EM403" s="275"/>
      <c r="EO403" s="275"/>
      <c r="EP403" s="275"/>
      <c r="ER403" s="224"/>
      <c r="ES403" s="275"/>
      <c r="ET403" s="276"/>
      <c r="EU403" s="275"/>
      <c r="EV403" s="275"/>
      <c r="EX403" s="275"/>
      <c r="EY403" s="275"/>
      <c r="FA403" s="34"/>
      <c r="FB403" s="34"/>
      <c r="FC403" s="33"/>
    </row>
    <row r="404" spans="7:159" ht="32.25" customHeight="1">
      <c r="G404" s="280"/>
      <c r="L404" s="280"/>
      <c r="M404" s="266"/>
      <c r="N404" s="266"/>
      <c r="O404" s="266"/>
      <c r="P404" s="266"/>
      <c r="Q404" s="266"/>
      <c r="R404" s="266"/>
      <c r="S404" s="280"/>
      <c r="T404" s="280"/>
      <c r="U404" s="280"/>
      <c r="V404" s="280"/>
      <c r="W404" s="280"/>
      <c r="X404" s="266"/>
      <c r="Y404" s="280"/>
      <c r="Z404" s="280"/>
      <c r="AA404" s="280"/>
      <c r="AB404" s="266"/>
      <c r="AC404" s="280"/>
      <c r="AD404" s="280"/>
      <c r="AE404" s="281"/>
      <c r="AF404" s="280"/>
      <c r="AG404" s="280"/>
      <c r="AH404" s="281"/>
      <c r="AI404" s="280"/>
      <c r="AJ404" s="280"/>
      <c r="AK404" s="280"/>
      <c r="AL404" s="280"/>
      <c r="AM404" s="280"/>
      <c r="AN404" s="266"/>
      <c r="AO404" s="280"/>
      <c r="AP404" s="280"/>
      <c r="AQ404" s="280"/>
      <c r="AR404" s="280"/>
      <c r="AS404" s="266"/>
      <c r="AT404" s="280"/>
      <c r="AU404" s="280"/>
      <c r="AV404" s="266"/>
      <c r="AW404" s="266"/>
      <c r="AX404" s="280"/>
      <c r="AY404" s="280"/>
      <c r="AZ404" s="280"/>
      <c r="BA404" s="280"/>
      <c r="BB404" s="280"/>
      <c r="BC404" s="280"/>
      <c r="BD404" s="280"/>
      <c r="BE404" s="280"/>
      <c r="BF404" s="280"/>
      <c r="BK404" s="280"/>
      <c r="BL404" s="280"/>
      <c r="BM404" s="280"/>
      <c r="BN404" s="280"/>
      <c r="BO404" s="280"/>
      <c r="BP404" s="280"/>
      <c r="BQ404" s="280"/>
      <c r="BR404" s="280"/>
      <c r="BS404" s="280"/>
      <c r="BT404" s="280"/>
      <c r="BU404" s="266"/>
      <c r="BV404" s="280"/>
      <c r="BW404" s="280"/>
      <c r="BX404" s="280"/>
      <c r="BY404" s="280"/>
      <c r="BZ404" s="280"/>
      <c r="CA404" s="280"/>
      <c r="CB404" s="266"/>
      <c r="CC404" s="266"/>
      <c r="CD404" s="280"/>
      <c r="CE404" s="280"/>
      <c r="CF404" s="280"/>
      <c r="CG404" s="280"/>
      <c r="CH404" s="266"/>
      <c r="CI404" s="266"/>
      <c r="CJ404" s="266"/>
      <c r="CK404" s="266"/>
      <c r="CL404" s="266"/>
      <c r="CM404" s="280"/>
      <c r="CN404" s="280"/>
      <c r="CO404" s="280"/>
      <c r="CP404" s="280"/>
      <c r="CQ404" s="280"/>
      <c r="CR404" s="268"/>
      <c r="CS404" s="268"/>
      <c r="DA404" s="270"/>
      <c r="DB404" s="270"/>
      <c r="DD404" s="284"/>
      <c r="DE404" s="270"/>
      <c r="DF404" s="285"/>
      <c r="DG404" s="270"/>
      <c r="DH404" s="270"/>
      <c r="DI404" s="273"/>
      <c r="DJ404" s="270"/>
      <c r="DK404" s="270"/>
      <c r="DL404" s="273"/>
      <c r="DM404" s="285"/>
      <c r="DN404" s="270"/>
      <c r="DO404" s="284"/>
      <c r="DP404" s="270"/>
      <c r="DQ404" s="270"/>
      <c r="DR404" s="270"/>
      <c r="DS404" s="270"/>
      <c r="DT404" s="270"/>
      <c r="DU404" s="244"/>
      <c r="DV404" s="284"/>
      <c r="DW404" s="284"/>
      <c r="DX404" s="286"/>
      <c r="DY404" s="286"/>
      <c r="DZ404" s="284"/>
      <c r="EA404" s="284"/>
      <c r="EB404" s="284"/>
      <c r="ED404" s="284"/>
      <c r="EE404" s="270"/>
      <c r="EF404" s="280"/>
      <c r="EG404" s="280"/>
      <c r="EH404" s="280"/>
      <c r="EI404" s="224"/>
      <c r="EJ404" s="275"/>
      <c r="EK404" s="276"/>
      <c r="EL404" s="275"/>
      <c r="EM404" s="275"/>
      <c r="EO404" s="275"/>
      <c r="EP404" s="275"/>
      <c r="ER404" s="224"/>
      <c r="ES404" s="275"/>
      <c r="ET404" s="276"/>
      <c r="EU404" s="275"/>
      <c r="EV404" s="275"/>
      <c r="EX404" s="275"/>
      <c r="EY404" s="275"/>
      <c r="FA404" s="34"/>
      <c r="FB404" s="34"/>
      <c r="FC404" s="33"/>
    </row>
    <row r="405" spans="7:159" ht="32.25" customHeight="1">
      <c r="G405" s="280"/>
      <c r="L405" s="280"/>
      <c r="M405" s="266"/>
      <c r="N405" s="266"/>
      <c r="O405" s="266"/>
      <c r="P405" s="266"/>
      <c r="Q405" s="266"/>
      <c r="R405" s="266"/>
      <c r="S405" s="280"/>
      <c r="T405" s="280"/>
      <c r="U405" s="280"/>
      <c r="V405" s="280"/>
      <c r="W405" s="280"/>
      <c r="X405" s="266"/>
      <c r="Y405" s="280"/>
      <c r="Z405" s="280"/>
      <c r="AA405" s="280"/>
      <c r="AB405" s="266"/>
      <c r="AC405" s="280"/>
      <c r="AD405" s="280"/>
      <c r="AE405" s="281"/>
      <c r="AF405" s="280"/>
      <c r="AG405" s="280"/>
      <c r="AH405" s="281"/>
      <c r="AI405" s="280"/>
      <c r="AJ405" s="280"/>
      <c r="AK405" s="280"/>
      <c r="AL405" s="280"/>
      <c r="AM405" s="280"/>
      <c r="AN405" s="266"/>
      <c r="AO405" s="280"/>
      <c r="AP405" s="280"/>
      <c r="AQ405" s="280"/>
      <c r="AR405" s="280"/>
      <c r="AS405" s="266"/>
      <c r="AT405" s="280"/>
      <c r="AU405" s="280"/>
      <c r="AV405" s="266"/>
      <c r="AW405" s="266"/>
      <c r="AX405" s="280"/>
      <c r="AY405" s="280"/>
      <c r="AZ405" s="280"/>
      <c r="BA405" s="280"/>
      <c r="BB405" s="280"/>
      <c r="BC405" s="280"/>
      <c r="BD405" s="280"/>
      <c r="BE405" s="280"/>
      <c r="BF405" s="280"/>
      <c r="BK405" s="280"/>
      <c r="BL405" s="280"/>
      <c r="BM405" s="280"/>
      <c r="BN405" s="280"/>
      <c r="BO405" s="280"/>
      <c r="BP405" s="280"/>
      <c r="BQ405" s="280"/>
      <c r="BR405" s="280"/>
      <c r="BS405" s="280"/>
      <c r="BT405" s="280"/>
      <c r="BU405" s="266"/>
      <c r="BV405" s="280"/>
      <c r="BW405" s="280"/>
      <c r="BX405" s="280"/>
      <c r="BY405" s="280"/>
      <c r="BZ405" s="280"/>
      <c r="CA405" s="280"/>
      <c r="CB405" s="266"/>
      <c r="CC405" s="266"/>
      <c r="CD405" s="280"/>
      <c r="CE405" s="280"/>
      <c r="CF405" s="280"/>
      <c r="CG405" s="280"/>
      <c r="CH405" s="266"/>
      <c r="CI405" s="266"/>
      <c r="CJ405" s="266"/>
      <c r="CK405" s="266"/>
      <c r="CL405" s="266"/>
      <c r="CM405" s="280"/>
      <c r="CN405" s="280"/>
      <c r="CO405" s="280"/>
      <c r="CP405" s="280"/>
      <c r="CQ405" s="280"/>
      <c r="CR405" s="268"/>
      <c r="CS405" s="268"/>
      <c r="DA405" s="270"/>
      <c r="DB405" s="270"/>
      <c r="DD405" s="284"/>
      <c r="DE405" s="270"/>
      <c r="DF405" s="285"/>
      <c r="DG405" s="270"/>
      <c r="DH405" s="270"/>
      <c r="DI405" s="273"/>
      <c r="DJ405" s="270"/>
      <c r="DK405" s="270"/>
      <c r="DL405" s="273"/>
      <c r="DM405" s="285"/>
      <c r="DN405" s="270"/>
      <c r="DO405" s="284"/>
      <c r="DP405" s="270"/>
      <c r="DQ405" s="270"/>
      <c r="DR405" s="270"/>
      <c r="DS405" s="270"/>
      <c r="DT405" s="270"/>
      <c r="DU405" s="244"/>
      <c r="DV405" s="284"/>
      <c r="DW405" s="284"/>
      <c r="DX405" s="286"/>
      <c r="DY405" s="286"/>
      <c r="DZ405" s="284"/>
      <c r="EA405" s="284"/>
      <c r="EB405" s="284"/>
      <c r="ED405" s="284"/>
      <c r="EE405" s="270"/>
      <c r="EF405" s="280"/>
      <c r="EG405" s="280"/>
      <c r="EH405" s="280"/>
      <c r="EI405" s="224"/>
      <c r="EJ405" s="275"/>
      <c r="EK405" s="276"/>
      <c r="EL405" s="275"/>
      <c r="EM405" s="275"/>
      <c r="EO405" s="275"/>
      <c r="EP405" s="275"/>
      <c r="ER405" s="224"/>
      <c r="ES405" s="275"/>
      <c r="ET405" s="276"/>
      <c r="EU405" s="275"/>
      <c r="EV405" s="275"/>
      <c r="EX405" s="275"/>
      <c r="EY405" s="275"/>
      <c r="FA405" s="34"/>
      <c r="FB405" s="34"/>
      <c r="FC405" s="33"/>
    </row>
    <row r="406" spans="7:159" ht="32.25" customHeight="1">
      <c r="G406" s="280"/>
      <c r="L406" s="280"/>
      <c r="M406" s="266"/>
      <c r="N406" s="266"/>
      <c r="O406" s="266"/>
      <c r="P406" s="266"/>
      <c r="Q406" s="266"/>
      <c r="R406" s="266"/>
      <c r="S406" s="280"/>
      <c r="T406" s="280"/>
      <c r="U406" s="280"/>
      <c r="V406" s="280"/>
      <c r="W406" s="280"/>
      <c r="X406" s="266"/>
      <c r="Y406" s="280"/>
      <c r="Z406" s="280"/>
      <c r="AA406" s="280"/>
      <c r="AB406" s="266"/>
      <c r="AC406" s="280"/>
      <c r="AD406" s="280"/>
      <c r="AE406" s="281"/>
      <c r="AF406" s="280"/>
      <c r="AG406" s="280"/>
      <c r="AH406" s="281"/>
      <c r="AI406" s="280"/>
      <c r="AJ406" s="280"/>
      <c r="AK406" s="280"/>
      <c r="AL406" s="280"/>
      <c r="AM406" s="280"/>
      <c r="AN406" s="266"/>
      <c r="AO406" s="280"/>
      <c r="AP406" s="280"/>
      <c r="AQ406" s="280"/>
      <c r="AR406" s="280"/>
      <c r="AS406" s="266"/>
      <c r="AT406" s="280"/>
      <c r="AU406" s="280"/>
      <c r="AV406" s="266"/>
      <c r="AW406" s="266"/>
      <c r="AX406" s="280"/>
      <c r="AY406" s="280"/>
      <c r="AZ406" s="280"/>
      <c r="BA406" s="280"/>
      <c r="BB406" s="280"/>
      <c r="BC406" s="280"/>
      <c r="BD406" s="280"/>
      <c r="BE406" s="280"/>
      <c r="BF406" s="280"/>
      <c r="BK406" s="280"/>
      <c r="BL406" s="280"/>
      <c r="BM406" s="280"/>
      <c r="BN406" s="280"/>
      <c r="BO406" s="280"/>
      <c r="BP406" s="280"/>
      <c r="BQ406" s="280"/>
      <c r="BR406" s="280"/>
      <c r="BS406" s="280"/>
      <c r="BT406" s="280"/>
      <c r="BU406" s="266"/>
      <c r="BV406" s="280"/>
      <c r="BW406" s="280"/>
      <c r="BX406" s="280"/>
      <c r="BY406" s="280"/>
      <c r="BZ406" s="280"/>
      <c r="CA406" s="280"/>
      <c r="CB406" s="266"/>
      <c r="CC406" s="266"/>
      <c r="CD406" s="280"/>
      <c r="CE406" s="280"/>
      <c r="CF406" s="280"/>
      <c r="CG406" s="280"/>
      <c r="CH406" s="266"/>
      <c r="CI406" s="266"/>
      <c r="CJ406" s="266"/>
      <c r="CK406" s="266"/>
      <c r="CL406" s="266"/>
      <c r="CM406" s="280"/>
      <c r="CN406" s="280"/>
      <c r="CO406" s="280"/>
      <c r="CP406" s="280"/>
      <c r="CQ406" s="280"/>
      <c r="CR406" s="268"/>
      <c r="CS406" s="268"/>
      <c r="DA406" s="270"/>
      <c r="DB406" s="270"/>
      <c r="DD406" s="284"/>
      <c r="DE406" s="270"/>
      <c r="DF406" s="285"/>
      <c r="DG406" s="270"/>
      <c r="DH406" s="270"/>
      <c r="DI406" s="273"/>
      <c r="DJ406" s="270"/>
      <c r="DK406" s="270"/>
      <c r="DL406" s="273"/>
      <c r="DM406" s="285"/>
      <c r="DN406" s="270"/>
      <c r="DO406" s="284"/>
      <c r="DP406" s="270"/>
      <c r="DQ406" s="270"/>
      <c r="DR406" s="270"/>
      <c r="DS406" s="270"/>
      <c r="DT406" s="270"/>
      <c r="DU406" s="244"/>
      <c r="DV406" s="284"/>
      <c r="DW406" s="284"/>
      <c r="DX406" s="286"/>
      <c r="DY406" s="286"/>
      <c r="DZ406" s="284"/>
      <c r="EA406" s="284"/>
      <c r="EB406" s="284"/>
      <c r="ED406" s="284"/>
      <c r="EE406" s="270"/>
      <c r="EF406" s="280"/>
      <c r="EG406" s="280"/>
      <c r="EH406" s="280"/>
      <c r="EI406" s="224"/>
      <c r="EJ406" s="275"/>
      <c r="EK406" s="276"/>
      <c r="EL406" s="275"/>
      <c r="EM406" s="275"/>
      <c r="EO406" s="275"/>
      <c r="EP406" s="275"/>
      <c r="ER406" s="224"/>
      <c r="ES406" s="275"/>
      <c r="ET406" s="276"/>
      <c r="EU406" s="275"/>
      <c r="EV406" s="275"/>
      <c r="EX406" s="275"/>
      <c r="EY406" s="275"/>
      <c r="FA406" s="34"/>
      <c r="FB406" s="34"/>
      <c r="FC406" s="33"/>
    </row>
    <row r="407" spans="7:159" ht="32.25" customHeight="1">
      <c r="G407" s="280"/>
      <c r="L407" s="280"/>
      <c r="M407" s="266"/>
      <c r="N407" s="266"/>
      <c r="O407" s="266"/>
      <c r="P407" s="266"/>
      <c r="Q407" s="266"/>
      <c r="R407" s="266"/>
      <c r="S407" s="280"/>
      <c r="T407" s="280"/>
      <c r="U407" s="280"/>
      <c r="V407" s="280"/>
      <c r="W407" s="280"/>
      <c r="X407" s="266"/>
      <c r="Y407" s="280"/>
      <c r="Z407" s="280"/>
      <c r="AA407" s="280"/>
      <c r="AB407" s="266"/>
      <c r="AC407" s="280"/>
      <c r="AD407" s="280"/>
      <c r="AE407" s="281"/>
      <c r="AF407" s="280"/>
      <c r="AG407" s="280"/>
      <c r="AH407" s="281"/>
      <c r="AI407" s="280"/>
      <c r="AJ407" s="280"/>
      <c r="AK407" s="280"/>
      <c r="AL407" s="280"/>
      <c r="AM407" s="280"/>
      <c r="AN407" s="266"/>
      <c r="AO407" s="280"/>
      <c r="AP407" s="280"/>
      <c r="AQ407" s="280"/>
      <c r="AR407" s="280"/>
      <c r="AS407" s="266"/>
      <c r="AT407" s="280"/>
      <c r="AU407" s="280"/>
      <c r="AV407" s="266"/>
      <c r="AW407" s="266"/>
      <c r="AX407" s="280"/>
      <c r="AY407" s="280"/>
      <c r="AZ407" s="280"/>
      <c r="BA407" s="280"/>
      <c r="BB407" s="280"/>
      <c r="BC407" s="280"/>
      <c r="BD407" s="280"/>
      <c r="BE407" s="280"/>
      <c r="BF407" s="280"/>
      <c r="BK407" s="280"/>
      <c r="BL407" s="280"/>
      <c r="BM407" s="280"/>
      <c r="BN407" s="280"/>
      <c r="BO407" s="280"/>
      <c r="BP407" s="280"/>
      <c r="BQ407" s="280"/>
      <c r="BR407" s="280"/>
      <c r="BS407" s="280"/>
      <c r="BT407" s="280"/>
      <c r="BU407" s="266"/>
      <c r="BV407" s="280"/>
      <c r="BW407" s="280"/>
      <c r="BX407" s="280"/>
      <c r="BY407" s="280"/>
      <c r="BZ407" s="280"/>
      <c r="CA407" s="280"/>
      <c r="CB407" s="266"/>
      <c r="CC407" s="266"/>
      <c r="CD407" s="280"/>
      <c r="CE407" s="280"/>
      <c r="CF407" s="280"/>
      <c r="CG407" s="280"/>
      <c r="CH407" s="266"/>
      <c r="CI407" s="266"/>
      <c r="CJ407" s="266"/>
      <c r="CK407" s="266"/>
      <c r="CL407" s="266"/>
      <c r="CM407" s="280"/>
      <c r="CN407" s="280"/>
      <c r="CO407" s="280"/>
      <c r="CP407" s="280"/>
      <c r="CQ407" s="280"/>
      <c r="CR407" s="268"/>
      <c r="CS407" s="268"/>
      <c r="DA407" s="270"/>
      <c r="DB407" s="270"/>
      <c r="DD407" s="284"/>
      <c r="DE407" s="270"/>
      <c r="DF407" s="285"/>
      <c r="DG407" s="270"/>
      <c r="DH407" s="270"/>
      <c r="DI407" s="273"/>
      <c r="DJ407" s="270"/>
      <c r="DK407" s="270"/>
      <c r="DL407" s="273"/>
      <c r="DM407" s="285"/>
      <c r="DN407" s="270"/>
      <c r="DO407" s="284"/>
      <c r="DP407" s="270"/>
      <c r="DQ407" s="270"/>
      <c r="DR407" s="270"/>
      <c r="DS407" s="270"/>
      <c r="DT407" s="270"/>
      <c r="DU407" s="244"/>
      <c r="DV407" s="284"/>
      <c r="DW407" s="284"/>
      <c r="DX407" s="286"/>
      <c r="DY407" s="286"/>
      <c r="DZ407" s="284"/>
      <c r="EA407" s="284"/>
      <c r="EB407" s="284"/>
      <c r="ED407" s="284"/>
      <c r="EE407" s="270"/>
      <c r="EF407" s="280"/>
      <c r="EG407" s="280"/>
      <c r="EH407" s="280"/>
      <c r="EI407" s="224"/>
      <c r="EJ407" s="275"/>
      <c r="EK407" s="276"/>
      <c r="EL407" s="275"/>
      <c r="EM407" s="275"/>
      <c r="EO407" s="275"/>
      <c r="EP407" s="275"/>
      <c r="ER407" s="224"/>
      <c r="ES407" s="275"/>
      <c r="ET407" s="276"/>
      <c r="EU407" s="275"/>
      <c r="EV407" s="275"/>
      <c r="EX407" s="275"/>
      <c r="EY407" s="275"/>
      <c r="FA407" s="34"/>
      <c r="FB407" s="34"/>
      <c r="FC407" s="33"/>
    </row>
    <row r="408" spans="7:159" ht="32.25" customHeight="1">
      <c r="G408" s="280"/>
      <c r="L408" s="280"/>
      <c r="M408" s="266"/>
      <c r="N408" s="266"/>
      <c r="O408" s="266"/>
      <c r="P408" s="266"/>
      <c r="Q408" s="266"/>
      <c r="R408" s="266"/>
      <c r="S408" s="280"/>
      <c r="T408" s="280"/>
      <c r="U408" s="280"/>
      <c r="V408" s="280"/>
      <c r="W408" s="280"/>
      <c r="X408" s="266"/>
      <c r="Y408" s="280"/>
      <c r="Z408" s="280"/>
      <c r="AA408" s="280"/>
      <c r="AB408" s="266"/>
      <c r="AC408" s="280"/>
      <c r="AD408" s="280"/>
      <c r="AE408" s="281"/>
      <c r="AF408" s="280"/>
      <c r="AG408" s="280"/>
      <c r="AH408" s="281"/>
      <c r="AI408" s="280"/>
      <c r="AJ408" s="280"/>
      <c r="AK408" s="280"/>
      <c r="AL408" s="280"/>
      <c r="AM408" s="280"/>
      <c r="AN408" s="266"/>
      <c r="AO408" s="280"/>
      <c r="AP408" s="280"/>
      <c r="AQ408" s="280"/>
      <c r="AR408" s="280"/>
      <c r="AS408" s="266"/>
      <c r="AT408" s="280"/>
      <c r="AU408" s="280"/>
      <c r="AV408" s="266"/>
      <c r="AW408" s="266"/>
      <c r="AX408" s="280"/>
      <c r="AY408" s="280"/>
      <c r="AZ408" s="280"/>
      <c r="BA408" s="280"/>
      <c r="BB408" s="280"/>
      <c r="BC408" s="280"/>
      <c r="BD408" s="280"/>
      <c r="BE408" s="280"/>
      <c r="BF408" s="280"/>
      <c r="BK408" s="280"/>
      <c r="BL408" s="280"/>
      <c r="BM408" s="280"/>
      <c r="BN408" s="280"/>
      <c r="BO408" s="280"/>
      <c r="BP408" s="280"/>
      <c r="BQ408" s="280"/>
      <c r="BR408" s="280"/>
      <c r="BS408" s="280"/>
      <c r="BT408" s="280"/>
      <c r="BU408" s="266"/>
      <c r="BV408" s="280"/>
      <c r="BW408" s="280"/>
      <c r="BX408" s="280"/>
      <c r="BY408" s="280"/>
      <c r="BZ408" s="280"/>
      <c r="CA408" s="280"/>
      <c r="CB408" s="266"/>
      <c r="CC408" s="266"/>
      <c r="CD408" s="280"/>
      <c r="CE408" s="280"/>
      <c r="CF408" s="280"/>
      <c r="CG408" s="280"/>
      <c r="CH408" s="266"/>
      <c r="CI408" s="266"/>
      <c r="CJ408" s="266"/>
      <c r="CK408" s="266"/>
      <c r="CL408" s="266"/>
      <c r="CM408" s="280"/>
      <c r="CN408" s="280"/>
      <c r="CO408" s="280"/>
      <c r="CP408" s="280"/>
      <c r="CQ408" s="280"/>
      <c r="CR408" s="268"/>
      <c r="CS408" s="268"/>
      <c r="DA408" s="270"/>
      <c r="DB408" s="270"/>
      <c r="DD408" s="284"/>
      <c r="DE408" s="270"/>
      <c r="DF408" s="285"/>
      <c r="DG408" s="270"/>
      <c r="DH408" s="270"/>
      <c r="DI408" s="273"/>
      <c r="DJ408" s="270"/>
      <c r="DK408" s="270"/>
      <c r="DL408" s="273"/>
      <c r="DM408" s="285"/>
      <c r="DN408" s="270"/>
      <c r="DO408" s="284"/>
      <c r="DP408" s="270"/>
      <c r="DQ408" s="270"/>
      <c r="DR408" s="270"/>
      <c r="DS408" s="270"/>
      <c r="DT408" s="270"/>
      <c r="DU408" s="244"/>
      <c r="DV408" s="284"/>
      <c r="DW408" s="284"/>
      <c r="DX408" s="286"/>
      <c r="DY408" s="286"/>
      <c r="DZ408" s="284"/>
      <c r="EA408" s="284"/>
      <c r="EB408" s="284"/>
      <c r="ED408" s="284"/>
      <c r="EE408" s="270"/>
      <c r="EF408" s="280"/>
      <c r="EG408" s="280"/>
      <c r="EH408" s="280"/>
      <c r="EI408" s="224"/>
      <c r="EJ408" s="275"/>
      <c r="EK408" s="276"/>
      <c r="EL408" s="275"/>
      <c r="EM408" s="275"/>
      <c r="EO408" s="275"/>
      <c r="EP408" s="275"/>
      <c r="ER408" s="224"/>
      <c r="ES408" s="275"/>
      <c r="ET408" s="276"/>
      <c r="EU408" s="275"/>
      <c r="EV408" s="275"/>
      <c r="EX408" s="275"/>
      <c r="EY408" s="275"/>
      <c r="FA408" s="34"/>
      <c r="FB408" s="34"/>
      <c r="FC408" s="33"/>
    </row>
    <row r="409" spans="7:159" ht="32.25" customHeight="1">
      <c r="G409" s="280"/>
      <c r="L409" s="280"/>
      <c r="M409" s="266"/>
      <c r="N409" s="266"/>
      <c r="O409" s="266"/>
      <c r="P409" s="266"/>
      <c r="Q409" s="266"/>
      <c r="R409" s="266"/>
      <c r="S409" s="280"/>
      <c r="T409" s="280"/>
      <c r="U409" s="280"/>
      <c r="V409" s="280"/>
      <c r="W409" s="280"/>
      <c r="X409" s="266"/>
      <c r="Y409" s="280"/>
      <c r="Z409" s="280"/>
      <c r="AA409" s="280"/>
      <c r="AB409" s="266"/>
      <c r="AC409" s="280"/>
      <c r="AD409" s="280"/>
      <c r="AE409" s="281"/>
      <c r="AF409" s="280"/>
      <c r="AG409" s="280"/>
      <c r="AH409" s="281"/>
      <c r="AI409" s="280"/>
      <c r="AJ409" s="280"/>
      <c r="AK409" s="280"/>
      <c r="AL409" s="280"/>
      <c r="AM409" s="280"/>
      <c r="AN409" s="266"/>
      <c r="AO409" s="280"/>
      <c r="AP409" s="280"/>
      <c r="AQ409" s="280"/>
      <c r="AR409" s="280"/>
      <c r="AS409" s="266"/>
      <c r="AT409" s="280"/>
      <c r="AU409" s="280"/>
      <c r="AV409" s="266"/>
      <c r="AW409" s="266"/>
      <c r="AX409" s="280"/>
      <c r="AY409" s="280"/>
      <c r="AZ409" s="280"/>
      <c r="BA409" s="280"/>
      <c r="BB409" s="280"/>
      <c r="BC409" s="280"/>
      <c r="BD409" s="280"/>
      <c r="BE409" s="280"/>
      <c r="BF409" s="280"/>
      <c r="BK409" s="280"/>
      <c r="BL409" s="280"/>
      <c r="BM409" s="280"/>
      <c r="BN409" s="280"/>
      <c r="BO409" s="280"/>
      <c r="BP409" s="280"/>
      <c r="BQ409" s="280"/>
      <c r="BR409" s="280"/>
      <c r="BS409" s="280"/>
      <c r="BT409" s="280"/>
      <c r="BU409" s="266"/>
      <c r="BV409" s="280"/>
      <c r="BW409" s="280"/>
      <c r="BX409" s="280"/>
      <c r="BY409" s="280"/>
      <c r="BZ409" s="280"/>
      <c r="CA409" s="280"/>
      <c r="CB409" s="266"/>
      <c r="CC409" s="266"/>
      <c r="CD409" s="280"/>
      <c r="CE409" s="280"/>
      <c r="CF409" s="280"/>
      <c r="CG409" s="280"/>
      <c r="CH409" s="266"/>
      <c r="CI409" s="266"/>
      <c r="CJ409" s="266"/>
      <c r="CK409" s="266"/>
      <c r="CL409" s="266"/>
      <c r="CM409" s="280"/>
      <c r="CN409" s="280"/>
      <c r="CO409" s="280"/>
      <c r="CP409" s="280"/>
      <c r="CQ409" s="280"/>
      <c r="CR409" s="268"/>
      <c r="CS409" s="268"/>
      <c r="DA409" s="270"/>
      <c r="DB409" s="270"/>
      <c r="DD409" s="284"/>
      <c r="DE409" s="270"/>
      <c r="DF409" s="285"/>
      <c r="DG409" s="270"/>
      <c r="DH409" s="270"/>
      <c r="DI409" s="273"/>
      <c r="DJ409" s="270"/>
      <c r="DK409" s="270"/>
      <c r="DL409" s="273"/>
      <c r="DM409" s="285"/>
      <c r="DN409" s="270"/>
      <c r="DO409" s="284"/>
      <c r="DP409" s="270"/>
      <c r="DQ409" s="270"/>
      <c r="DR409" s="270"/>
      <c r="DS409" s="270"/>
      <c r="DT409" s="270"/>
      <c r="DU409" s="244"/>
      <c r="DV409" s="284"/>
      <c r="DW409" s="284"/>
      <c r="DX409" s="286"/>
      <c r="DY409" s="286"/>
      <c r="DZ409" s="284"/>
      <c r="EA409" s="284"/>
      <c r="EB409" s="284"/>
      <c r="ED409" s="284"/>
      <c r="EE409" s="270"/>
      <c r="EF409" s="280"/>
      <c r="EG409" s="280"/>
      <c r="EH409" s="280"/>
      <c r="EI409" s="224"/>
      <c r="EJ409" s="275"/>
      <c r="EK409" s="276"/>
      <c r="EL409" s="275"/>
      <c r="EM409" s="275"/>
      <c r="EO409" s="275"/>
      <c r="EP409" s="275"/>
      <c r="ER409" s="224"/>
      <c r="ES409" s="275"/>
      <c r="ET409" s="276"/>
      <c r="EU409" s="275"/>
      <c r="EV409" s="275"/>
      <c r="EX409" s="275"/>
      <c r="EY409" s="275"/>
      <c r="FA409" s="34"/>
      <c r="FB409" s="34"/>
      <c r="FC409" s="33"/>
    </row>
    <row r="410" spans="7:159" ht="32.25" customHeight="1">
      <c r="G410" s="280"/>
      <c r="L410" s="280"/>
      <c r="M410" s="266"/>
      <c r="N410" s="266"/>
      <c r="O410" s="266"/>
      <c r="P410" s="266"/>
      <c r="Q410" s="266"/>
      <c r="R410" s="266"/>
      <c r="S410" s="280"/>
      <c r="T410" s="280"/>
      <c r="U410" s="280"/>
      <c r="V410" s="280"/>
      <c r="W410" s="280"/>
      <c r="X410" s="266"/>
      <c r="Y410" s="280"/>
      <c r="Z410" s="280"/>
      <c r="AA410" s="280"/>
      <c r="AB410" s="266"/>
      <c r="AC410" s="280"/>
      <c r="AD410" s="280"/>
      <c r="AE410" s="281"/>
      <c r="AF410" s="280"/>
      <c r="AG410" s="280"/>
      <c r="AH410" s="281"/>
      <c r="AI410" s="280"/>
      <c r="AJ410" s="280"/>
      <c r="AK410" s="280"/>
      <c r="AL410" s="280"/>
      <c r="AM410" s="280"/>
      <c r="AN410" s="266"/>
      <c r="AO410" s="280"/>
      <c r="AP410" s="280"/>
      <c r="AQ410" s="280"/>
      <c r="AR410" s="280"/>
      <c r="AS410" s="266"/>
      <c r="AT410" s="280"/>
      <c r="AU410" s="280"/>
      <c r="AV410" s="266"/>
      <c r="AW410" s="266"/>
      <c r="AX410" s="280"/>
      <c r="AY410" s="280"/>
      <c r="AZ410" s="280"/>
      <c r="BA410" s="280"/>
      <c r="BB410" s="280"/>
      <c r="BC410" s="280"/>
      <c r="BD410" s="280"/>
      <c r="BE410" s="280"/>
      <c r="BF410" s="280"/>
      <c r="BK410" s="280"/>
      <c r="BL410" s="280"/>
      <c r="BM410" s="280"/>
      <c r="BN410" s="280"/>
      <c r="BO410" s="280"/>
      <c r="BP410" s="280"/>
      <c r="BQ410" s="280"/>
      <c r="BR410" s="280"/>
      <c r="BS410" s="280"/>
      <c r="BT410" s="280"/>
      <c r="BU410" s="266"/>
      <c r="BV410" s="280"/>
      <c r="BW410" s="280"/>
      <c r="BX410" s="280"/>
      <c r="BY410" s="280"/>
      <c r="BZ410" s="280"/>
      <c r="CA410" s="280"/>
      <c r="CB410" s="266"/>
      <c r="CC410" s="266"/>
      <c r="CD410" s="280"/>
      <c r="CE410" s="280"/>
      <c r="CF410" s="280"/>
      <c r="CG410" s="280"/>
      <c r="CH410" s="266"/>
      <c r="CI410" s="266"/>
      <c r="CJ410" s="266"/>
      <c r="CK410" s="266"/>
      <c r="CL410" s="266"/>
      <c r="CM410" s="280"/>
      <c r="CN410" s="280"/>
      <c r="CO410" s="280"/>
      <c r="CP410" s="280"/>
      <c r="CQ410" s="280"/>
      <c r="CR410" s="268"/>
      <c r="CS410" s="268"/>
      <c r="DA410" s="270"/>
      <c r="DB410" s="270"/>
      <c r="DD410" s="284"/>
      <c r="DE410" s="270"/>
      <c r="DF410" s="285"/>
      <c r="DG410" s="270"/>
      <c r="DH410" s="270"/>
      <c r="DI410" s="273"/>
      <c r="DJ410" s="270"/>
      <c r="DK410" s="270"/>
      <c r="DL410" s="273"/>
      <c r="DM410" s="285"/>
      <c r="DN410" s="270"/>
      <c r="DO410" s="284"/>
      <c r="DP410" s="270"/>
      <c r="DQ410" s="270"/>
      <c r="DR410" s="270"/>
      <c r="DS410" s="270"/>
      <c r="DT410" s="270"/>
      <c r="DU410" s="244"/>
      <c r="DV410" s="284"/>
      <c r="DW410" s="284"/>
      <c r="DX410" s="286"/>
      <c r="DY410" s="286"/>
      <c r="DZ410" s="284"/>
      <c r="EA410" s="284"/>
      <c r="EB410" s="284"/>
      <c r="ED410" s="284"/>
      <c r="EE410" s="270"/>
      <c r="EF410" s="280"/>
      <c r="EG410" s="280"/>
      <c r="EH410" s="280"/>
      <c r="EI410" s="224"/>
      <c r="EJ410" s="275"/>
      <c r="EK410" s="276"/>
      <c r="EL410" s="275"/>
      <c r="EM410" s="275"/>
      <c r="EO410" s="275"/>
      <c r="EP410" s="275"/>
      <c r="ER410" s="224"/>
      <c r="ES410" s="275"/>
      <c r="ET410" s="276"/>
      <c r="EU410" s="275"/>
      <c r="EV410" s="275"/>
      <c r="EX410" s="275"/>
      <c r="EY410" s="275"/>
      <c r="FA410" s="34"/>
      <c r="FB410" s="34"/>
      <c r="FC410" s="33"/>
    </row>
    <row r="411" spans="7:159" ht="32.25" customHeight="1">
      <c r="G411" s="280"/>
      <c r="L411" s="280"/>
      <c r="M411" s="266"/>
      <c r="N411" s="266"/>
      <c r="O411" s="266"/>
      <c r="P411" s="266"/>
      <c r="Q411" s="266"/>
      <c r="R411" s="266"/>
      <c r="S411" s="280"/>
      <c r="T411" s="280"/>
      <c r="U411" s="280"/>
      <c r="V411" s="280"/>
      <c r="W411" s="280"/>
      <c r="X411" s="266"/>
      <c r="Y411" s="280"/>
      <c r="Z411" s="280"/>
      <c r="AA411" s="280"/>
      <c r="AB411" s="266"/>
      <c r="AC411" s="280"/>
      <c r="AD411" s="280"/>
      <c r="AE411" s="281"/>
      <c r="AF411" s="280"/>
      <c r="AG411" s="280"/>
      <c r="AH411" s="281"/>
      <c r="AI411" s="280"/>
      <c r="AJ411" s="280"/>
      <c r="AK411" s="280"/>
      <c r="AL411" s="280"/>
      <c r="AM411" s="280"/>
      <c r="AN411" s="266"/>
      <c r="AO411" s="280"/>
      <c r="AP411" s="280"/>
      <c r="AQ411" s="280"/>
      <c r="AR411" s="280"/>
      <c r="AS411" s="266"/>
      <c r="AT411" s="280"/>
      <c r="AU411" s="280"/>
      <c r="AV411" s="266"/>
      <c r="AW411" s="266"/>
      <c r="AX411" s="280"/>
      <c r="AY411" s="280"/>
      <c r="AZ411" s="280"/>
      <c r="BA411" s="280"/>
      <c r="BB411" s="280"/>
      <c r="BC411" s="280"/>
      <c r="BD411" s="280"/>
      <c r="BE411" s="280"/>
      <c r="BF411" s="280"/>
      <c r="BK411" s="280"/>
      <c r="BL411" s="280"/>
      <c r="BM411" s="280"/>
      <c r="BN411" s="280"/>
      <c r="BO411" s="280"/>
      <c r="BP411" s="280"/>
      <c r="BQ411" s="280"/>
      <c r="BR411" s="280"/>
      <c r="BS411" s="280"/>
      <c r="BT411" s="280"/>
      <c r="BU411" s="266"/>
      <c r="BV411" s="280"/>
      <c r="BW411" s="280"/>
      <c r="BX411" s="280"/>
      <c r="BY411" s="280"/>
      <c r="BZ411" s="280"/>
      <c r="CA411" s="280"/>
      <c r="CB411" s="266"/>
      <c r="CC411" s="266"/>
      <c r="CD411" s="280"/>
      <c r="CE411" s="280"/>
      <c r="CF411" s="280"/>
      <c r="CG411" s="280"/>
      <c r="CH411" s="266"/>
      <c r="CI411" s="266"/>
      <c r="CJ411" s="266"/>
      <c r="CK411" s="266"/>
      <c r="CL411" s="266"/>
      <c r="CM411" s="280"/>
      <c r="CN411" s="280"/>
      <c r="CO411" s="280"/>
      <c r="CP411" s="280"/>
      <c r="CQ411" s="280"/>
      <c r="CR411" s="268"/>
      <c r="CS411" s="268"/>
      <c r="DA411" s="270"/>
      <c r="DB411" s="270"/>
      <c r="DD411" s="284"/>
      <c r="DE411" s="270"/>
      <c r="DF411" s="285"/>
      <c r="DG411" s="270"/>
      <c r="DH411" s="270"/>
      <c r="DI411" s="273"/>
      <c r="DJ411" s="270"/>
      <c r="DK411" s="270"/>
      <c r="DL411" s="273"/>
      <c r="DM411" s="285"/>
      <c r="DN411" s="270"/>
      <c r="DO411" s="284"/>
      <c r="DP411" s="270"/>
      <c r="DQ411" s="270"/>
      <c r="DR411" s="270"/>
      <c r="DS411" s="270"/>
      <c r="DT411" s="270"/>
      <c r="DU411" s="244"/>
      <c r="DV411" s="284"/>
      <c r="DW411" s="284"/>
      <c r="DX411" s="286"/>
      <c r="DY411" s="286"/>
      <c r="DZ411" s="284"/>
      <c r="EA411" s="284"/>
      <c r="EB411" s="284"/>
      <c r="ED411" s="284"/>
      <c r="EE411" s="270"/>
      <c r="EF411" s="280"/>
      <c r="EG411" s="280"/>
      <c r="EH411" s="280"/>
      <c r="EI411" s="224"/>
      <c r="EJ411" s="275"/>
      <c r="EK411" s="276"/>
      <c r="EL411" s="275"/>
      <c r="EM411" s="275"/>
      <c r="EO411" s="275"/>
      <c r="EP411" s="275"/>
      <c r="ER411" s="224"/>
      <c r="ES411" s="275"/>
      <c r="ET411" s="276"/>
      <c r="EU411" s="275"/>
      <c r="EV411" s="275"/>
      <c r="EX411" s="275"/>
      <c r="EY411" s="275"/>
      <c r="FA411" s="34"/>
      <c r="FB411" s="34"/>
      <c r="FC411" s="33"/>
    </row>
    <row r="412" spans="7:159" ht="32.25" customHeight="1">
      <c r="G412" s="280"/>
      <c r="L412" s="280"/>
      <c r="M412" s="266"/>
      <c r="N412" s="266"/>
      <c r="O412" s="266"/>
      <c r="P412" s="266"/>
      <c r="Q412" s="266"/>
      <c r="R412" s="266"/>
      <c r="S412" s="280"/>
      <c r="T412" s="280"/>
      <c r="U412" s="280"/>
      <c r="V412" s="280"/>
      <c r="W412" s="280"/>
      <c r="X412" s="266"/>
      <c r="Y412" s="280"/>
      <c r="Z412" s="280"/>
      <c r="AA412" s="280"/>
      <c r="AB412" s="266"/>
      <c r="AC412" s="280"/>
      <c r="AD412" s="280"/>
      <c r="AE412" s="281"/>
      <c r="AF412" s="280"/>
      <c r="AG412" s="280"/>
      <c r="AH412" s="281"/>
      <c r="AI412" s="280"/>
      <c r="AJ412" s="280"/>
      <c r="AK412" s="280"/>
      <c r="AL412" s="280"/>
      <c r="AM412" s="280"/>
      <c r="AN412" s="266"/>
      <c r="AO412" s="280"/>
      <c r="AP412" s="280"/>
      <c r="AQ412" s="280"/>
      <c r="AR412" s="280"/>
      <c r="AS412" s="266"/>
      <c r="AT412" s="280"/>
      <c r="AU412" s="280"/>
      <c r="AV412" s="266"/>
      <c r="AW412" s="266"/>
      <c r="AX412" s="280"/>
      <c r="AY412" s="280"/>
      <c r="AZ412" s="280"/>
      <c r="BA412" s="280"/>
      <c r="BB412" s="280"/>
      <c r="BC412" s="280"/>
      <c r="BD412" s="280"/>
      <c r="BE412" s="280"/>
      <c r="BF412" s="280"/>
      <c r="BK412" s="280"/>
      <c r="BL412" s="280"/>
      <c r="BM412" s="280"/>
      <c r="BN412" s="280"/>
      <c r="BO412" s="280"/>
      <c r="BP412" s="280"/>
      <c r="BQ412" s="280"/>
      <c r="BR412" s="280"/>
      <c r="BS412" s="280"/>
      <c r="BT412" s="280"/>
      <c r="BU412" s="266"/>
      <c r="BV412" s="280"/>
      <c r="BW412" s="280"/>
      <c r="BX412" s="280"/>
      <c r="BY412" s="280"/>
      <c r="BZ412" s="280"/>
      <c r="CA412" s="280"/>
      <c r="CB412" s="266"/>
      <c r="CC412" s="266"/>
      <c r="CD412" s="280"/>
      <c r="CE412" s="280"/>
      <c r="CF412" s="280"/>
      <c r="CG412" s="280"/>
      <c r="CH412" s="266"/>
      <c r="CI412" s="266"/>
      <c r="CJ412" s="266"/>
      <c r="CK412" s="266"/>
      <c r="CL412" s="266"/>
      <c r="CM412" s="280"/>
      <c r="CN412" s="280"/>
      <c r="CO412" s="280"/>
      <c r="CP412" s="280"/>
      <c r="CQ412" s="280"/>
      <c r="CR412" s="268"/>
      <c r="CS412" s="268"/>
      <c r="DA412" s="270"/>
      <c r="DB412" s="270"/>
      <c r="DD412" s="284"/>
      <c r="DE412" s="270"/>
      <c r="DF412" s="285"/>
      <c r="DG412" s="270"/>
      <c r="DH412" s="270"/>
      <c r="DI412" s="273"/>
      <c r="DJ412" s="270"/>
      <c r="DK412" s="270"/>
      <c r="DL412" s="273"/>
      <c r="DM412" s="285"/>
      <c r="DN412" s="270"/>
      <c r="DO412" s="284"/>
      <c r="DP412" s="270"/>
      <c r="DQ412" s="270"/>
      <c r="DR412" s="270"/>
      <c r="DS412" s="270"/>
      <c r="DT412" s="270"/>
      <c r="DU412" s="244"/>
      <c r="DV412" s="284"/>
      <c r="DW412" s="284"/>
      <c r="DX412" s="286"/>
      <c r="DY412" s="286"/>
      <c r="DZ412" s="284"/>
      <c r="EA412" s="284"/>
      <c r="EB412" s="284"/>
      <c r="ED412" s="284"/>
      <c r="EE412" s="270"/>
      <c r="EF412" s="280"/>
      <c r="EG412" s="280"/>
      <c r="EH412" s="280"/>
      <c r="EI412" s="224"/>
      <c r="EJ412" s="275"/>
      <c r="EK412" s="276"/>
      <c r="EL412" s="275"/>
      <c r="EM412" s="275"/>
      <c r="EO412" s="275"/>
      <c r="EP412" s="275"/>
      <c r="ER412" s="224"/>
      <c r="ES412" s="275"/>
      <c r="ET412" s="276"/>
      <c r="EU412" s="275"/>
      <c r="EV412" s="275"/>
      <c r="EX412" s="275"/>
      <c r="EY412" s="275"/>
      <c r="FA412" s="34"/>
      <c r="FB412" s="34"/>
      <c r="FC412" s="33"/>
    </row>
    <row r="413" spans="7:159" ht="32.25" customHeight="1">
      <c r="G413" s="280"/>
      <c r="L413" s="280"/>
      <c r="M413" s="266"/>
      <c r="N413" s="266"/>
      <c r="O413" s="266"/>
      <c r="P413" s="266"/>
      <c r="Q413" s="266"/>
      <c r="R413" s="266"/>
      <c r="S413" s="280"/>
      <c r="T413" s="280"/>
      <c r="U413" s="280"/>
      <c r="V413" s="280"/>
      <c r="W413" s="280"/>
      <c r="X413" s="266"/>
      <c r="Y413" s="280"/>
      <c r="Z413" s="280"/>
      <c r="AA413" s="280"/>
      <c r="AB413" s="266"/>
      <c r="AC413" s="280"/>
      <c r="AD413" s="280"/>
      <c r="AE413" s="281"/>
      <c r="AF413" s="280"/>
      <c r="AG413" s="280"/>
      <c r="AH413" s="281"/>
      <c r="AI413" s="280"/>
      <c r="AJ413" s="280"/>
      <c r="AK413" s="280"/>
      <c r="AL413" s="280"/>
      <c r="AM413" s="280"/>
      <c r="AN413" s="266"/>
      <c r="AO413" s="280"/>
      <c r="AP413" s="280"/>
      <c r="AQ413" s="280"/>
      <c r="AR413" s="280"/>
      <c r="AS413" s="266"/>
      <c r="AT413" s="280"/>
      <c r="AU413" s="280"/>
      <c r="AV413" s="266"/>
      <c r="AW413" s="266"/>
      <c r="AX413" s="280"/>
      <c r="AY413" s="280"/>
      <c r="AZ413" s="280"/>
      <c r="BA413" s="280"/>
      <c r="BB413" s="280"/>
      <c r="BC413" s="280"/>
      <c r="BD413" s="280"/>
      <c r="BE413" s="280"/>
      <c r="BF413" s="280"/>
      <c r="BK413" s="280"/>
      <c r="BL413" s="280"/>
      <c r="BM413" s="280"/>
      <c r="BN413" s="280"/>
      <c r="BO413" s="280"/>
      <c r="BP413" s="280"/>
      <c r="BQ413" s="280"/>
      <c r="BR413" s="280"/>
      <c r="BS413" s="280"/>
      <c r="BT413" s="280"/>
      <c r="BU413" s="266"/>
      <c r="BV413" s="280"/>
      <c r="BW413" s="280"/>
      <c r="BX413" s="280"/>
      <c r="BY413" s="280"/>
      <c r="BZ413" s="280"/>
      <c r="CA413" s="280"/>
      <c r="CB413" s="266"/>
      <c r="CC413" s="266"/>
      <c r="CD413" s="280"/>
      <c r="CE413" s="280"/>
      <c r="CF413" s="280"/>
      <c r="CG413" s="280"/>
      <c r="CH413" s="266"/>
      <c r="CI413" s="266"/>
      <c r="CJ413" s="266"/>
      <c r="CK413" s="266"/>
      <c r="CL413" s="266"/>
      <c r="CM413" s="280"/>
      <c r="CN413" s="280"/>
      <c r="CO413" s="280"/>
      <c r="CP413" s="280"/>
      <c r="CQ413" s="280"/>
      <c r="CR413" s="268"/>
      <c r="CS413" s="268"/>
      <c r="DA413" s="270"/>
      <c r="DB413" s="270"/>
      <c r="DD413" s="284"/>
      <c r="DE413" s="270"/>
      <c r="DF413" s="285"/>
      <c r="DG413" s="270"/>
      <c r="DH413" s="270"/>
      <c r="DI413" s="273"/>
      <c r="DJ413" s="270"/>
      <c r="DK413" s="270"/>
      <c r="DL413" s="273"/>
      <c r="DM413" s="285"/>
      <c r="DN413" s="270"/>
      <c r="DO413" s="284"/>
      <c r="DP413" s="270"/>
      <c r="DQ413" s="270"/>
      <c r="DR413" s="270"/>
      <c r="DS413" s="270"/>
      <c r="DT413" s="270"/>
      <c r="DU413" s="244"/>
      <c r="DV413" s="284"/>
      <c r="DW413" s="284"/>
      <c r="DX413" s="286"/>
      <c r="DY413" s="286"/>
      <c r="DZ413" s="284"/>
      <c r="EA413" s="284"/>
      <c r="EB413" s="284"/>
      <c r="ED413" s="284"/>
      <c r="EE413" s="270"/>
      <c r="EF413" s="280"/>
      <c r="EG413" s="280"/>
      <c r="EH413" s="280"/>
      <c r="EI413" s="224"/>
      <c r="EJ413" s="275"/>
      <c r="EK413" s="276"/>
      <c r="EL413" s="275"/>
      <c r="EM413" s="275"/>
      <c r="EO413" s="275"/>
      <c r="EP413" s="275"/>
      <c r="ER413" s="224"/>
      <c r="ES413" s="275"/>
      <c r="ET413" s="276"/>
      <c r="EU413" s="275"/>
      <c r="EV413" s="275"/>
      <c r="EX413" s="275"/>
      <c r="EY413" s="275"/>
      <c r="FA413" s="34"/>
      <c r="FB413" s="34"/>
      <c r="FC413" s="33"/>
    </row>
    <row r="414" spans="7:159" ht="32.25" customHeight="1">
      <c r="G414" s="280"/>
      <c r="L414" s="280"/>
      <c r="M414" s="266"/>
      <c r="N414" s="266"/>
      <c r="O414" s="266"/>
      <c r="P414" s="266"/>
      <c r="Q414" s="266"/>
      <c r="R414" s="266"/>
      <c r="S414" s="280"/>
      <c r="T414" s="280"/>
      <c r="U414" s="280"/>
      <c r="V414" s="280"/>
      <c r="W414" s="280"/>
      <c r="X414" s="266"/>
      <c r="Y414" s="280"/>
      <c r="Z414" s="280"/>
      <c r="AA414" s="280"/>
      <c r="AB414" s="266"/>
      <c r="AC414" s="280"/>
      <c r="AD414" s="280"/>
      <c r="AE414" s="281"/>
      <c r="AF414" s="280"/>
      <c r="AG414" s="280"/>
      <c r="AH414" s="281"/>
      <c r="AI414" s="280"/>
      <c r="AJ414" s="280"/>
      <c r="AK414" s="280"/>
      <c r="AL414" s="280"/>
      <c r="AM414" s="280"/>
      <c r="AN414" s="266"/>
      <c r="AO414" s="280"/>
      <c r="AP414" s="280"/>
      <c r="AQ414" s="280"/>
      <c r="AR414" s="280"/>
      <c r="AS414" s="266"/>
      <c r="AT414" s="280"/>
      <c r="AU414" s="280"/>
      <c r="AV414" s="266"/>
      <c r="AW414" s="266"/>
      <c r="AX414" s="280"/>
      <c r="AY414" s="280"/>
      <c r="AZ414" s="280"/>
      <c r="BA414" s="280"/>
      <c r="BB414" s="280"/>
      <c r="BC414" s="280"/>
      <c r="BD414" s="280"/>
      <c r="BE414" s="280"/>
      <c r="BF414" s="280"/>
      <c r="BK414" s="280"/>
      <c r="BL414" s="280"/>
      <c r="BM414" s="280"/>
      <c r="BN414" s="280"/>
      <c r="BO414" s="280"/>
      <c r="BP414" s="280"/>
      <c r="BQ414" s="280"/>
      <c r="BR414" s="280"/>
      <c r="BS414" s="280"/>
      <c r="BT414" s="280"/>
      <c r="BU414" s="266"/>
      <c r="BV414" s="280"/>
      <c r="BW414" s="280"/>
      <c r="BX414" s="280"/>
      <c r="BY414" s="280"/>
      <c r="BZ414" s="280"/>
      <c r="CA414" s="280"/>
      <c r="CB414" s="266"/>
      <c r="CC414" s="266"/>
      <c r="CD414" s="280"/>
      <c r="CE414" s="280"/>
      <c r="CF414" s="280"/>
      <c r="CG414" s="280"/>
      <c r="CH414" s="266"/>
      <c r="CI414" s="266"/>
      <c r="CJ414" s="266"/>
      <c r="CK414" s="266"/>
      <c r="CL414" s="266"/>
      <c r="CM414" s="280"/>
      <c r="CN414" s="280"/>
      <c r="CO414" s="280"/>
      <c r="CP414" s="280"/>
      <c r="CQ414" s="280"/>
      <c r="CR414" s="268"/>
      <c r="CS414" s="268"/>
      <c r="DA414" s="270"/>
      <c r="DB414" s="270"/>
      <c r="DD414" s="284"/>
      <c r="DE414" s="270"/>
      <c r="DF414" s="285"/>
      <c r="DG414" s="270"/>
      <c r="DH414" s="270"/>
      <c r="DI414" s="273"/>
      <c r="DJ414" s="270"/>
      <c r="DK414" s="270"/>
      <c r="DL414" s="273"/>
      <c r="DM414" s="285"/>
      <c r="DN414" s="270"/>
      <c r="DO414" s="284"/>
      <c r="DP414" s="270"/>
      <c r="DQ414" s="270"/>
      <c r="DR414" s="270"/>
      <c r="DS414" s="270"/>
      <c r="DT414" s="270"/>
      <c r="DU414" s="244"/>
      <c r="DV414" s="284"/>
      <c r="DW414" s="284"/>
      <c r="DX414" s="286"/>
      <c r="DY414" s="286"/>
      <c r="DZ414" s="284"/>
      <c r="EA414" s="284"/>
      <c r="EB414" s="284"/>
      <c r="ED414" s="284"/>
      <c r="EE414" s="270"/>
      <c r="EF414" s="280"/>
      <c r="EG414" s="280"/>
      <c r="EH414" s="280"/>
      <c r="EI414" s="224"/>
      <c r="EJ414" s="275"/>
      <c r="EK414" s="276"/>
      <c r="EL414" s="275"/>
      <c r="EM414" s="275"/>
      <c r="EO414" s="275"/>
      <c r="EP414" s="275"/>
      <c r="ER414" s="224"/>
      <c r="ES414" s="275"/>
      <c r="ET414" s="276"/>
      <c r="EU414" s="275"/>
      <c r="EV414" s="275"/>
      <c r="EX414" s="275"/>
      <c r="EY414" s="275"/>
      <c r="FA414" s="34"/>
      <c r="FB414" s="34"/>
      <c r="FC414" s="33"/>
    </row>
    <row r="415" spans="7:159" ht="32.25" customHeight="1">
      <c r="G415" s="280"/>
      <c r="L415" s="280"/>
      <c r="M415" s="266"/>
      <c r="N415" s="266"/>
      <c r="O415" s="266"/>
      <c r="P415" s="266"/>
      <c r="Q415" s="266"/>
      <c r="R415" s="266"/>
      <c r="S415" s="280"/>
      <c r="T415" s="280"/>
      <c r="U415" s="280"/>
      <c r="V415" s="280"/>
      <c r="W415" s="280"/>
      <c r="X415" s="266"/>
      <c r="Y415" s="280"/>
      <c r="Z415" s="280"/>
      <c r="AA415" s="280"/>
      <c r="AB415" s="266"/>
      <c r="AC415" s="280"/>
      <c r="AD415" s="280"/>
      <c r="AE415" s="281"/>
      <c r="AF415" s="280"/>
      <c r="AG415" s="280"/>
      <c r="AH415" s="281"/>
      <c r="AI415" s="280"/>
      <c r="AJ415" s="280"/>
      <c r="AK415" s="280"/>
      <c r="AL415" s="280"/>
      <c r="AM415" s="280"/>
      <c r="AN415" s="266"/>
      <c r="AO415" s="280"/>
      <c r="AP415" s="280"/>
      <c r="AQ415" s="280"/>
      <c r="AR415" s="280"/>
      <c r="AS415" s="266"/>
      <c r="AT415" s="280"/>
      <c r="AU415" s="280"/>
      <c r="AV415" s="266"/>
      <c r="AW415" s="266"/>
      <c r="AX415" s="280"/>
      <c r="AY415" s="280"/>
      <c r="AZ415" s="280"/>
      <c r="BA415" s="280"/>
      <c r="BB415" s="280"/>
      <c r="BC415" s="280"/>
      <c r="BD415" s="280"/>
      <c r="BE415" s="280"/>
      <c r="BF415" s="280"/>
      <c r="BK415" s="280"/>
      <c r="BL415" s="280"/>
      <c r="BM415" s="280"/>
      <c r="BN415" s="280"/>
      <c r="BO415" s="280"/>
      <c r="BP415" s="280"/>
      <c r="BQ415" s="280"/>
      <c r="BR415" s="280"/>
      <c r="BS415" s="280"/>
      <c r="BT415" s="280"/>
      <c r="BU415" s="266"/>
      <c r="BV415" s="280"/>
      <c r="BW415" s="280"/>
      <c r="BX415" s="280"/>
      <c r="BY415" s="280"/>
      <c r="BZ415" s="280"/>
      <c r="CA415" s="280"/>
      <c r="CB415" s="266"/>
      <c r="CC415" s="266"/>
      <c r="CD415" s="280"/>
      <c r="CE415" s="280"/>
      <c r="CF415" s="280"/>
      <c r="CG415" s="280"/>
      <c r="CH415" s="266"/>
      <c r="CI415" s="266"/>
      <c r="CJ415" s="266"/>
      <c r="CK415" s="266"/>
      <c r="CL415" s="266"/>
      <c r="CM415" s="280"/>
      <c r="CN415" s="280"/>
      <c r="CO415" s="280"/>
      <c r="CP415" s="280"/>
      <c r="CQ415" s="280"/>
      <c r="CR415" s="268"/>
      <c r="CS415" s="268"/>
      <c r="DA415" s="270"/>
      <c r="DB415" s="270"/>
      <c r="DD415" s="284"/>
      <c r="DE415" s="270"/>
      <c r="DF415" s="285"/>
      <c r="DG415" s="270"/>
      <c r="DH415" s="270"/>
      <c r="DI415" s="273"/>
      <c r="DJ415" s="270"/>
      <c r="DK415" s="270"/>
      <c r="DL415" s="273"/>
      <c r="DM415" s="285"/>
      <c r="DN415" s="270"/>
      <c r="DO415" s="284"/>
      <c r="DP415" s="270"/>
      <c r="DQ415" s="270"/>
      <c r="DR415" s="270"/>
      <c r="DS415" s="270"/>
      <c r="DT415" s="270"/>
      <c r="DU415" s="244"/>
      <c r="DV415" s="284"/>
      <c r="DW415" s="284"/>
      <c r="DX415" s="286"/>
      <c r="DY415" s="286"/>
      <c r="DZ415" s="284"/>
      <c r="EA415" s="284"/>
      <c r="EB415" s="284"/>
      <c r="ED415" s="284"/>
      <c r="EE415" s="270"/>
      <c r="EF415" s="280"/>
      <c r="EG415" s="280"/>
      <c r="EH415" s="280"/>
      <c r="EI415" s="224"/>
      <c r="EJ415" s="275"/>
      <c r="EK415" s="276"/>
      <c r="EL415" s="275"/>
      <c r="EM415" s="275"/>
      <c r="EO415" s="275"/>
      <c r="EP415" s="275"/>
      <c r="ER415" s="224"/>
      <c r="ES415" s="275"/>
      <c r="ET415" s="276"/>
      <c r="EU415" s="275"/>
      <c r="EV415" s="275"/>
      <c r="EX415" s="275"/>
      <c r="EY415" s="275"/>
      <c r="FA415" s="34"/>
      <c r="FB415" s="34"/>
      <c r="FC415" s="33"/>
    </row>
    <row r="416" spans="7:159" ht="32.25" customHeight="1">
      <c r="G416" s="280"/>
      <c r="L416" s="280"/>
      <c r="M416" s="266"/>
      <c r="N416" s="266"/>
      <c r="O416" s="266"/>
      <c r="P416" s="266"/>
      <c r="Q416" s="266"/>
      <c r="R416" s="266"/>
      <c r="S416" s="280"/>
      <c r="T416" s="280"/>
      <c r="U416" s="280"/>
      <c r="V416" s="280"/>
      <c r="W416" s="280"/>
      <c r="X416" s="266"/>
      <c r="Y416" s="280"/>
      <c r="Z416" s="280"/>
      <c r="AA416" s="280"/>
      <c r="AB416" s="266"/>
      <c r="AC416" s="280"/>
      <c r="AD416" s="280"/>
      <c r="AE416" s="281"/>
      <c r="AF416" s="280"/>
      <c r="AG416" s="280"/>
      <c r="AH416" s="281"/>
      <c r="AI416" s="280"/>
      <c r="AJ416" s="280"/>
      <c r="AK416" s="280"/>
      <c r="AL416" s="280"/>
      <c r="AM416" s="280"/>
      <c r="AN416" s="266"/>
      <c r="AO416" s="280"/>
      <c r="AP416" s="280"/>
      <c r="AQ416" s="280"/>
      <c r="AR416" s="280"/>
      <c r="AS416" s="266"/>
      <c r="AT416" s="280"/>
      <c r="AU416" s="280"/>
      <c r="AV416" s="266"/>
      <c r="AW416" s="266"/>
      <c r="AX416" s="280"/>
      <c r="AY416" s="280"/>
      <c r="AZ416" s="280"/>
      <c r="BA416" s="280"/>
      <c r="BB416" s="280"/>
      <c r="BC416" s="280"/>
      <c r="BD416" s="280"/>
      <c r="BE416" s="280"/>
      <c r="BF416" s="280"/>
      <c r="BK416" s="280"/>
      <c r="BL416" s="280"/>
      <c r="BM416" s="280"/>
      <c r="BN416" s="280"/>
      <c r="BO416" s="280"/>
      <c r="BP416" s="280"/>
      <c r="BQ416" s="280"/>
      <c r="BR416" s="280"/>
      <c r="BS416" s="280"/>
      <c r="BT416" s="280"/>
      <c r="BU416" s="266"/>
      <c r="BV416" s="280"/>
      <c r="BW416" s="280"/>
      <c r="BX416" s="280"/>
      <c r="BY416" s="280"/>
      <c r="BZ416" s="280"/>
      <c r="CA416" s="280"/>
      <c r="CB416" s="266"/>
      <c r="CC416" s="266"/>
      <c r="CD416" s="280"/>
      <c r="CE416" s="280"/>
      <c r="CF416" s="280"/>
      <c r="CG416" s="280"/>
      <c r="CH416" s="266"/>
      <c r="CI416" s="266"/>
      <c r="CJ416" s="266"/>
      <c r="CK416" s="266"/>
      <c r="CL416" s="266"/>
      <c r="CM416" s="280"/>
      <c r="CN416" s="280"/>
      <c r="CO416" s="280"/>
      <c r="CP416" s="280"/>
      <c r="CQ416" s="280"/>
      <c r="CR416" s="268"/>
      <c r="CS416" s="268"/>
      <c r="DA416" s="270"/>
      <c r="DB416" s="270"/>
      <c r="DD416" s="284"/>
      <c r="DE416" s="270"/>
      <c r="DF416" s="285"/>
      <c r="DG416" s="270"/>
      <c r="DH416" s="270"/>
      <c r="DI416" s="273"/>
      <c r="DJ416" s="270"/>
      <c r="DK416" s="270"/>
      <c r="DL416" s="273"/>
      <c r="DM416" s="285"/>
      <c r="DN416" s="270"/>
      <c r="DO416" s="284"/>
      <c r="DP416" s="270"/>
      <c r="DQ416" s="270"/>
      <c r="DR416" s="270"/>
      <c r="DS416" s="270"/>
      <c r="DT416" s="270"/>
      <c r="DU416" s="244"/>
      <c r="DV416" s="284"/>
      <c r="DW416" s="284"/>
      <c r="DX416" s="286"/>
      <c r="DY416" s="286"/>
      <c r="DZ416" s="284"/>
      <c r="EA416" s="284"/>
      <c r="EB416" s="284"/>
      <c r="ED416" s="284"/>
      <c r="EE416" s="270"/>
      <c r="EF416" s="280"/>
      <c r="EG416" s="280"/>
      <c r="EH416" s="280"/>
      <c r="EI416" s="224"/>
      <c r="EJ416" s="275"/>
      <c r="EK416" s="276"/>
      <c r="EL416" s="275"/>
      <c r="EM416" s="275"/>
      <c r="EO416" s="275"/>
      <c r="EP416" s="275"/>
      <c r="ER416" s="224"/>
      <c r="ES416" s="275"/>
      <c r="ET416" s="276"/>
      <c r="EU416" s="275"/>
      <c r="EV416" s="275"/>
      <c r="EX416" s="275"/>
      <c r="EY416" s="275"/>
      <c r="FA416" s="34"/>
      <c r="FB416" s="34"/>
      <c r="FC416" s="33"/>
    </row>
    <row r="417" spans="7:159" ht="32.25" customHeight="1">
      <c r="G417" s="280"/>
      <c r="L417" s="280"/>
      <c r="M417" s="266"/>
      <c r="N417" s="266"/>
      <c r="O417" s="266"/>
      <c r="P417" s="266"/>
      <c r="Q417" s="266"/>
      <c r="R417" s="266"/>
      <c r="S417" s="280"/>
      <c r="T417" s="280"/>
      <c r="U417" s="280"/>
      <c r="V417" s="280"/>
      <c r="W417" s="280"/>
      <c r="X417" s="266"/>
      <c r="Y417" s="280"/>
      <c r="Z417" s="280"/>
      <c r="AA417" s="280"/>
      <c r="AB417" s="266"/>
      <c r="AC417" s="280"/>
      <c r="AD417" s="280"/>
      <c r="AE417" s="281"/>
      <c r="AF417" s="280"/>
      <c r="AG417" s="280"/>
      <c r="AH417" s="281"/>
      <c r="AI417" s="280"/>
      <c r="AJ417" s="280"/>
      <c r="AK417" s="280"/>
      <c r="AL417" s="280"/>
      <c r="AM417" s="280"/>
      <c r="AN417" s="266"/>
      <c r="AO417" s="280"/>
      <c r="AP417" s="280"/>
      <c r="AQ417" s="280"/>
      <c r="AR417" s="280"/>
      <c r="AS417" s="266"/>
      <c r="AT417" s="280"/>
      <c r="AU417" s="280"/>
      <c r="AV417" s="266"/>
      <c r="AW417" s="266"/>
      <c r="AX417" s="280"/>
      <c r="AY417" s="280"/>
      <c r="AZ417" s="280"/>
      <c r="BA417" s="280"/>
      <c r="BB417" s="280"/>
      <c r="BC417" s="280"/>
      <c r="BD417" s="280"/>
      <c r="BE417" s="280"/>
      <c r="BF417" s="280"/>
      <c r="BK417" s="280"/>
      <c r="BL417" s="280"/>
      <c r="BM417" s="280"/>
      <c r="BN417" s="280"/>
      <c r="BO417" s="280"/>
      <c r="BP417" s="280"/>
      <c r="BQ417" s="280"/>
      <c r="BR417" s="280"/>
      <c r="BS417" s="280"/>
      <c r="BT417" s="280"/>
      <c r="BU417" s="266"/>
      <c r="BV417" s="280"/>
      <c r="BW417" s="280"/>
      <c r="BX417" s="280"/>
      <c r="BY417" s="280"/>
      <c r="BZ417" s="280"/>
      <c r="CA417" s="280"/>
      <c r="CB417" s="266"/>
      <c r="CC417" s="266"/>
      <c r="CD417" s="280"/>
      <c r="CE417" s="280"/>
      <c r="CF417" s="280"/>
      <c r="CG417" s="280"/>
      <c r="CH417" s="266"/>
      <c r="CI417" s="266"/>
      <c r="CJ417" s="266"/>
      <c r="CK417" s="266"/>
      <c r="CL417" s="266"/>
      <c r="CM417" s="280"/>
      <c r="CN417" s="280"/>
      <c r="CO417" s="280"/>
      <c r="CP417" s="280"/>
      <c r="CQ417" s="280"/>
      <c r="CR417" s="268"/>
      <c r="CS417" s="268"/>
      <c r="DA417" s="270"/>
      <c r="DB417" s="270"/>
      <c r="DD417" s="284"/>
      <c r="DE417" s="270"/>
      <c r="DF417" s="285"/>
      <c r="DG417" s="270"/>
      <c r="DH417" s="270"/>
      <c r="DI417" s="273"/>
      <c r="DJ417" s="270"/>
      <c r="DK417" s="270"/>
      <c r="DL417" s="273"/>
      <c r="DM417" s="285"/>
      <c r="DN417" s="270"/>
      <c r="DO417" s="284"/>
      <c r="DP417" s="270"/>
      <c r="DQ417" s="270"/>
      <c r="DR417" s="270"/>
      <c r="DS417" s="270"/>
      <c r="DT417" s="270"/>
      <c r="DU417" s="244"/>
      <c r="DV417" s="284"/>
      <c r="DW417" s="284"/>
      <c r="DX417" s="286"/>
      <c r="DY417" s="286"/>
      <c r="DZ417" s="284"/>
      <c r="EA417" s="284"/>
      <c r="EB417" s="284"/>
      <c r="ED417" s="284"/>
      <c r="EE417" s="270"/>
      <c r="EF417" s="280"/>
      <c r="EG417" s="280"/>
      <c r="EH417" s="280"/>
      <c r="EI417" s="224"/>
      <c r="EJ417" s="275"/>
      <c r="EK417" s="276"/>
      <c r="EL417" s="275"/>
      <c r="EM417" s="275"/>
      <c r="EO417" s="275"/>
      <c r="EP417" s="275"/>
      <c r="ER417" s="224"/>
      <c r="ES417" s="275"/>
      <c r="ET417" s="276"/>
      <c r="EU417" s="275"/>
      <c r="EV417" s="275"/>
      <c r="EX417" s="275"/>
      <c r="EY417" s="275"/>
      <c r="FA417" s="34"/>
      <c r="FB417" s="34"/>
      <c r="FC417" s="33"/>
    </row>
    <row r="418" spans="7:159" ht="32.25" customHeight="1">
      <c r="G418" s="280"/>
      <c r="L418" s="280"/>
      <c r="M418" s="266"/>
      <c r="N418" s="266"/>
      <c r="O418" s="266"/>
      <c r="P418" s="266"/>
      <c r="Q418" s="266"/>
      <c r="R418" s="266"/>
      <c r="S418" s="280"/>
      <c r="T418" s="280"/>
      <c r="U418" s="280"/>
      <c r="V418" s="280"/>
      <c r="W418" s="280"/>
      <c r="X418" s="266"/>
      <c r="Y418" s="280"/>
      <c r="Z418" s="280"/>
      <c r="AA418" s="280"/>
      <c r="AB418" s="266"/>
      <c r="AC418" s="280"/>
      <c r="AD418" s="280"/>
      <c r="AE418" s="281"/>
      <c r="AF418" s="280"/>
      <c r="AG418" s="280"/>
      <c r="AH418" s="281"/>
      <c r="AI418" s="280"/>
      <c r="AJ418" s="280"/>
      <c r="AK418" s="280"/>
      <c r="AL418" s="280"/>
      <c r="AM418" s="280"/>
      <c r="AN418" s="266"/>
      <c r="AO418" s="280"/>
      <c r="AP418" s="280"/>
      <c r="AQ418" s="280"/>
      <c r="AR418" s="280"/>
      <c r="AS418" s="266"/>
      <c r="AT418" s="280"/>
      <c r="AU418" s="280"/>
      <c r="AV418" s="266"/>
      <c r="AW418" s="266"/>
      <c r="AX418" s="280"/>
      <c r="AY418" s="280"/>
      <c r="AZ418" s="280"/>
      <c r="BA418" s="280"/>
      <c r="BB418" s="280"/>
      <c r="BC418" s="280"/>
      <c r="BD418" s="280"/>
      <c r="BE418" s="280"/>
      <c r="BF418" s="280"/>
      <c r="BK418" s="280"/>
      <c r="BL418" s="280"/>
      <c r="BM418" s="280"/>
      <c r="BN418" s="280"/>
      <c r="BO418" s="280"/>
      <c r="BP418" s="280"/>
      <c r="BQ418" s="280"/>
      <c r="BR418" s="280"/>
      <c r="BS418" s="280"/>
      <c r="BT418" s="280"/>
      <c r="BU418" s="266"/>
      <c r="BV418" s="280"/>
      <c r="BW418" s="280"/>
      <c r="BX418" s="280"/>
      <c r="BY418" s="280"/>
      <c r="BZ418" s="280"/>
      <c r="CA418" s="280"/>
      <c r="CB418" s="266"/>
      <c r="CC418" s="266"/>
      <c r="CD418" s="280"/>
      <c r="CE418" s="280"/>
      <c r="CF418" s="280"/>
      <c r="CG418" s="280"/>
      <c r="CH418" s="266"/>
      <c r="CI418" s="266"/>
      <c r="CJ418" s="266"/>
      <c r="CK418" s="266"/>
      <c r="CL418" s="266"/>
      <c r="CM418" s="280"/>
      <c r="CN418" s="280"/>
      <c r="CO418" s="280"/>
      <c r="CP418" s="280"/>
      <c r="CQ418" s="280"/>
      <c r="CR418" s="268"/>
      <c r="CS418" s="268"/>
      <c r="DA418" s="270"/>
      <c r="DB418" s="270"/>
      <c r="DD418" s="284"/>
      <c r="DE418" s="270"/>
      <c r="DF418" s="285"/>
      <c r="DG418" s="270"/>
      <c r="DH418" s="270"/>
      <c r="DI418" s="273"/>
      <c r="DJ418" s="270"/>
      <c r="DK418" s="270"/>
      <c r="DL418" s="273"/>
      <c r="DM418" s="285"/>
      <c r="DN418" s="270"/>
      <c r="DO418" s="284"/>
      <c r="DP418" s="270"/>
      <c r="DQ418" s="270"/>
      <c r="DR418" s="270"/>
      <c r="DS418" s="270"/>
      <c r="DT418" s="270"/>
      <c r="DU418" s="244"/>
      <c r="DV418" s="284"/>
      <c r="DW418" s="284"/>
      <c r="DX418" s="286"/>
      <c r="DY418" s="286"/>
      <c r="DZ418" s="284"/>
      <c r="EA418" s="284"/>
      <c r="EB418" s="284"/>
      <c r="ED418" s="284"/>
      <c r="EE418" s="270"/>
      <c r="EF418" s="280"/>
      <c r="EG418" s="280"/>
      <c r="EH418" s="280"/>
      <c r="EI418" s="224"/>
      <c r="EJ418" s="275"/>
      <c r="EK418" s="276"/>
      <c r="EL418" s="275"/>
      <c r="EM418" s="275"/>
      <c r="EO418" s="275"/>
      <c r="EP418" s="275"/>
      <c r="ER418" s="224"/>
      <c r="ES418" s="275"/>
      <c r="ET418" s="276"/>
      <c r="EU418" s="275"/>
      <c r="EV418" s="275"/>
      <c r="EX418" s="275"/>
      <c r="EY418" s="275"/>
      <c r="FA418" s="34"/>
      <c r="FB418" s="34"/>
      <c r="FC418" s="33"/>
    </row>
    <row r="419" spans="7:159" ht="32.25" customHeight="1">
      <c r="G419" s="280"/>
      <c r="L419" s="280"/>
      <c r="M419" s="266"/>
      <c r="N419" s="266"/>
      <c r="O419" s="266"/>
      <c r="P419" s="266"/>
      <c r="Q419" s="266"/>
      <c r="R419" s="266"/>
      <c r="S419" s="280"/>
      <c r="T419" s="280"/>
      <c r="U419" s="280"/>
      <c r="V419" s="280"/>
      <c r="W419" s="280"/>
      <c r="X419" s="266"/>
      <c r="Y419" s="280"/>
      <c r="Z419" s="280"/>
      <c r="AA419" s="280"/>
      <c r="AB419" s="266"/>
      <c r="AC419" s="280"/>
      <c r="AD419" s="280"/>
      <c r="AE419" s="281"/>
      <c r="AF419" s="280"/>
      <c r="AG419" s="280"/>
      <c r="AH419" s="281"/>
      <c r="AI419" s="280"/>
      <c r="AJ419" s="280"/>
      <c r="AK419" s="280"/>
      <c r="AL419" s="280"/>
      <c r="AM419" s="280"/>
      <c r="AN419" s="266"/>
      <c r="AO419" s="280"/>
      <c r="AP419" s="280"/>
      <c r="AQ419" s="280"/>
      <c r="AR419" s="280"/>
      <c r="AS419" s="266"/>
      <c r="AT419" s="280"/>
      <c r="AU419" s="280"/>
      <c r="AV419" s="266"/>
      <c r="AW419" s="266"/>
      <c r="AX419" s="280"/>
      <c r="AY419" s="280"/>
      <c r="AZ419" s="280"/>
      <c r="BA419" s="280"/>
      <c r="BB419" s="280"/>
      <c r="BC419" s="280"/>
      <c r="BD419" s="280"/>
      <c r="BE419" s="280"/>
      <c r="BF419" s="280"/>
      <c r="BK419" s="280"/>
      <c r="BL419" s="280"/>
      <c r="BM419" s="280"/>
      <c r="BN419" s="280"/>
      <c r="BO419" s="280"/>
      <c r="BP419" s="280"/>
      <c r="BQ419" s="280"/>
      <c r="BR419" s="280"/>
      <c r="BS419" s="280"/>
      <c r="BT419" s="280"/>
      <c r="BU419" s="266"/>
      <c r="BV419" s="280"/>
      <c r="BW419" s="280"/>
      <c r="BX419" s="280"/>
      <c r="BY419" s="280"/>
      <c r="BZ419" s="280"/>
      <c r="CA419" s="280"/>
      <c r="CB419" s="266"/>
      <c r="CC419" s="266"/>
      <c r="CD419" s="280"/>
      <c r="CE419" s="280"/>
      <c r="CF419" s="280"/>
      <c r="CG419" s="280"/>
      <c r="CH419" s="266"/>
      <c r="CI419" s="266"/>
      <c r="CJ419" s="266"/>
      <c r="CK419" s="266"/>
      <c r="CL419" s="266"/>
      <c r="CM419" s="280"/>
      <c r="CN419" s="280"/>
      <c r="CO419" s="280"/>
      <c r="CP419" s="280"/>
      <c r="CQ419" s="280"/>
      <c r="CR419" s="268"/>
      <c r="CS419" s="268"/>
      <c r="DA419" s="270"/>
      <c r="DB419" s="270"/>
      <c r="DD419" s="284"/>
      <c r="DE419" s="270"/>
      <c r="DF419" s="285"/>
      <c r="DG419" s="270"/>
      <c r="DH419" s="270"/>
      <c r="DI419" s="273"/>
      <c r="DJ419" s="270"/>
      <c r="DK419" s="270"/>
      <c r="DL419" s="273"/>
      <c r="DM419" s="285"/>
      <c r="DN419" s="270"/>
      <c r="DO419" s="284"/>
      <c r="DP419" s="270"/>
      <c r="DQ419" s="270"/>
      <c r="DR419" s="270"/>
      <c r="DS419" s="270"/>
      <c r="DT419" s="270"/>
      <c r="DU419" s="244"/>
      <c r="DV419" s="284"/>
      <c r="DW419" s="284"/>
      <c r="DX419" s="286"/>
      <c r="DY419" s="286"/>
      <c r="DZ419" s="284"/>
      <c r="EA419" s="284"/>
      <c r="EB419" s="284"/>
      <c r="ED419" s="284"/>
      <c r="EE419" s="270"/>
      <c r="EF419" s="280"/>
      <c r="EG419" s="280"/>
      <c r="EH419" s="280"/>
      <c r="EI419" s="224"/>
      <c r="EJ419" s="275"/>
      <c r="EK419" s="276"/>
      <c r="EL419" s="275"/>
      <c r="EM419" s="275"/>
      <c r="EO419" s="275"/>
      <c r="EP419" s="275"/>
      <c r="ER419" s="224"/>
      <c r="ES419" s="275"/>
      <c r="ET419" s="276"/>
      <c r="EU419" s="275"/>
      <c r="EV419" s="275"/>
      <c r="EX419" s="275"/>
      <c r="EY419" s="275"/>
      <c r="FA419" s="34"/>
      <c r="FB419" s="34"/>
      <c r="FC419" s="33"/>
    </row>
    <row r="420" spans="7:159" ht="32.25" customHeight="1">
      <c r="G420" s="280"/>
      <c r="L420" s="280"/>
      <c r="M420" s="266"/>
      <c r="N420" s="266"/>
      <c r="O420" s="266"/>
      <c r="P420" s="266"/>
      <c r="Q420" s="266"/>
      <c r="R420" s="266"/>
      <c r="S420" s="280"/>
      <c r="T420" s="280"/>
      <c r="U420" s="280"/>
      <c r="V420" s="280"/>
      <c r="W420" s="280"/>
      <c r="X420" s="266"/>
      <c r="Y420" s="280"/>
      <c r="Z420" s="280"/>
      <c r="AA420" s="280"/>
      <c r="AB420" s="266"/>
      <c r="AC420" s="280"/>
      <c r="AD420" s="280"/>
      <c r="AE420" s="281"/>
      <c r="AF420" s="280"/>
      <c r="AG420" s="280"/>
      <c r="AH420" s="281"/>
      <c r="AI420" s="280"/>
      <c r="AJ420" s="280"/>
      <c r="AK420" s="280"/>
      <c r="AL420" s="280"/>
      <c r="AM420" s="280"/>
      <c r="AN420" s="266"/>
      <c r="AO420" s="280"/>
      <c r="AP420" s="280"/>
      <c r="AQ420" s="280"/>
      <c r="AR420" s="280"/>
      <c r="AS420" s="266"/>
      <c r="AT420" s="280"/>
      <c r="AU420" s="280"/>
      <c r="AV420" s="266"/>
      <c r="AW420" s="266"/>
      <c r="AX420" s="280"/>
      <c r="AY420" s="280"/>
      <c r="AZ420" s="280"/>
      <c r="BA420" s="280"/>
      <c r="BB420" s="280"/>
      <c r="BC420" s="280"/>
      <c r="BD420" s="280"/>
      <c r="BE420" s="280"/>
      <c r="BF420" s="280"/>
      <c r="BK420" s="280"/>
      <c r="BL420" s="280"/>
      <c r="BM420" s="280"/>
      <c r="BN420" s="280"/>
      <c r="BO420" s="280"/>
      <c r="BP420" s="280"/>
      <c r="BQ420" s="280"/>
      <c r="BR420" s="280"/>
      <c r="BS420" s="280"/>
      <c r="BT420" s="280"/>
      <c r="BU420" s="266"/>
      <c r="BV420" s="280"/>
      <c r="BW420" s="280"/>
      <c r="BX420" s="280"/>
      <c r="BY420" s="280"/>
      <c r="BZ420" s="280"/>
      <c r="CA420" s="280"/>
      <c r="CB420" s="266"/>
      <c r="CC420" s="266"/>
      <c r="CD420" s="280"/>
      <c r="CE420" s="280"/>
      <c r="CF420" s="280"/>
      <c r="CG420" s="280"/>
      <c r="CH420" s="266"/>
      <c r="CI420" s="266"/>
      <c r="CJ420" s="266"/>
      <c r="CK420" s="266"/>
      <c r="CL420" s="266"/>
      <c r="CM420" s="280"/>
      <c r="CN420" s="280"/>
      <c r="CO420" s="280"/>
      <c r="CP420" s="280"/>
      <c r="CQ420" s="280"/>
      <c r="CR420" s="268"/>
      <c r="CS420" s="268"/>
      <c r="DA420" s="270"/>
      <c r="DB420" s="270"/>
      <c r="DD420" s="284"/>
      <c r="DE420" s="270"/>
      <c r="DF420" s="285"/>
      <c r="DG420" s="270"/>
      <c r="DH420" s="270"/>
      <c r="DI420" s="273"/>
      <c r="DJ420" s="270"/>
      <c r="DK420" s="270"/>
      <c r="DL420" s="273"/>
      <c r="DM420" s="285"/>
      <c r="DN420" s="270"/>
      <c r="DO420" s="284"/>
      <c r="DP420" s="270"/>
      <c r="DQ420" s="270"/>
      <c r="DR420" s="270"/>
      <c r="DS420" s="270"/>
      <c r="DT420" s="270"/>
      <c r="DU420" s="244"/>
      <c r="DV420" s="284"/>
      <c r="DW420" s="284"/>
      <c r="DX420" s="286"/>
      <c r="DY420" s="286"/>
      <c r="DZ420" s="284"/>
      <c r="EA420" s="284"/>
      <c r="EB420" s="284"/>
      <c r="ED420" s="284"/>
      <c r="EE420" s="270"/>
      <c r="EF420" s="280"/>
      <c r="EG420" s="280"/>
      <c r="EH420" s="280"/>
      <c r="EI420" s="224"/>
      <c r="EJ420" s="275"/>
      <c r="EK420" s="276"/>
      <c r="EL420" s="275"/>
      <c r="EM420" s="275"/>
      <c r="EO420" s="275"/>
      <c r="EP420" s="275"/>
      <c r="ER420" s="224"/>
      <c r="ES420" s="275"/>
      <c r="ET420" s="276"/>
      <c r="EU420" s="275"/>
      <c r="EV420" s="275"/>
      <c r="EX420" s="275"/>
      <c r="EY420" s="275"/>
      <c r="FA420" s="34"/>
      <c r="FB420" s="34"/>
      <c r="FC420" s="33"/>
    </row>
    <row r="421" spans="7:159" ht="32.25" customHeight="1">
      <c r="G421" s="280"/>
      <c r="L421" s="280"/>
      <c r="M421" s="266"/>
      <c r="N421" s="266"/>
      <c r="O421" s="266"/>
      <c r="P421" s="266"/>
      <c r="Q421" s="266"/>
      <c r="R421" s="266"/>
      <c r="S421" s="280"/>
      <c r="T421" s="280"/>
      <c r="U421" s="280"/>
      <c r="V421" s="280"/>
      <c r="W421" s="280"/>
      <c r="X421" s="266"/>
      <c r="Y421" s="280"/>
      <c r="Z421" s="280"/>
      <c r="AA421" s="280"/>
      <c r="AB421" s="266"/>
      <c r="AC421" s="280"/>
      <c r="AD421" s="280"/>
      <c r="AE421" s="281"/>
      <c r="AF421" s="280"/>
      <c r="AG421" s="280"/>
      <c r="AH421" s="281"/>
      <c r="AI421" s="280"/>
      <c r="AJ421" s="280"/>
      <c r="AK421" s="280"/>
      <c r="AL421" s="280"/>
      <c r="AM421" s="280"/>
      <c r="AN421" s="266"/>
      <c r="AO421" s="280"/>
      <c r="AP421" s="280"/>
      <c r="AQ421" s="280"/>
      <c r="AR421" s="280"/>
      <c r="AS421" s="266"/>
      <c r="AT421" s="280"/>
      <c r="AU421" s="280"/>
      <c r="AV421" s="266"/>
      <c r="AW421" s="266"/>
      <c r="AX421" s="280"/>
      <c r="AY421" s="280"/>
      <c r="AZ421" s="280"/>
      <c r="BA421" s="280"/>
      <c r="BB421" s="280"/>
      <c r="BC421" s="280"/>
      <c r="BD421" s="280"/>
      <c r="BE421" s="280"/>
      <c r="BF421" s="280"/>
      <c r="BK421" s="280"/>
      <c r="BL421" s="280"/>
      <c r="BM421" s="280"/>
      <c r="BN421" s="280"/>
      <c r="BO421" s="280"/>
      <c r="BP421" s="280"/>
      <c r="BQ421" s="280"/>
      <c r="BR421" s="280"/>
      <c r="BS421" s="280"/>
      <c r="BT421" s="280"/>
      <c r="BU421" s="266"/>
      <c r="BV421" s="280"/>
      <c r="BW421" s="280"/>
      <c r="BX421" s="280"/>
      <c r="BY421" s="280"/>
      <c r="BZ421" s="280"/>
      <c r="CA421" s="280"/>
      <c r="CB421" s="266"/>
      <c r="CC421" s="266"/>
      <c r="CD421" s="280"/>
      <c r="CE421" s="280"/>
      <c r="CF421" s="280"/>
      <c r="CG421" s="280"/>
      <c r="CH421" s="266"/>
      <c r="CI421" s="266"/>
      <c r="CJ421" s="266"/>
      <c r="CK421" s="266"/>
      <c r="CL421" s="266"/>
      <c r="CM421" s="280"/>
      <c r="CN421" s="280"/>
      <c r="CO421" s="280"/>
      <c r="CP421" s="280"/>
      <c r="CQ421" s="280"/>
      <c r="CR421" s="268"/>
      <c r="CS421" s="268"/>
      <c r="DA421" s="270"/>
      <c r="DB421" s="270"/>
      <c r="DD421" s="284"/>
      <c r="DE421" s="270"/>
      <c r="DF421" s="285"/>
      <c r="DG421" s="270"/>
      <c r="DH421" s="270"/>
      <c r="DI421" s="273"/>
      <c r="DJ421" s="270"/>
      <c r="DK421" s="270"/>
      <c r="DL421" s="273"/>
      <c r="DM421" s="285"/>
      <c r="DN421" s="270"/>
      <c r="DO421" s="284"/>
      <c r="DP421" s="270"/>
      <c r="DQ421" s="270"/>
      <c r="DR421" s="270"/>
      <c r="DS421" s="270"/>
      <c r="DT421" s="270"/>
      <c r="DU421" s="244"/>
      <c r="DV421" s="284"/>
      <c r="DW421" s="284"/>
      <c r="DX421" s="286"/>
      <c r="DY421" s="286"/>
      <c r="DZ421" s="284"/>
      <c r="EA421" s="284"/>
      <c r="EB421" s="284"/>
      <c r="ED421" s="284"/>
      <c r="EE421" s="270"/>
      <c r="EF421" s="280"/>
      <c r="EG421" s="280"/>
      <c r="EH421" s="280"/>
      <c r="EI421" s="224"/>
      <c r="EJ421" s="275"/>
      <c r="EK421" s="276"/>
      <c r="EL421" s="275"/>
      <c r="EM421" s="275"/>
      <c r="EO421" s="275"/>
      <c r="EP421" s="275"/>
      <c r="ER421" s="224"/>
      <c r="ES421" s="275"/>
      <c r="ET421" s="276"/>
      <c r="EU421" s="275"/>
      <c r="EV421" s="275"/>
      <c r="EX421" s="275"/>
      <c r="EY421" s="275"/>
      <c r="FA421" s="34"/>
      <c r="FB421" s="34"/>
      <c r="FC421" s="33"/>
    </row>
    <row r="422" spans="7:159" ht="32.25" customHeight="1">
      <c r="G422" s="280"/>
      <c r="L422" s="280"/>
      <c r="M422" s="266"/>
      <c r="N422" s="266"/>
      <c r="O422" s="266"/>
      <c r="P422" s="266"/>
      <c r="Q422" s="266"/>
      <c r="R422" s="266"/>
      <c r="S422" s="280"/>
      <c r="T422" s="280"/>
      <c r="U422" s="280"/>
      <c r="V422" s="280"/>
      <c r="W422" s="280"/>
      <c r="X422" s="266"/>
      <c r="Y422" s="280"/>
      <c r="Z422" s="280"/>
      <c r="AA422" s="280"/>
      <c r="AB422" s="266"/>
      <c r="AC422" s="280"/>
      <c r="AD422" s="280"/>
      <c r="AE422" s="281"/>
      <c r="AF422" s="280"/>
      <c r="AG422" s="280"/>
      <c r="AH422" s="281"/>
      <c r="AI422" s="280"/>
      <c r="AJ422" s="280"/>
      <c r="AK422" s="280"/>
      <c r="AL422" s="280"/>
      <c r="AM422" s="280"/>
      <c r="AN422" s="266"/>
      <c r="AO422" s="280"/>
      <c r="AP422" s="280"/>
      <c r="AQ422" s="280"/>
      <c r="AR422" s="280"/>
      <c r="AS422" s="266"/>
      <c r="AT422" s="280"/>
      <c r="AU422" s="280"/>
      <c r="AV422" s="266"/>
      <c r="AW422" s="266"/>
      <c r="AX422" s="280"/>
      <c r="AY422" s="280"/>
      <c r="AZ422" s="280"/>
      <c r="BA422" s="280"/>
      <c r="BB422" s="280"/>
      <c r="BC422" s="280"/>
      <c r="BD422" s="280"/>
      <c r="BE422" s="280"/>
      <c r="BF422" s="280"/>
      <c r="BK422" s="280"/>
      <c r="BL422" s="280"/>
      <c r="BM422" s="280"/>
      <c r="BN422" s="280"/>
      <c r="BO422" s="280"/>
      <c r="BP422" s="280"/>
      <c r="BQ422" s="280"/>
      <c r="BR422" s="280"/>
      <c r="BS422" s="280"/>
      <c r="BT422" s="280"/>
      <c r="BU422" s="266"/>
      <c r="BV422" s="280"/>
      <c r="BW422" s="280"/>
      <c r="BX422" s="280"/>
      <c r="BY422" s="280"/>
      <c r="BZ422" s="280"/>
      <c r="CA422" s="280"/>
      <c r="CB422" s="266"/>
      <c r="CC422" s="266"/>
      <c r="CD422" s="280"/>
      <c r="CE422" s="280"/>
      <c r="CF422" s="280"/>
      <c r="CG422" s="280"/>
      <c r="CH422" s="266"/>
      <c r="CI422" s="266"/>
      <c r="CJ422" s="266"/>
      <c r="CK422" s="266"/>
      <c r="CL422" s="266"/>
      <c r="CM422" s="280"/>
      <c r="CN422" s="280"/>
      <c r="CO422" s="280"/>
      <c r="CP422" s="280"/>
      <c r="CQ422" s="280"/>
      <c r="CR422" s="268"/>
      <c r="CS422" s="268"/>
      <c r="DA422" s="270"/>
      <c r="DB422" s="270"/>
      <c r="DD422" s="284"/>
      <c r="DE422" s="270"/>
      <c r="DF422" s="285"/>
      <c r="DG422" s="270"/>
      <c r="DH422" s="270"/>
      <c r="DI422" s="273"/>
      <c r="DJ422" s="270"/>
      <c r="DK422" s="270"/>
      <c r="DL422" s="273"/>
      <c r="DM422" s="285"/>
      <c r="DN422" s="270"/>
      <c r="DO422" s="284"/>
      <c r="DP422" s="270"/>
      <c r="DQ422" s="270"/>
      <c r="DR422" s="270"/>
      <c r="DS422" s="270"/>
      <c r="DT422" s="270"/>
      <c r="DU422" s="244"/>
      <c r="DV422" s="284"/>
      <c r="DW422" s="284"/>
      <c r="DX422" s="286"/>
      <c r="DY422" s="286"/>
      <c r="DZ422" s="284"/>
      <c r="EA422" s="284"/>
      <c r="EB422" s="284"/>
      <c r="ED422" s="284"/>
      <c r="EE422" s="270"/>
      <c r="EF422" s="280"/>
      <c r="EG422" s="280"/>
      <c r="EH422" s="280"/>
      <c r="EI422" s="224"/>
      <c r="EJ422" s="275"/>
      <c r="EK422" s="276"/>
      <c r="EL422" s="275"/>
      <c r="EM422" s="275"/>
      <c r="EO422" s="275"/>
      <c r="EP422" s="275"/>
      <c r="ER422" s="224"/>
      <c r="ES422" s="275"/>
      <c r="ET422" s="276"/>
      <c r="EU422" s="275"/>
      <c r="EV422" s="275"/>
      <c r="EX422" s="275"/>
      <c r="EY422" s="275"/>
      <c r="FA422" s="34"/>
      <c r="FB422" s="34"/>
      <c r="FC422" s="33"/>
    </row>
    <row r="423" spans="7:159" ht="32.25" customHeight="1">
      <c r="G423" s="280"/>
      <c r="L423" s="280"/>
      <c r="M423" s="266"/>
      <c r="N423" s="266"/>
      <c r="O423" s="266"/>
      <c r="P423" s="266"/>
      <c r="Q423" s="266"/>
      <c r="R423" s="266"/>
      <c r="S423" s="280"/>
      <c r="T423" s="280"/>
      <c r="U423" s="280"/>
      <c r="V423" s="280"/>
      <c r="W423" s="280"/>
      <c r="X423" s="266"/>
      <c r="Y423" s="280"/>
      <c r="Z423" s="280"/>
      <c r="AA423" s="280"/>
      <c r="AB423" s="266"/>
      <c r="AC423" s="280"/>
      <c r="AD423" s="280"/>
      <c r="AE423" s="281"/>
      <c r="AF423" s="280"/>
      <c r="AG423" s="280"/>
      <c r="AH423" s="281"/>
      <c r="AI423" s="280"/>
      <c r="AJ423" s="280"/>
      <c r="AK423" s="280"/>
      <c r="AL423" s="280"/>
      <c r="AM423" s="280"/>
      <c r="AN423" s="266"/>
      <c r="AO423" s="280"/>
      <c r="AP423" s="280"/>
      <c r="AQ423" s="280"/>
      <c r="AR423" s="280"/>
      <c r="AS423" s="266"/>
      <c r="AT423" s="280"/>
      <c r="AU423" s="280"/>
      <c r="AV423" s="266"/>
      <c r="AW423" s="266"/>
      <c r="AX423" s="280"/>
      <c r="AY423" s="280"/>
      <c r="AZ423" s="280"/>
      <c r="BA423" s="280"/>
      <c r="BB423" s="280"/>
      <c r="BC423" s="280"/>
      <c r="BD423" s="280"/>
      <c r="BE423" s="280"/>
      <c r="BF423" s="280"/>
      <c r="BK423" s="280"/>
      <c r="BL423" s="280"/>
      <c r="BM423" s="280"/>
      <c r="BN423" s="280"/>
      <c r="BO423" s="280"/>
      <c r="BP423" s="280"/>
      <c r="BQ423" s="280"/>
      <c r="BR423" s="280"/>
      <c r="BS423" s="280"/>
      <c r="BT423" s="280"/>
      <c r="BU423" s="266"/>
      <c r="BV423" s="280"/>
      <c r="BW423" s="280"/>
      <c r="BX423" s="280"/>
      <c r="BY423" s="280"/>
      <c r="BZ423" s="280"/>
      <c r="CA423" s="280"/>
      <c r="CB423" s="266"/>
      <c r="CC423" s="266"/>
      <c r="CD423" s="280"/>
      <c r="CE423" s="280"/>
      <c r="CF423" s="280"/>
      <c r="CG423" s="280"/>
      <c r="CH423" s="266"/>
      <c r="CI423" s="266"/>
      <c r="CJ423" s="266"/>
      <c r="CK423" s="266"/>
      <c r="CL423" s="266"/>
      <c r="CM423" s="280"/>
      <c r="CN423" s="280"/>
      <c r="CO423" s="280"/>
      <c r="CP423" s="280"/>
      <c r="CQ423" s="280"/>
      <c r="CR423" s="268"/>
      <c r="CS423" s="268"/>
      <c r="DA423" s="270"/>
      <c r="DB423" s="270"/>
      <c r="DD423" s="284"/>
      <c r="DE423" s="270"/>
      <c r="DF423" s="285"/>
      <c r="DG423" s="270"/>
      <c r="DH423" s="270"/>
      <c r="DI423" s="273"/>
      <c r="DJ423" s="270"/>
      <c r="DK423" s="270"/>
      <c r="DL423" s="273"/>
      <c r="DM423" s="285"/>
      <c r="DN423" s="270"/>
      <c r="DO423" s="284"/>
      <c r="DP423" s="270"/>
      <c r="DQ423" s="270"/>
      <c r="DR423" s="270"/>
      <c r="DS423" s="270"/>
      <c r="DT423" s="270"/>
      <c r="DU423" s="244"/>
      <c r="DV423" s="284"/>
      <c r="DW423" s="284"/>
      <c r="DX423" s="286"/>
      <c r="DY423" s="286"/>
      <c r="DZ423" s="284"/>
      <c r="EA423" s="284"/>
      <c r="EB423" s="284"/>
      <c r="ED423" s="284"/>
      <c r="EE423" s="270"/>
      <c r="EF423" s="280"/>
      <c r="EG423" s="280"/>
      <c r="EH423" s="280"/>
      <c r="EI423" s="224"/>
      <c r="EJ423" s="275"/>
      <c r="EK423" s="276"/>
      <c r="EL423" s="275"/>
      <c r="EM423" s="275"/>
      <c r="EO423" s="275"/>
      <c r="EP423" s="275"/>
      <c r="ER423" s="224"/>
      <c r="ES423" s="275"/>
      <c r="ET423" s="276"/>
      <c r="EU423" s="275"/>
      <c r="EV423" s="275"/>
      <c r="EX423" s="275"/>
      <c r="EY423" s="275"/>
      <c r="FA423" s="34"/>
      <c r="FB423" s="34"/>
      <c r="FC423" s="33"/>
    </row>
    <row r="424" spans="7:159" ht="32.25" customHeight="1">
      <c r="G424" s="280"/>
      <c r="L424" s="280"/>
      <c r="M424" s="266"/>
      <c r="N424" s="266"/>
      <c r="O424" s="266"/>
      <c r="P424" s="266"/>
      <c r="Q424" s="266"/>
      <c r="R424" s="266"/>
      <c r="S424" s="280"/>
      <c r="T424" s="280"/>
      <c r="U424" s="280"/>
      <c r="V424" s="280"/>
      <c r="W424" s="280"/>
      <c r="X424" s="266"/>
      <c r="Y424" s="280"/>
      <c r="Z424" s="280"/>
      <c r="AA424" s="280"/>
      <c r="AB424" s="266"/>
      <c r="AC424" s="280"/>
      <c r="AD424" s="280"/>
      <c r="AE424" s="281"/>
      <c r="AF424" s="280"/>
      <c r="AG424" s="280"/>
      <c r="AH424" s="281"/>
      <c r="AI424" s="280"/>
      <c r="AJ424" s="280"/>
      <c r="AK424" s="280"/>
      <c r="AL424" s="280"/>
      <c r="AM424" s="280"/>
      <c r="AN424" s="266"/>
      <c r="AO424" s="280"/>
      <c r="AP424" s="280"/>
      <c r="AQ424" s="280"/>
      <c r="AR424" s="280"/>
      <c r="AS424" s="266"/>
      <c r="AT424" s="280"/>
      <c r="AU424" s="280"/>
      <c r="AV424" s="266"/>
      <c r="AW424" s="266"/>
      <c r="AX424" s="280"/>
      <c r="AY424" s="280"/>
      <c r="AZ424" s="280"/>
      <c r="BA424" s="280"/>
      <c r="BB424" s="280"/>
      <c r="BC424" s="280"/>
      <c r="BD424" s="280"/>
      <c r="BE424" s="280"/>
      <c r="BF424" s="280"/>
      <c r="BK424" s="280"/>
      <c r="BL424" s="280"/>
      <c r="BM424" s="280"/>
      <c r="BN424" s="280"/>
      <c r="BO424" s="280"/>
      <c r="BP424" s="280"/>
      <c r="BQ424" s="280"/>
      <c r="BR424" s="280"/>
      <c r="BS424" s="280"/>
      <c r="BT424" s="280"/>
      <c r="BU424" s="266"/>
      <c r="BV424" s="280"/>
      <c r="BW424" s="280"/>
      <c r="BX424" s="280"/>
      <c r="BY424" s="280"/>
      <c r="BZ424" s="280"/>
      <c r="CA424" s="280"/>
      <c r="CB424" s="266"/>
      <c r="CC424" s="266"/>
      <c r="CD424" s="280"/>
      <c r="CE424" s="280"/>
      <c r="CF424" s="280"/>
      <c r="CG424" s="280"/>
      <c r="CH424" s="266"/>
      <c r="CI424" s="266"/>
      <c r="CJ424" s="266"/>
      <c r="CK424" s="266"/>
      <c r="CL424" s="266"/>
      <c r="CM424" s="280"/>
      <c r="CN424" s="280"/>
      <c r="CO424" s="280"/>
      <c r="CP424" s="280"/>
      <c r="CQ424" s="280"/>
      <c r="CR424" s="268"/>
      <c r="CS424" s="268"/>
      <c r="DA424" s="270"/>
      <c r="DB424" s="270"/>
      <c r="DD424" s="284"/>
      <c r="DE424" s="270"/>
      <c r="DF424" s="285"/>
      <c r="DG424" s="270"/>
      <c r="DH424" s="270"/>
      <c r="DI424" s="273"/>
      <c r="DJ424" s="270"/>
      <c r="DK424" s="270"/>
      <c r="DL424" s="273"/>
      <c r="DM424" s="285"/>
      <c r="DN424" s="270"/>
      <c r="DO424" s="284"/>
      <c r="DP424" s="270"/>
      <c r="DQ424" s="270"/>
      <c r="DR424" s="270"/>
      <c r="DS424" s="270"/>
      <c r="DT424" s="270"/>
      <c r="DU424" s="244"/>
      <c r="DV424" s="284"/>
      <c r="DW424" s="284"/>
      <c r="DX424" s="286"/>
      <c r="DY424" s="286"/>
      <c r="DZ424" s="284"/>
      <c r="EA424" s="284"/>
      <c r="EB424" s="284"/>
      <c r="ED424" s="284"/>
      <c r="EE424" s="270"/>
      <c r="EF424" s="280"/>
      <c r="EG424" s="280"/>
      <c r="EH424" s="280"/>
      <c r="EI424" s="224"/>
      <c r="EJ424" s="275"/>
      <c r="EK424" s="276"/>
      <c r="EL424" s="275"/>
      <c r="EM424" s="275"/>
      <c r="EO424" s="275"/>
      <c r="EP424" s="275"/>
      <c r="ER424" s="224"/>
      <c r="ES424" s="275"/>
      <c r="ET424" s="276"/>
      <c r="EU424" s="275"/>
      <c r="EV424" s="275"/>
      <c r="EX424" s="275"/>
      <c r="EY424" s="275"/>
      <c r="FA424" s="34"/>
      <c r="FB424" s="34"/>
      <c r="FC424" s="33"/>
    </row>
    <row r="425" spans="7:159" ht="32.25" customHeight="1">
      <c r="G425" s="280"/>
      <c r="L425" s="280"/>
      <c r="M425" s="266"/>
      <c r="N425" s="266"/>
      <c r="O425" s="266"/>
      <c r="P425" s="266"/>
      <c r="Q425" s="266"/>
      <c r="R425" s="266"/>
      <c r="S425" s="280"/>
      <c r="T425" s="280"/>
      <c r="U425" s="280"/>
      <c r="V425" s="280"/>
      <c r="W425" s="280"/>
      <c r="X425" s="266"/>
      <c r="Y425" s="280"/>
      <c r="Z425" s="280"/>
      <c r="AA425" s="280"/>
      <c r="AB425" s="266"/>
      <c r="AC425" s="280"/>
      <c r="AD425" s="280"/>
      <c r="AE425" s="281"/>
      <c r="AF425" s="280"/>
      <c r="AG425" s="280"/>
      <c r="AH425" s="281"/>
      <c r="AI425" s="280"/>
      <c r="AJ425" s="280"/>
      <c r="AK425" s="280"/>
      <c r="AL425" s="280"/>
      <c r="AM425" s="280"/>
      <c r="AN425" s="266"/>
      <c r="AO425" s="280"/>
      <c r="AP425" s="280"/>
      <c r="AQ425" s="280"/>
      <c r="AR425" s="280"/>
      <c r="AS425" s="266"/>
      <c r="AT425" s="280"/>
      <c r="AU425" s="280"/>
      <c r="AV425" s="266"/>
      <c r="AW425" s="266"/>
      <c r="AX425" s="280"/>
      <c r="AY425" s="280"/>
      <c r="AZ425" s="280"/>
      <c r="BA425" s="280"/>
      <c r="BB425" s="280"/>
      <c r="BC425" s="280"/>
      <c r="BD425" s="280"/>
      <c r="BE425" s="280"/>
      <c r="BF425" s="280"/>
      <c r="BK425" s="280"/>
      <c r="BL425" s="280"/>
      <c r="BM425" s="280"/>
      <c r="BN425" s="280"/>
      <c r="BO425" s="280"/>
      <c r="BP425" s="280"/>
      <c r="BQ425" s="280"/>
      <c r="BR425" s="280"/>
      <c r="BS425" s="280"/>
      <c r="BT425" s="280"/>
      <c r="BU425" s="266"/>
      <c r="BV425" s="280"/>
      <c r="BW425" s="280"/>
      <c r="BX425" s="280"/>
      <c r="BY425" s="280"/>
      <c r="BZ425" s="280"/>
      <c r="CA425" s="280"/>
      <c r="CB425" s="266"/>
      <c r="CC425" s="266"/>
      <c r="CD425" s="280"/>
      <c r="CE425" s="280"/>
      <c r="CF425" s="280"/>
      <c r="CG425" s="280"/>
      <c r="CH425" s="266"/>
      <c r="CI425" s="266"/>
      <c r="CJ425" s="266"/>
      <c r="CK425" s="266"/>
      <c r="CL425" s="266"/>
      <c r="CM425" s="280"/>
      <c r="CN425" s="280"/>
      <c r="CO425" s="280"/>
      <c r="CP425" s="280"/>
      <c r="CQ425" s="280"/>
      <c r="CR425" s="268"/>
      <c r="CS425" s="268"/>
      <c r="DA425" s="270"/>
      <c r="DB425" s="270"/>
      <c r="DD425" s="284"/>
      <c r="DE425" s="270"/>
      <c r="DF425" s="285"/>
      <c r="DG425" s="270"/>
      <c r="DH425" s="270"/>
      <c r="DI425" s="273"/>
      <c r="DJ425" s="270"/>
      <c r="DK425" s="270"/>
      <c r="DL425" s="273"/>
      <c r="DM425" s="285"/>
      <c r="DN425" s="270"/>
      <c r="DO425" s="284"/>
      <c r="DP425" s="270"/>
      <c r="DQ425" s="270"/>
      <c r="DR425" s="270"/>
      <c r="DS425" s="270"/>
      <c r="DT425" s="270"/>
      <c r="DU425" s="244"/>
      <c r="DV425" s="284"/>
      <c r="DW425" s="284"/>
      <c r="DX425" s="286"/>
      <c r="DY425" s="286"/>
      <c r="DZ425" s="284"/>
      <c r="EA425" s="284"/>
      <c r="EB425" s="284"/>
      <c r="ED425" s="284"/>
      <c r="EE425" s="270"/>
      <c r="EF425" s="280"/>
      <c r="EG425" s="280"/>
      <c r="EH425" s="280"/>
      <c r="EI425" s="224"/>
      <c r="EJ425" s="275"/>
      <c r="EK425" s="276"/>
      <c r="EL425" s="275"/>
      <c r="EM425" s="275"/>
      <c r="EO425" s="275"/>
      <c r="EP425" s="275"/>
      <c r="ER425" s="224"/>
      <c r="ES425" s="275"/>
      <c r="ET425" s="276"/>
      <c r="EU425" s="275"/>
      <c r="EV425" s="275"/>
      <c r="EX425" s="275"/>
      <c r="EY425" s="275"/>
      <c r="FA425" s="34"/>
      <c r="FB425" s="34"/>
      <c r="FC425" s="33"/>
    </row>
    <row r="426" spans="7:159" ht="32.25" customHeight="1">
      <c r="G426" s="280"/>
      <c r="L426" s="280"/>
      <c r="M426" s="266"/>
      <c r="N426" s="266"/>
      <c r="O426" s="266"/>
      <c r="P426" s="266"/>
      <c r="Q426" s="266"/>
      <c r="R426" s="266"/>
      <c r="S426" s="280"/>
      <c r="T426" s="280"/>
      <c r="U426" s="280"/>
      <c r="V426" s="280"/>
      <c r="W426" s="280"/>
      <c r="X426" s="266"/>
      <c r="Y426" s="280"/>
      <c r="Z426" s="280"/>
      <c r="AA426" s="280"/>
      <c r="AB426" s="266"/>
      <c r="AC426" s="280"/>
      <c r="AD426" s="280"/>
      <c r="AE426" s="281"/>
      <c r="AF426" s="280"/>
      <c r="AG426" s="280"/>
      <c r="AH426" s="281"/>
      <c r="AI426" s="280"/>
      <c r="AJ426" s="280"/>
      <c r="AK426" s="280"/>
      <c r="AL426" s="280"/>
      <c r="AM426" s="280"/>
      <c r="AN426" s="266"/>
      <c r="AO426" s="280"/>
      <c r="AP426" s="280"/>
      <c r="AQ426" s="280"/>
      <c r="AR426" s="280"/>
      <c r="AS426" s="266"/>
      <c r="AT426" s="280"/>
      <c r="AU426" s="280"/>
      <c r="AV426" s="266"/>
      <c r="AW426" s="266"/>
      <c r="AX426" s="280"/>
      <c r="AY426" s="280"/>
      <c r="AZ426" s="280"/>
      <c r="BA426" s="280"/>
      <c r="BB426" s="280"/>
      <c r="BC426" s="280"/>
      <c r="BD426" s="280"/>
      <c r="BE426" s="280"/>
      <c r="BF426" s="280"/>
      <c r="BK426" s="280"/>
      <c r="BL426" s="280"/>
      <c r="BM426" s="280"/>
      <c r="BN426" s="280"/>
      <c r="BO426" s="280"/>
      <c r="BP426" s="280"/>
      <c r="BQ426" s="280"/>
      <c r="BR426" s="280"/>
      <c r="BS426" s="280"/>
      <c r="BT426" s="280"/>
      <c r="BU426" s="266"/>
      <c r="BV426" s="280"/>
      <c r="BW426" s="280"/>
      <c r="BX426" s="280"/>
      <c r="BY426" s="280"/>
      <c r="BZ426" s="280"/>
      <c r="CA426" s="280"/>
      <c r="CB426" s="266"/>
      <c r="CC426" s="266"/>
      <c r="CD426" s="280"/>
      <c r="CE426" s="280"/>
      <c r="CF426" s="280"/>
      <c r="CG426" s="280"/>
      <c r="CH426" s="266"/>
      <c r="CI426" s="266"/>
      <c r="CJ426" s="266"/>
      <c r="CK426" s="266"/>
      <c r="CL426" s="266"/>
      <c r="CM426" s="280"/>
      <c r="CN426" s="280"/>
      <c r="CO426" s="280"/>
      <c r="CP426" s="280"/>
      <c r="CQ426" s="280"/>
      <c r="CR426" s="268"/>
      <c r="CS426" s="268"/>
      <c r="DA426" s="270"/>
      <c r="DB426" s="270"/>
      <c r="DD426" s="284"/>
      <c r="DE426" s="270"/>
      <c r="DF426" s="285"/>
      <c r="DG426" s="270"/>
      <c r="DH426" s="270"/>
      <c r="DI426" s="273"/>
      <c r="DJ426" s="270"/>
      <c r="DK426" s="270"/>
      <c r="DL426" s="273"/>
      <c r="DM426" s="285"/>
      <c r="DN426" s="270"/>
      <c r="DO426" s="284"/>
      <c r="DP426" s="270"/>
      <c r="DQ426" s="270"/>
      <c r="DR426" s="270"/>
      <c r="DS426" s="270"/>
      <c r="DT426" s="270"/>
      <c r="DU426" s="244"/>
      <c r="DV426" s="284"/>
      <c r="DW426" s="284"/>
      <c r="DX426" s="286"/>
      <c r="DY426" s="286"/>
      <c r="DZ426" s="284"/>
      <c r="EA426" s="284"/>
      <c r="EB426" s="284"/>
      <c r="ED426" s="284"/>
      <c r="EE426" s="270"/>
      <c r="EF426" s="280"/>
      <c r="EG426" s="280"/>
      <c r="EH426" s="280"/>
      <c r="EI426" s="224"/>
      <c r="EJ426" s="275"/>
      <c r="EK426" s="276"/>
      <c r="EL426" s="275"/>
      <c r="EM426" s="275"/>
      <c r="EO426" s="275"/>
      <c r="EP426" s="275"/>
      <c r="ER426" s="224"/>
      <c r="ES426" s="275"/>
      <c r="ET426" s="276"/>
      <c r="EU426" s="275"/>
      <c r="EV426" s="275"/>
      <c r="EX426" s="275"/>
      <c r="EY426" s="275"/>
      <c r="FA426" s="34"/>
      <c r="FB426" s="34"/>
      <c r="FC426" s="33"/>
    </row>
    <row r="427" spans="7:159" ht="32.25" customHeight="1">
      <c r="G427" s="280"/>
      <c r="L427" s="280"/>
      <c r="M427" s="266"/>
      <c r="N427" s="266"/>
      <c r="O427" s="266"/>
      <c r="P427" s="266"/>
      <c r="Q427" s="266"/>
      <c r="R427" s="266"/>
      <c r="S427" s="280"/>
      <c r="T427" s="280"/>
      <c r="U427" s="280"/>
      <c r="V427" s="280"/>
      <c r="W427" s="280"/>
      <c r="X427" s="266"/>
      <c r="Y427" s="280"/>
      <c r="Z427" s="280"/>
      <c r="AA427" s="280"/>
      <c r="AB427" s="266"/>
      <c r="AC427" s="280"/>
      <c r="AD427" s="280"/>
      <c r="AE427" s="281"/>
      <c r="AF427" s="280"/>
      <c r="AG427" s="280"/>
      <c r="AH427" s="281"/>
      <c r="AI427" s="280"/>
      <c r="AJ427" s="280"/>
      <c r="AK427" s="280"/>
      <c r="AL427" s="280"/>
      <c r="AM427" s="280"/>
      <c r="AN427" s="266"/>
      <c r="AO427" s="280"/>
      <c r="AP427" s="280"/>
      <c r="AQ427" s="280"/>
      <c r="AR427" s="280"/>
      <c r="AS427" s="266"/>
      <c r="AT427" s="280"/>
      <c r="AU427" s="280"/>
      <c r="AV427" s="266"/>
      <c r="AW427" s="266"/>
      <c r="AX427" s="280"/>
      <c r="AY427" s="280"/>
      <c r="AZ427" s="280"/>
      <c r="BA427" s="280"/>
      <c r="BB427" s="280"/>
      <c r="BC427" s="280"/>
      <c r="BD427" s="280"/>
      <c r="BE427" s="280"/>
      <c r="BF427" s="280"/>
      <c r="BK427" s="280"/>
      <c r="BL427" s="280"/>
      <c r="BM427" s="280"/>
      <c r="BN427" s="280"/>
      <c r="BO427" s="280"/>
      <c r="BP427" s="280"/>
      <c r="BQ427" s="280"/>
      <c r="BR427" s="280"/>
      <c r="BS427" s="280"/>
      <c r="BT427" s="280"/>
      <c r="BU427" s="266"/>
      <c r="BV427" s="280"/>
      <c r="BW427" s="280"/>
      <c r="BX427" s="280"/>
      <c r="BY427" s="280"/>
      <c r="BZ427" s="280"/>
      <c r="CA427" s="280"/>
      <c r="CB427" s="266"/>
      <c r="CC427" s="266"/>
      <c r="CD427" s="280"/>
      <c r="CE427" s="280"/>
      <c r="CF427" s="280"/>
      <c r="CG427" s="280"/>
      <c r="CH427" s="266"/>
      <c r="CI427" s="266"/>
      <c r="CJ427" s="266"/>
      <c r="CK427" s="266"/>
      <c r="CL427" s="266"/>
      <c r="CM427" s="280"/>
      <c r="CN427" s="280"/>
      <c r="CO427" s="280"/>
      <c r="CP427" s="280"/>
      <c r="CQ427" s="280"/>
      <c r="CR427" s="268"/>
      <c r="CS427" s="268"/>
      <c r="DA427" s="270"/>
      <c r="DB427" s="270"/>
      <c r="DD427" s="284"/>
      <c r="DE427" s="270"/>
      <c r="DF427" s="285"/>
      <c r="DG427" s="270"/>
      <c r="DH427" s="270"/>
      <c r="DI427" s="273"/>
      <c r="DJ427" s="270"/>
      <c r="DK427" s="270"/>
      <c r="DL427" s="273"/>
      <c r="DM427" s="285"/>
      <c r="DN427" s="270"/>
      <c r="DO427" s="284"/>
      <c r="DP427" s="270"/>
      <c r="DQ427" s="270"/>
      <c r="DR427" s="270"/>
      <c r="DS427" s="270"/>
      <c r="DT427" s="270"/>
      <c r="DU427" s="244"/>
      <c r="DV427" s="284"/>
      <c r="DW427" s="284"/>
      <c r="DX427" s="286"/>
      <c r="DY427" s="286"/>
      <c r="DZ427" s="284"/>
      <c r="EA427" s="284"/>
      <c r="EB427" s="284"/>
      <c r="ED427" s="284"/>
      <c r="EE427" s="270"/>
      <c r="EF427" s="280"/>
      <c r="EG427" s="280"/>
      <c r="EH427" s="280"/>
      <c r="EI427" s="224"/>
      <c r="EJ427" s="275"/>
      <c r="EK427" s="276"/>
      <c r="EL427" s="275"/>
      <c r="EM427" s="275"/>
      <c r="EO427" s="275"/>
      <c r="EP427" s="275"/>
      <c r="ER427" s="224"/>
      <c r="ES427" s="275"/>
      <c r="ET427" s="276"/>
      <c r="EU427" s="275"/>
      <c r="EV427" s="275"/>
      <c r="EX427" s="275"/>
      <c r="EY427" s="275"/>
      <c r="FA427" s="34"/>
      <c r="FB427" s="34"/>
      <c r="FC427" s="33"/>
    </row>
    <row r="428" spans="7:159" ht="32.25" customHeight="1">
      <c r="G428" s="280"/>
      <c r="L428" s="280"/>
      <c r="M428" s="266"/>
      <c r="N428" s="266"/>
      <c r="O428" s="266"/>
      <c r="P428" s="266"/>
      <c r="Q428" s="266"/>
      <c r="R428" s="266"/>
      <c r="S428" s="280"/>
      <c r="T428" s="280"/>
      <c r="U428" s="280"/>
      <c r="V428" s="280"/>
      <c r="W428" s="280"/>
      <c r="X428" s="266"/>
      <c r="Y428" s="280"/>
      <c r="Z428" s="280"/>
      <c r="AA428" s="280"/>
      <c r="AB428" s="266"/>
      <c r="AC428" s="280"/>
      <c r="AD428" s="280"/>
      <c r="AE428" s="281"/>
      <c r="AF428" s="280"/>
      <c r="AG428" s="280"/>
      <c r="AH428" s="281"/>
      <c r="AI428" s="280"/>
      <c r="AJ428" s="280"/>
      <c r="AK428" s="280"/>
      <c r="AL428" s="280"/>
      <c r="AM428" s="280"/>
      <c r="AN428" s="266"/>
      <c r="AO428" s="280"/>
      <c r="AP428" s="280"/>
      <c r="AQ428" s="280"/>
      <c r="AR428" s="280"/>
      <c r="AS428" s="266"/>
      <c r="AT428" s="280"/>
      <c r="AU428" s="280"/>
      <c r="AV428" s="266"/>
      <c r="AW428" s="266"/>
      <c r="AX428" s="280"/>
      <c r="AY428" s="280"/>
      <c r="AZ428" s="280"/>
      <c r="BA428" s="280"/>
      <c r="BB428" s="280"/>
      <c r="BC428" s="280"/>
      <c r="BD428" s="280"/>
      <c r="BE428" s="280"/>
      <c r="BF428" s="280"/>
      <c r="BK428" s="280"/>
      <c r="BL428" s="280"/>
      <c r="BM428" s="280"/>
      <c r="BN428" s="280"/>
      <c r="BO428" s="280"/>
      <c r="BP428" s="280"/>
      <c r="BQ428" s="280"/>
      <c r="BR428" s="280"/>
      <c r="BS428" s="280"/>
      <c r="BT428" s="280"/>
      <c r="BU428" s="266"/>
      <c r="BV428" s="280"/>
      <c r="BW428" s="280"/>
      <c r="BX428" s="280"/>
      <c r="BY428" s="280"/>
      <c r="BZ428" s="280"/>
      <c r="CA428" s="280"/>
      <c r="CB428" s="266"/>
      <c r="CC428" s="266"/>
      <c r="CD428" s="280"/>
      <c r="CE428" s="280"/>
      <c r="CF428" s="280"/>
      <c r="CG428" s="280"/>
      <c r="CH428" s="266"/>
      <c r="CI428" s="266"/>
      <c r="CJ428" s="266"/>
      <c r="CK428" s="266"/>
      <c r="CL428" s="266"/>
      <c r="CM428" s="280"/>
      <c r="CN428" s="280"/>
      <c r="CO428" s="280"/>
      <c r="CP428" s="280"/>
      <c r="CQ428" s="280"/>
      <c r="CR428" s="268"/>
      <c r="CS428" s="268"/>
      <c r="DA428" s="270"/>
      <c r="DB428" s="270"/>
      <c r="DD428" s="284"/>
      <c r="DE428" s="270"/>
      <c r="DF428" s="285"/>
      <c r="DG428" s="270"/>
      <c r="DH428" s="270"/>
      <c r="DI428" s="273"/>
      <c r="DJ428" s="270"/>
      <c r="DK428" s="270"/>
      <c r="DL428" s="273"/>
      <c r="DM428" s="285"/>
      <c r="DN428" s="270"/>
      <c r="DO428" s="284"/>
      <c r="DP428" s="270"/>
      <c r="DQ428" s="270"/>
      <c r="DR428" s="270"/>
      <c r="DS428" s="270"/>
      <c r="DT428" s="270"/>
      <c r="DU428" s="244"/>
      <c r="DV428" s="284"/>
      <c r="DW428" s="284"/>
      <c r="DX428" s="286"/>
      <c r="DY428" s="286"/>
      <c r="DZ428" s="284"/>
      <c r="EA428" s="284"/>
      <c r="EB428" s="284"/>
      <c r="ED428" s="284"/>
      <c r="EE428" s="270"/>
      <c r="EF428" s="280"/>
      <c r="EG428" s="280"/>
      <c r="EH428" s="280"/>
      <c r="EI428" s="224"/>
      <c r="EJ428" s="275"/>
      <c r="EK428" s="276"/>
      <c r="EL428" s="275"/>
      <c r="EM428" s="275"/>
      <c r="EO428" s="275"/>
      <c r="EP428" s="275"/>
      <c r="ER428" s="224"/>
      <c r="ES428" s="275"/>
      <c r="ET428" s="276"/>
      <c r="EU428" s="275"/>
      <c r="EV428" s="275"/>
      <c r="EX428" s="275"/>
      <c r="EY428" s="275"/>
      <c r="FA428" s="34"/>
      <c r="FB428" s="34"/>
      <c r="FC428" s="33"/>
    </row>
    <row r="429" spans="7:159" ht="32.25" customHeight="1">
      <c r="G429" s="280"/>
      <c r="L429" s="280"/>
      <c r="M429" s="266"/>
      <c r="N429" s="266"/>
      <c r="O429" s="266"/>
      <c r="P429" s="266"/>
      <c r="Q429" s="266"/>
      <c r="R429" s="266"/>
      <c r="S429" s="280"/>
      <c r="T429" s="280"/>
      <c r="U429" s="280"/>
      <c r="V429" s="280"/>
      <c r="W429" s="280"/>
      <c r="X429" s="266"/>
      <c r="Y429" s="280"/>
      <c r="Z429" s="280"/>
      <c r="AA429" s="280"/>
      <c r="AB429" s="266"/>
      <c r="AC429" s="280"/>
      <c r="AD429" s="280"/>
      <c r="AE429" s="281"/>
      <c r="AF429" s="280"/>
      <c r="AG429" s="280"/>
      <c r="AH429" s="281"/>
      <c r="AI429" s="280"/>
      <c r="AJ429" s="280"/>
      <c r="AK429" s="280"/>
      <c r="AL429" s="280"/>
      <c r="AM429" s="280"/>
      <c r="AN429" s="266"/>
      <c r="AO429" s="280"/>
      <c r="AP429" s="280"/>
      <c r="AQ429" s="280"/>
      <c r="AR429" s="280"/>
      <c r="AS429" s="266"/>
      <c r="AT429" s="280"/>
      <c r="AU429" s="280"/>
      <c r="AV429" s="266"/>
      <c r="AW429" s="266"/>
      <c r="AX429" s="280"/>
      <c r="AY429" s="280"/>
      <c r="AZ429" s="280"/>
      <c r="BA429" s="280"/>
      <c r="BB429" s="280"/>
      <c r="BC429" s="280"/>
      <c r="BD429" s="280"/>
      <c r="BE429" s="280"/>
      <c r="BF429" s="280"/>
      <c r="BK429" s="280"/>
      <c r="BL429" s="280"/>
      <c r="BM429" s="280"/>
      <c r="BN429" s="280"/>
      <c r="BO429" s="280"/>
      <c r="BP429" s="280"/>
      <c r="BQ429" s="280"/>
      <c r="BR429" s="280"/>
      <c r="BS429" s="280"/>
      <c r="BT429" s="280"/>
      <c r="BU429" s="266"/>
      <c r="BV429" s="280"/>
      <c r="BW429" s="280"/>
      <c r="BX429" s="280"/>
      <c r="BY429" s="280"/>
      <c r="BZ429" s="280"/>
      <c r="CA429" s="280"/>
      <c r="CB429" s="266"/>
      <c r="CC429" s="266"/>
      <c r="CD429" s="280"/>
      <c r="CE429" s="280"/>
      <c r="CF429" s="280"/>
      <c r="CG429" s="280"/>
      <c r="CH429" s="266"/>
      <c r="CI429" s="266"/>
      <c r="CJ429" s="266"/>
      <c r="CK429" s="266"/>
      <c r="CL429" s="266"/>
      <c r="CM429" s="280"/>
      <c r="CN429" s="280"/>
      <c r="CO429" s="280"/>
      <c r="CP429" s="280"/>
      <c r="CQ429" s="280"/>
      <c r="CR429" s="268"/>
      <c r="CS429" s="268"/>
      <c r="DA429" s="270"/>
      <c r="DB429" s="270"/>
      <c r="DD429" s="284"/>
      <c r="DE429" s="270"/>
      <c r="DF429" s="285"/>
      <c r="DG429" s="270"/>
      <c r="DH429" s="270"/>
      <c r="DI429" s="273"/>
      <c r="DJ429" s="270"/>
      <c r="DK429" s="270"/>
      <c r="DL429" s="273"/>
      <c r="DM429" s="285"/>
      <c r="DN429" s="270"/>
      <c r="DO429" s="284"/>
      <c r="DP429" s="270"/>
      <c r="DQ429" s="270"/>
      <c r="DR429" s="270"/>
      <c r="DS429" s="270"/>
      <c r="DT429" s="270"/>
      <c r="DU429" s="244"/>
      <c r="DV429" s="284"/>
      <c r="DW429" s="284"/>
      <c r="DX429" s="286"/>
      <c r="DY429" s="286"/>
      <c r="DZ429" s="284"/>
      <c r="EA429" s="284"/>
      <c r="EB429" s="284"/>
      <c r="ED429" s="284"/>
      <c r="EE429" s="270"/>
      <c r="EF429" s="280"/>
      <c r="EG429" s="280"/>
      <c r="EH429" s="280"/>
      <c r="EI429" s="224"/>
      <c r="EJ429" s="275"/>
      <c r="EK429" s="276"/>
      <c r="EL429" s="275"/>
      <c r="EM429" s="275"/>
      <c r="EO429" s="275"/>
      <c r="EP429" s="275"/>
      <c r="ER429" s="224"/>
      <c r="ES429" s="275"/>
      <c r="ET429" s="276"/>
      <c r="EU429" s="275"/>
      <c r="EV429" s="275"/>
      <c r="EX429" s="275"/>
      <c r="EY429" s="275"/>
      <c r="FA429" s="34"/>
      <c r="FB429" s="34"/>
      <c r="FC429" s="33"/>
    </row>
    <row r="430" spans="7:159" ht="32.25" customHeight="1">
      <c r="G430" s="280"/>
      <c r="L430" s="280"/>
      <c r="M430" s="266"/>
      <c r="N430" s="266"/>
      <c r="O430" s="266"/>
      <c r="P430" s="266"/>
      <c r="Q430" s="266"/>
      <c r="R430" s="266"/>
      <c r="S430" s="280"/>
      <c r="T430" s="280"/>
      <c r="U430" s="280"/>
      <c r="V430" s="280"/>
      <c r="W430" s="280"/>
      <c r="X430" s="266"/>
      <c r="Y430" s="280"/>
      <c r="Z430" s="280"/>
      <c r="AA430" s="280"/>
      <c r="AB430" s="266"/>
      <c r="AC430" s="280"/>
      <c r="AD430" s="280"/>
      <c r="AE430" s="281"/>
      <c r="AF430" s="280"/>
      <c r="AG430" s="280"/>
      <c r="AH430" s="281"/>
      <c r="AI430" s="280"/>
      <c r="AJ430" s="280"/>
      <c r="AK430" s="280"/>
      <c r="AL430" s="280"/>
      <c r="AM430" s="280"/>
      <c r="AN430" s="266"/>
      <c r="AO430" s="280"/>
      <c r="AP430" s="280"/>
      <c r="AQ430" s="280"/>
      <c r="AR430" s="280"/>
      <c r="AS430" s="266"/>
      <c r="AT430" s="280"/>
      <c r="AU430" s="280"/>
      <c r="AV430" s="266"/>
      <c r="AW430" s="266"/>
      <c r="AX430" s="280"/>
      <c r="AY430" s="280"/>
      <c r="AZ430" s="280"/>
      <c r="BA430" s="280"/>
      <c r="BB430" s="280"/>
      <c r="BC430" s="280"/>
      <c r="BD430" s="280"/>
      <c r="BE430" s="280"/>
      <c r="BF430" s="280"/>
      <c r="BK430" s="280"/>
      <c r="BL430" s="280"/>
      <c r="BM430" s="280"/>
      <c r="BN430" s="280"/>
      <c r="BO430" s="280"/>
      <c r="BP430" s="280"/>
      <c r="BQ430" s="280"/>
      <c r="BR430" s="280"/>
      <c r="BS430" s="280"/>
      <c r="BT430" s="280"/>
      <c r="BU430" s="266"/>
      <c r="BV430" s="280"/>
      <c r="BW430" s="280"/>
      <c r="BX430" s="280"/>
      <c r="BY430" s="280"/>
      <c r="BZ430" s="280"/>
      <c r="CA430" s="280"/>
      <c r="CB430" s="266"/>
      <c r="CC430" s="266"/>
      <c r="CD430" s="280"/>
      <c r="CE430" s="280"/>
      <c r="CF430" s="280"/>
      <c r="CG430" s="280"/>
      <c r="CH430" s="266"/>
      <c r="CI430" s="266"/>
      <c r="CJ430" s="266"/>
      <c r="CK430" s="266"/>
      <c r="CL430" s="266"/>
      <c r="CM430" s="280"/>
      <c r="CN430" s="280"/>
      <c r="CO430" s="280"/>
      <c r="CP430" s="280"/>
      <c r="CQ430" s="280"/>
      <c r="CR430" s="268"/>
      <c r="CS430" s="268"/>
      <c r="DA430" s="270"/>
      <c r="DB430" s="270"/>
      <c r="DD430" s="284"/>
      <c r="DE430" s="270"/>
      <c r="DF430" s="285"/>
      <c r="DG430" s="270"/>
      <c r="DH430" s="270"/>
      <c r="DI430" s="273"/>
      <c r="DJ430" s="270"/>
      <c r="DK430" s="270"/>
      <c r="DL430" s="273"/>
      <c r="DM430" s="285"/>
      <c r="DN430" s="270"/>
      <c r="DO430" s="284"/>
      <c r="DP430" s="270"/>
      <c r="DQ430" s="270"/>
      <c r="DR430" s="270"/>
      <c r="DS430" s="270"/>
      <c r="DT430" s="270"/>
      <c r="DU430" s="244"/>
      <c r="DV430" s="284"/>
      <c r="DW430" s="284"/>
      <c r="DX430" s="286"/>
      <c r="DY430" s="286"/>
      <c r="DZ430" s="284"/>
      <c r="EA430" s="284"/>
      <c r="EB430" s="284"/>
      <c r="ED430" s="284"/>
      <c r="EE430" s="270"/>
      <c r="EF430" s="280"/>
      <c r="EG430" s="280"/>
      <c r="EH430" s="280"/>
      <c r="EI430" s="224"/>
      <c r="EJ430" s="275"/>
      <c r="EK430" s="276"/>
      <c r="EL430" s="275"/>
      <c r="EM430" s="275"/>
      <c r="EO430" s="275"/>
      <c r="EP430" s="275"/>
      <c r="ER430" s="224"/>
      <c r="ES430" s="275"/>
      <c r="ET430" s="276"/>
      <c r="EU430" s="275"/>
      <c r="EV430" s="275"/>
      <c r="EX430" s="275"/>
      <c r="EY430" s="275"/>
      <c r="FA430" s="34"/>
      <c r="FB430" s="34"/>
      <c r="FC430" s="33"/>
    </row>
    <row r="431" spans="7:159" ht="32.25" customHeight="1">
      <c r="G431" s="280"/>
      <c r="L431" s="280"/>
      <c r="M431" s="266"/>
      <c r="N431" s="266"/>
      <c r="O431" s="266"/>
      <c r="P431" s="266"/>
      <c r="Q431" s="266"/>
      <c r="R431" s="266"/>
      <c r="S431" s="280"/>
      <c r="T431" s="280"/>
      <c r="U431" s="280"/>
      <c r="V431" s="280"/>
      <c r="W431" s="280"/>
      <c r="X431" s="266"/>
      <c r="Y431" s="280"/>
      <c r="Z431" s="280"/>
      <c r="AA431" s="280"/>
      <c r="AB431" s="266"/>
      <c r="AC431" s="280"/>
      <c r="AD431" s="280"/>
      <c r="AE431" s="281"/>
      <c r="AF431" s="280"/>
      <c r="AG431" s="280"/>
      <c r="AH431" s="281"/>
      <c r="AI431" s="280"/>
      <c r="AJ431" s="280"/>
      <c r="AK431" s="280"/>
      <c r="AL431" s="280"/>
      <c r="AM431" s="280"/>
      <c r="AN431" s="266"/>
      <c r="AO431" s="280"/>
      <c r="AP431" s="280"/>
      <c r="AQ431" s="280"/>
      <c r="AR431" s="280"/>
      <c r="AS431" s="266"/>
      <c r="AT431" s="280"/>
      <c r="AU431" s="280"/>
      <c r="AV431" s="266"/>
      <c r="AW431" s="266"/>
      <c r="AX431" s="280"/>
      <c r="AY431" s="280"/>
      <c r="AZ431" s="280"/>
      <c r="BA431" s="280"/>
      <c r="BB431" s="280"/>
      <c r="BC431" s="280"/>
      <c r="BD431" s="280"/>
      <c r="BE431" s="280"/>
      <c r="BF431" s="280"/>
      <c r="BK431" s="280"/>
      <c r="BL431" s="280"/>
      <c r="BM431" s="280"/>
      <c r="BN431" s="280"/>
      <c r="BO431" s="280"/>
      <c r="BP431" s="280"/>
      <c r="BQ431" s="280"/>
      <c r="BR431" s="280"/>
      <c r="BS431" s="280"/>
      <c r="BT431" s="280"/>
      <c r="BU431" s="266"/>
      <c r="BV431" s="280"/>
      <c r="BW431" s="280"/>
      <c r="BX431" s="280"/>
      <c r="BY431" s="280"/>
      <c r="BZ431" s="280"/>
      <c r="CA431" s="280"/>
      <c r="CB431" s="266"/>
      <c r="CC431" s="266"/>
      <c r="CD431" s="280"/>
      <c r="CE431" s="280"/>
      <c r="CF431" s="280"/>
      <c r="CG431" s="280"/>
      <c r="CH431" s="266"/>
      <c r="CI431" s="266"/>
      <c r="CJ431" s="266"/>
      <c r="CK431" s="266"/>
      <c r="CL431" s="266"/>
      <c r="CM431" s="280"/>
      <c r="CN431" s="280"/>
      <c r="CO431" s="280"/>
      <c r="CP431" s="280"/>
      <c r="CQ431" s="280"/>
      <c r="CR431" s="268"/>
      <c r="CS431" s="268"/>
      <c r="DA431" s="270"/>
      <c r="DB431" s="270"/>
      <c r="DD431" s="284"/>
      <c r="DE431" s="270"/>
      <c r="DF431" s="285"/>
      <c r="DG431" s="270"/>
      <c r="DH431" s="270"/>
      <c r="DI431" s="273"/>
      <c r="DJ431" s="270"/>
      <c r="DK431" s="270"/>
      <c r="DL431" s="273"/>
      <c r="DM431" s="285"/>
      <c r="DN431" s="270"/>
      <c r="DO431" s="284"/>
      <c r="DP431" s="270"/>
      <c r="DQ431" s="270"/>
      <c r="DR431" s="270"/>
      <c r="DS431" s="270"/>
      <c r="DT431" s="270"/>
      <c r="DU431" s="244"/>
      <c r="DV431" s="284"/>
      <c r="DW431" s="284"/>
      <c r="DX431" s="286"/>
      <c r="DY431" s="286"/>
      <c r="DZ431" s="284"/>
      <c r="EA431" s="284"/>
      <c r="EB431" s="284"/>
      <c r="ED431" s="284"/>
      <c r="EE431" s="270"/>
      <c r="EF431" s="280"/>
      <c r="EG431" s="280"/>
      <c r="EH431" s="280"/>
      <c r="EI431" s="224"/>
      <c r="EJ431" s="275"/>
      <c r="EK431" s="276"/>
      <c r="EL431" s="275"/>
      <c r="EM431" s="275"/>
      <c r="EO431" s="275"/>
      <c r="EP431" s="275"/>
      <c r="ER431" s="224"/>
      <c r="ES431" s="275"/>
      <c r="ET431" s="276"/>
      <c r="EU431" s="275"/>
      <c r="EV431" s="275"/>
      <c r="EX431" s="275"/>
      <c r="EY431" s="275"/>
      <c r="FA431" s="34"/>
      <c r="FB431" s="34"/>
      <c r="FC431" s="33"/>
    </row>
    <row r="432" spans="7:159" ht="32.25" customHeight="1">
      <c r="G432" s="280"/>
      <c r="L432" s="280"/>
      <c r="M432" s="266"/>
      <c r="N432" s="266"/>
      <c r="O432" s="266"/>
      <c r="P432" s="266"/>
      <c r="Q432" s="266"/>
      <c r="R432" s="266"/>
      <c r="S432" s="280"/>
      <c r="T432" s="280"/>
      <c r="U432" s="280"/>
      <c r="V432" s="280"/>
      <c r="W432" s="280"/>
      <c r="X432" s="266"/>
      <c r="Y432" s="280"/>
      <c r="Z432" s="280"/>
      <c r="AA432" s="280"/>
      <c r="AB432" s="266"/>
      <c r="AC432" s="280"/>
      <c r="AD432" s="280"/>
      <c r="AE432" s="281"/>
      <c r="AF432" s="280"/>
      <c r="AG432" s="280"/>
      <c r="AH432" s="281"/>
      <c r="AI432" s="280"/>
      <c r="AJ432" s="280"/>
      <c r="AK432" s="280"/>
      <c r="AL432" s="280"/>
      <c r="AM432" s="280"/>
      <c r="AN432" s="266"/>
      <c r="AO432" s="280"/>
      <c r="AP432" s="280"/>
      <c r="AQ432" s="280"/>
      <c r="AR432" s="280"/>
      <c r="AS432" s="266"/>
      <c r="AT432" s="280"/>
      <c r="AU432" s="280"/>
      <c r="AV432" s="266"/>
      <c r="AW432" s="266"/>
      <c r="AX432" s="280"/>
      <c r="AY432" s="280"/>
      <c r="AZ432" s="280"/>
      <c r="BA432" s="280"/>
      <c r="BB432" s="280"/>
      <c r="BC432" s="280"/>
      <c r="BD432" s="280"/>
      <c r="BE432" s="280"/>
      <c r="BF432" s="280"/>
      <c r="BK432" s="280"/>
      <c r="BL432" s="280"/>
      <c r="BM432" s="280"/>
      <c r="BN432" s="280"/>
      <c r="BO432" s="280"/>
      <c r="BP432" s="280"/>
      <c r="BQ432" s="280"/>
      <c r="BR432" s="280"/>
      <c r="BS432" s="280"/>
      <c r="BT432" s="280"/>
      <c r="BU432" s="266"/>
      <c r="BV432" s="280"/>
      <c r="BW432" s="280"/>
      <c r="BX432" s="280"/>
      <c r="BY432" s="280"/>
      <c r="BZ432" s="280"/>
      <c r="CA432" s="280"/>
      <c r="CB432" s="266"/>
      <c r="CC432" s="266"/>
      <c r="CD432" s="280"/>
      <c r="CE432" s="280"/>
      <c r="CF432" s="280"/>
      <c r="CG432" s="280"/>
      <c r="CH432" s="266"/>
      <c r="CI432" s="266"/>
      <c r="CJ432" s="266"/>
      <c r="CK432" s="266"/>
      <c r="CL432" s="266"/>
      <c r="CM432" s="280"/>
      <c r="CN432" s="280"/>
      <c r="CO432" s="280"/>
      <c r="CP432" s="280"/>
      <c r="CQ432" s="280"/>
      <c r="CR432" s="268"/>
      <c r="CS432" s="268"/>
      <c r="DA432" s="270"/>
      <c r="DB432" s="270"/>
      <c r="DD432" s="284"/>
      <c r="DE432" s="270"/>
      <c r="DF432" s="285"/>
      <c r="DG432" s="270"/>
      <c r="DH432" s="270"/>
      <c r="DI432" s="273"/>
      <c r="DJ432" s="270"/>
      <c r="DK432" s="270"/>
      <c r="DL432" s="273"/>
      <c r="DM432" s="285"/>
      <c r="DN432" s="270"/>
      <c r="DO432" s="284"/>
      <c r="DP432" s="270"/>
      <c r="DQ432" s="270"/>
      <c r="DR432" s="270"/>
      <c r="DS432" s="270"/>
      <c r="DT432" s="270"/>
      <c r="DU432" s="244"/>
      <c r="DV432" s="284"/>
      <c r="DW432" s="284"/>
      <c r="DX432" s="286"/>
      <c r="DY432" s="286"/>
      <c r="DZ432" s="284"/>
      <c r="EA432" s="284"/>
      <c r="EB432" s="284"/>
      <c r="ED432" s="284"/>
      <c r="EE432" s="270"/>
      <c r="EF432" s="280"/>
      <c r="EG432" s="280"/>
      <c r="EH432" s="280"/>
      <c r="EI432" s="224"/>
      <c r="EJ432" s="275"/>
      <c r="EK432" s="276"/>
      <c r="EL432" s="275"/>
      <c r="EM432" s="275"/>
      <c r="EO432" s="275"/>
      <c r="EP432" s="275"/>
      <c r="ER432" s="224"/>
      <c r="ES432" s="275"/>
      <c r="ET432" s="276"/>
      <c r="EU432" s="275"/>
      <c r="EV432" s="275"/>
      <c r="EX432" s="275"/>
      <c r="EY432" s="275"/>
      <c r="FA432" s="34"/>
      <c r="FB432" s="34"/>
      <c r="FC432" s="33"/>
    </row>
    <row r="433" spans="7:159" ht="32.25" customHeight="1">
      <c r="G433" s="280"/>
      <c r="L433" s="280"/>
      <c r="M433" s="266"/>
      <c r="N433" s="266"/>
      <c r="O433" s="266"/>
      <c r="P433" s="266"/>
      <c r="Q433" s="266"/>
      <c r="R433" s="266"/>
      <c r="S433" s="280"/>
      <c r="T433" s="280"/>
      <c r="U433" s="280"/>
      <c r="V433" s="280"/>
      <c r="W433" s="280"/>
      <c r="X433" s="266"/>
      <c r="Y433" s="280"/>
      <c r="Z433" s="280"/>
      <c r="AA433" s="280"/>
      <c r="AB433" s="266"/>
      <c r="AC433" s="280"/>
      <c r="AD433" s="280"/>
      <c r="AE433" s="281"/>
      <c r="AF433" s="280"/>
      <c r="AG433" s="280"/>
      <c r="AH433" s="281"/>
      <c r="AI433" s="280"/>
      <c r="AJ433" s="280"/>
      <c r="AK433" s="280"/>
      <c r="AL433" s="280"/>
      <c r="AM433" s="280"/>
      <c r="AN433" s="266"/>
      <c r="AO433" s="280"/>
      <c r="AP433" s="280"/>
      <c r="AQ433" s="280"/>
      <c r="AR433" s="280"/>
      <c r="AS433" s="266"/>
      <c r="AT433" s="280"/>
      <c r="AU433" s="280"/>
      <c r="AV433" s="266"/>
      <c r="AW433" s="266"/>
      <c r="AX433" s="280"/>
      <c r="AY433" s="280"/>
      <c r="AZ433" s="280"/>
      <c r="BA433" s="280"/>
      <c r="BB433" s="280"/>
      <c r="BC433" s="280"/>
      <c r="BD433" s="280"/>
      <c r="BE433" s="280"/>
      <c r="BF433" s="280"/>
      <c r="BK433" s="280"/>
      <c r="BL433" s="280"/>
      <c r="BM433" s="280"/>
      <c r="BN433" s="280"/>
      <c r="BO433" s="280"/>
      <c r="BP433" s="280"/>
      <c r="BQ433" s="280"/>
      <c r="BR433" s="280"/>
      <c r="BS433" s="280"/>
      <c r="BT433" s="280"/>
      <c r="BU433" s="266"/>
      <c r="BV433" s="280"/>
      <c r="BW433" s="280"/>
      <c r="BX433" s="280"/>
      <c r="BY433" s="280"/>
      <c r="BZ433" s="280"/>
      <c r="CA433" s="280"/>
      <c r="CB433" s="266"/>
      <c r="CC433" s="266"/>
      <c r="CD433" s="280"/>
      <c r="CE433" s="280"/>
      <c r="CF433" s="280"/>
      <c r="CG433" s="280"/>
      <c r="CH433" s="266"/>
      <c r="CI433" s="266"/>
      <c r="CJ433" s="266"/>
      <c r="CK433" s="266"/>
      <c r="CL433" s="266"/>
      <c r="CM433" s="280"/>
      <c r="CN433" s="280"/>
      <c r="CO433" s="280"/>
      <c r="CP433" s="280"/>
      <c r="CQ433" s="280"/>
      <c r="CR433" s="268"/>
      <c r="CS433" s="268"/>
      <c r="DA433" s="270"/>
      <c r="DB433" s="270"/>
      <c r="DD433" s="284"/>
      <c r="DE433" s="270"/>
      <c r="DF433" s="285"/>
      <c r="DG433" s="270"/>
      <c r="DH433" s="270"/>
      <c r="DI433" s="273"/>
      <c r="DJ433" s="270"/>
      <c r="DK433" s="270"/>
      <c r="DL433" s="273"/>
      <c r="DM433" s="285"/>
      <c r="DN433" s="270"/>
      <c r="DO433" s="284"/>
      <c r="DP433" s="270"/>
      <c r="DQ433" s="270"/>
      <c r="DR433" s="270"/>
      <c r="DS433" s="270"/>
      <c r="DT433" s="270"/>
      <c r="DU433" s="244"/>
      <c r="DV433" s="284"/>
      <c r="DW433" s="284"/>
      <c r="DX433" s="286"/>
      <c r="DY433" s="286"/>
      <c r="DZ433" s="284"/>
      <c r="EA433" s="284"/>
      <c r="EB433" s="284"/>
      <c r="ED433" s="284"/>
      <c r="EE433" s="270"/>
      <c r="EF433" s="280"/>
      <c r="EG433" s="280"/>
      <c r="EH433" s="280"/>
      <c r="EI433" s="224"/>
      <c r="EJ433" s="275"/>
      <c r="EK433" s="276"/>
      <c r="EL433" s="275"/>
      <c r="EM433" s="275"/>
      <c r="EO433" s="275"/>
      <c r="EP433" s="275"/>
      <c r="ER433" s="224"/>
      <c r="ES433" s="275"/>
      <c r="ET433" s="276"/>
      <c r="EU433" s="275"/>
      <c r="EV433" s="275"/>
      <c r="EX433" s="275"/>
      <c r="EY433" s="275"/>
      <c r="FA433" s="34"/>
      <c r="FB433" s="34"/>
      <c r="FC433" s="33"/>
    </row>
    <row r="434" spans="7:159" ht="32.25" customHeight="1">
      <c r="G434" s="280"/>
      <c r="L434" s="280"/>
      <c r="M434" s="266"/>
      <c r="N434" s="266"/>
      <c r="O434" s="266"/>
      <c r="P434" s="266"/>
      <c r="Q434" s="266"/>
      <c r="R434" s="266"/>
      <c r="S434" s="280"/>
      <c r="T434" s="280"/>
      <c r="U434" s="280"/>
      <c r="V434" s="280"/>
      <c r="W434" s="280"/>
      <c r="X434" s="266"/>
      <c r="Y434" s="280"/>
      <c r="Z434" s="280"/>
      <c r="AA434" s="280"/>
      <c r="AB434" s="266"/>
      <c r="AC434" s="280"/>
      <c r="AD434" s="280"/>
      <c r="AE434" s="281"/>
      <c r="AF434" s="280"/>
      <c r="AG434" s="280"/>
      <c r="AH434" s="281"/>
      <c r="AI434" s="280"/>
      <c r="AJ434" s="280"/>
      <c r="AK434" s="280"/>
      <c r="AL434" s="280"/>
      <c r="AM434" s="280"/>
      <c r="AN434" s="266"/>
      <c r="AO434" s="280"/>
      <c r="AP434" s="280"/>
      <c r="AQ434" s="280"/>
      <c r="AR434" s="280"/>
      <c r="AS434" s="266"/>
      <c r="AT434" s="280"/>
      <c r="AU434" s="280"/>
      <c r="AV434" s="266"/>
      <c r="AW434" s="266"/>
      <c r="AX434" s="280"/>
      <c r="AY434" s="280"/>
      <c r="AZ434" s="280"/>
      <c r="BA434" s="280"/>
      <c r="BB434" s="280"/>
      <c r="BC434" s="280"/>
      <c r="BD434" s="280"/>
      <c r="BE434" s="280"/>
      <c r="BF434" s="280"/>
      <c r="BK434" s="280"/>
      <c r="BL434" s="280"/>
      <c r="BM434" s="280"/>
      <c r="BN434" s="280"/>
      <c r="BO434" s="280"/>
      <c r="BP434" s="280"/>
      <c r="BQ434" s="280"/>
      <c r="BR434" s="280"/>
      <c r="BS434" s="280"/>
      <c r="BT434" s="280"/>
      <c r="BU434" s="266"/>
      <c r="BV434" s="280"/>
      <c r="BW434" s="280"/>
      <c r="BX434" s="280"/>
      <c r="BY434" s="280"/>
      <c r="BZ434" s="280"/>
      <c r="CA434" s="280"/>
      <c r="CB434" s="266"/>
      <c r="CC434" s="266"/>
      <c r="CD434" s="280"/>
      <c r="CE434" s="280"/>
      <c r="CF434" s="280"/>
      <c r="CG434" s="280"/>
      <c r="CH434" s="266"/>
      <c r="CI434" s="266"/>
      <c r="CJ434" s="266"/>
      <c r="CK434" s="266"/>
      <c r="CL434" s="266"/>
      <c r="CM434" s="280"/>
      <c r="CN434" s="280"/>
      <c r="CO434" s="280"/>
      <c r="CP434" s="280"/>
      <c r="CQ434" s="280"/>
      <c r="CR434" s="268"/>
      <c r="CS434" s="268"/>
      <c r="DA434" s="270"/>
      <c r="DB434" s="270"/>
      <c r="DD434" s="284"/>
      <c r="DE434" s="270"/>
      <c r="DF434" s="285"/>
      <c r="DG434" s="270"/>
      <c r="DH434" s="270"/>
      <c r="DI434" s="273"/>
      <c r="DJ434" s="270"/>
      <c r="DK434" s="270"/>
      <c r="DL434" s="273"/>
      <c r="DM434" s="285"/>
      <c r="DN434" s="270"/>
      <c r="DO434" s="284"/>
      <c r="DP434" s="270"/>
      <c r="DQ434" s="270"/>
      <c r="DR434" s="270"/>
      <c r="DS434" s="270"/>
      <c r="DT434" s="270"/>
      <c r="DU434" s="244"/>
      <c r="DV434" s="284"/>
      <c r="DW434" s="284"/>
      <c r="DX434" s="286"/>
      <c r="DY434" s="286"/>
      <c r="DZ434" s="284"/>
      <c r="EA434" s="284"/>
      <c r="EB434" s="284"/>
      <c r="ED434" s="284"/>
      <c r="EE434" s="270"/>
      <c r="EF434" s="280"/>
      <c r="EG434" s="280"/>
      <c r="EH434" s="280"/>
      <c r="EI434" s="224"/>
      <c r="EJ434" s="275"/>
      <c r="EK434" s="276"/>
      <c r="EL434" s="275"/>
      <c r="EM434" s="275"/>
      <c r="EO434" s="275"/>
      <c r="EP434" s="275"/>
      <c r="ER434" s="224"/>
      <c r="ES434" s="275"/>
      <c r="ET434" s="276"/>
      <c r="EU434" s="275"/>
      <c r="EV434" s="275"/>
      <c r="EX434" s="275"/>
      <c r="EY434" s="275"/>
      <c r="FA434" s="34"/>
      <c r="FB434" s="34"/>
      <c r="FC434" s="33"/>
    </row>
    <row r="435" spans="7:159" ht="32.25" customHeight="1">
      <c r="G435" s="280"/>
      <c r="L435" s="280"/>
      <c r="M435" s="266"/>
      <c r="N435" s="266"/>
      <c r="O435" s="266"/>
      <c r="P435" s="266"/>
      <c r="Q435" s="266"/>
      <c r="R435" s="266"/>
      <c r="S435" s="280"/>
      <c r="T435" s="280"/>
      <c r="U435" s="280"/>
      <c r="V435" s="280"/>
      <c r="W435" s="280"/>
      <c r="X435" s="266"/>
      <c r="Y435" s="280"/>
      <c r="Z435" s="280"/>
      <c r="AA435" s="280"/>
      <c r="AB435" s="266"/>
      <c r="AC435" s="280"/>
      <c r="AD435" s="280"/>
      <c r="AE435" s="281"/>
      <c r="AF435" s="280"/>
      <c r="AG435" s="280"/>
      <c r="AH435" s="281"/>
      <c r="AI435" s="280"/>
      <c r="AJ435" s="280"/>
      <c r="AK435" s="280"/>
      <c r="AL435" s="280"/>
      <c r="AM435" s="280"/>
      <c r="AN435" s="266"/>
      <c r="AO435" s="280"/>
      <c r="AP435" s="280"/>
      <c r="AQ435" s="280"/>
      <c r="AR435" s="280"/>
      <c r="AS435" s="266"/>
      <c r="AT435" s="280"/>
      <c r="AU435" s="280"/>
      <c r="AV435" s="266"/>
      <c r="AW435" s="266"/>
      <c r="AX435" s="280"/>
      <c r="AY435" s="280"/>
      <c r="AZ435" s="280"/>
      <c r="BA435" s="280"/>
      <c r="BB435" s="280"/>
      <c r="BC435" s="280"/>
      <c r="BD435" s="280"/>
      <c r="BE435" s="280"/>
      <c r="BF435" s="280"/>
      <c r="BK435" s="280"/>
      <c r="BL435" s="280"/>
      <c r="BM435" s="280"/>
      <c r="BN435" s="280"/>
      <c r="BO435" s="280"/>
      <c r="BP435" s="280"/>
      <c r="BQ435" s="280"/>
      <c r="BR435" s="280"/>
      <c r="BS435" s="280"/>
      <c r="BT435" s="280"/>
      <c r="BU435" s="266"/>
      <c r="BV435" s="280"/>
      <c r="BW435" s="280"/>
      <c r="BX435" s="280"/>
      <c r="BY435" s="280"/>
      <c r="BZ435" s="280"/>
      <c r="CA435" s="280"/>
      <c r="CB435" s="266"/>
      <c r="CC435" s="266"/>
      <c r="CD435" s="280"/>
      <c r="CE435" s="280"/>
      <c r="CF435" s="280"/>
      <c r="CG435" s="280"/>
      <c r="CH435" s="266"/>
      <c r="CI435" s="266"/>
      <c r="CJ435" s="266"/>
      <c r="CK435" s="266"/>
      <c r="CL435" s="266"/>
      <c r="CM435" s="280"/>
      <c r="CN435" s="280"/>
      <c r="CO435" s="280"/>
      <c r="CP435" s="280"/>
      <c r="CQ435" s="280"/>
      <c r="CR435" s="268"/>
      <c r="CS435" s="268"/>
      <c r="DA435" s="270"/>
      <c r="DB435" s="270"/>
      <c r="DD435" s="284"/>
      <c r="DE435" s="270"/>
      <c r="DF435" s="285"/>
      <c r="DG435" s="270"/>
      <c r="DH435" s="270"/>
      <c r="DI435" s="273"/>
      <c r="DJ435" s="270"/>
      <c r="DK435" s="270"/>
      <c r="DL435" s="273"/>
      <c r="DM435" s="285"/>
      <c r="DN435" s="270"/>
      <c r="DO435" s="284"/>
      <c r="DP435" s="270"/>
      <c r="DQ435" s="270"/>
      <c r="DR435" s="270"/>
      <c r="DS435" s="270"/>
      <c r="DT435" s="270"/>
      <c r="DU435" s="244"/>
      <c r="DV435" s="284"/>
      <c r="DW435" s="284"/>
      <c r="DX435" s="286"/>
      <c r="DY435" s="286"/>
      <c r="DZ435" s="284"/>
      <c r="EA435" s="284"/>
      <c r="EB435" s="284"/>
      <c r="ED435" s="284"/>
      <c r="EE435" s="270"/>
      <c r="EF435" s="280"/>
      <c r="EG435" s="280"/>
      <c r="EH435" s="280"/>
      <c r="EI435" s="224"/>
      <c r="EJ435" s="275"/>
      <c r="EK435" s="276"/>
      <c r="EL435" s="275"/>
      <c r="EM435" s="275"/>
      <c r="EO435" s="275"/>
      <c r="EP435" s="275"/>
      <c r="ER435" s="224"/>
      <c r="ES435" s="275"/>
      <c r="ET435" s="276"/>
      <c r="EU435" s="275"/>
      <c r="EV435" s="275"/>
      <c r="EX435" s="275"/>
      <c r="EY435" s="275"/>
      <c r="FA435" s="34"/>
      <c r="FB435" s="34"/>
      <c r="FC435" s="33"/>
    </row>
    <row r="436" spans="7:159" ht="32.25" customHeight="1">
      <c r="G436" s="280"/>
      <c r="L436" s="280"/>
      <c r="M436" s="266"/>
      <c r="N436" s="266"/>
      <c r="O436" s="266"/>
      <c r="P436" s="266"/>
      <c r="Q436" s="266"/>
      <c r="R436" s="266"/>
      <c r="S436" s="280"/>
      <c r="T436" s="280"/>
      <c r="U436" s="280"/>
      <c r="V436" s="280"/>
      <c r="W436" s="280"/>
      <c r="X436" s="266"/>
      <c r="Y436" s="280"/>
      <c r="Z436" s="280"/>
      <c r="AA436" s="280"/>
      <c r="AB436" s="266"/>
      <c r="AC436" s="280"/>
      <c r="AD436" s="280"/>
      <c r="AE436" s="281"/>
      <c r="AF436" s="280"/>
      <c r="AG436" s="280"/>
      <c r="AH436" s="281"/>
      <c r="AI436" s="280"/>
      <c r="AJ436" s="280"/>
      <c r="AK436" s="280"/>
      <c r="AL436" s="280"/>
      <c r="AM436" s="280"/>
      <c r="AN436" s="266"/>
      <c r="AO436" s="280"/>
      <c r="AP436" s="280"/>
      <c r="AQ436" s="280"/>
      <c r="AR436" s="280"/>
      <c r="AS436" s="266"/>
      <c r="AT436" s="280"/>
      <c r="AU436" s="280"/>
      <c r="AV436" s="266"/>
      <c r="AW436" s="266"/>
      <c r="AX436" s="280"/>
      <c r="AY436" s="280"/>
      <c r="AZ436" s="280"/>
      <c r="BA436" s="280"/>
      <c r="BB436" s="280"/>
      <c r="BC436" s="280"/>
      <c r="BD436" s="280"/>
      <c r="BE436" s="280"/>
      <c r="BF436" s="280"/>
      <c r="BK436" s="280"/>
      <c r="BL436" s="280"/>
      <c r="BM436" s="280"/>
      <c r="BN436" s="280"/>
      <c r="BO436" s="280"/>
      <c r="BP436" s="280"/>
      <c r="BQ436" s="280"/>
      <c r="BR436" s="280"/>
      <c r="BS436" s="280"/>
      <c r="BT436" s="280"/>
      <c r="BU436" s="266"/>
      <c r="BV436" s="280"/>
      <c r="BW436" s="280"/>
      <c r="BX436" s="280"/>
      <c r="BY436" s="280"/>
      <c r="BZ436" s="280"/>
      <c r="CA436" s="280"/>
      <c r="CB436" s="266"/>
      <c r="CC436" s="266"/>
      <c r="CD436" s="280"/>
      <c r="CE436" s="280"/>
      <c r="CF436" s="280"/>
      <c r="CG436" s="280"/>
      <c r="CH436" s="266"/>
      <c r="CI436" s="266"/>
      <c r="CJ436" s="266"/>
      <c r="CK436" s="266"/>
      <c r="CL436" s="266"/>
      <c r="CM436" s="280"/>
      <c r="CN436" s="280"/>
      <c r="CO436" s="280"/>
      <c r="CP436" s="280"/>
      <c r="CQ436" s="280"/>
      <c r="CR436" s="268"/>
      <c r="CS436" s="268"/>
      <c r="DA436" s="270"/>
      <c r="DB436" s="270"/>
      <c r="DD436" s="284"/>
      <c r="DE436" s="270"/>
      <c r="DF436" s="285"/>
      <c r="DG436" s="270"/>
      <c r="DH436" s="270"/>
      <c r="DI436" s="273"/>
      <c r="DJ436" s="270"/>
      <c r="DK436" s="270"/>
      <c r="DL436" s="273"/>
      <c r="DM436" s="285"/>
      <c r="DN436" s="270"/>
      <c r="DO436" s="284"/>
      <c r="DP436" s="270"/>
      <c r="DQ436" s="270"/>
      <c r="DR436" s="270"/>
      <c r="DS436" s="270"/>
      <c r="DT436" s="270"/>
      <c r="DU436" s="244"/>
      <c r="DV436" s="284"/>
      <c r="DW436" s="284"/>
      <c r="DX436" s="286"/>
      <c r="DY436" s="286"/>
      <c r="DZ436" s="284"/>
      <c r="EA436" s="284"/>
      <c r="EB436" s="284"/>
      <c r="ED436" s="284"/>
      <c r="EE436" s="270"/>
      <c r="EF436" s="280"/>
      <c r="EG436" s="280"/>
      <c r="EH436" s="280"/>
      <c r="EI436" s="224"/>
      <c r="EJ436" s="275"/>
      <c r="EK436" s="276"/>
      <c r="EL436" s="275"/>
      <c r="EM436" s="275"/>
      <c r="EO436" s="275"/>
      <c r="EP436" s="275"/>
      <c r="ER436" s="224"/>
      <c r="ES436" s="275"/>
      <c r="ET436" s="276"/>
      <c r="EU436" s="275"/>
      <c r="EV436" s="275"/>
      <c r="EX436" s="275"/>
      <c r="EY436" s="275"/>
      <c r="FA436" s="34"/>
      <c r="FB436" s="34"/>
      <c r="FC436" s="33"/>
    </row>
    <row r="437" spans="7:159" ht="32.25" customHeight="1">
      <c r="G437" s="280"/>
      <c r="L437" s="280"/>
      <c r="M437" s="266"/>
      <c r="N437" s="266"/>
      <c r="O437" s="266"/>
      <c r="P437" s="266"/>
      <c r="Q437" s="266"/>
      <c r="R437" s="266"/>
      <c r="S437" s="280"/>
      <c r="T437" s="280"/>
      <c r="U437" s="280"/>
      <c r="V437" s="280"/>
      <c r="W437" s="280"/>
      <c r="X437" s="266"/>
      <c r="Y437" s="280"/>
      <c r="Z437" s="280"/>
      <c r="AA437" s="280"/>
      <c r="AB437" s="266"/>
      <c r="AC437" s="280"/>
      <c r="AD437" s="280"/>
      <c r="AE437" s="281"/>
      <c r="AF437" s="280"/>
      <c r="AG437" s="280"/>
      <c r="AH437" s="281"/>
      <c r="AI437" s="280"/>
      <c r="AJ437" s="280"/>
      <c r="AK437" s="280"/>
      <c r="AL437" s="280"/>
      <c r="AM437" s="280"/>
      <c r="AN437" s="266"/>
      <c r="AO437" s="280"/>
      <c r="AP437" s="280"/>
      <c r="AQ437" s="280"/>
      <c r="AR437" s="280"/>
      <c r="AS437" s="266"/>
      <c r="AT437" s="280"/>
      <c r="AU437" s="280"/>
      <c r="AV437" s="266"/>
      <c r="AW437" s="266"/>
      <c r="AX437" s="280"/>
      <c r="AY437" s="280"/>
      <c r="AZ437" s="280"/>
      <c r="BA437" s="280"/>
      <c r="BB437" s="280"/>
      <c r="BC437" s="280"/>
      <c r="BD437" s="280"/>
      <c r="BE437" s="280"/>
      <c r="BF437" s="280"/>
      <c r="BK437" s="280"/>
      <c r="BL437" s="280"/>
      <c r="BM437" s="280"/>
      <c r="BN437" s="280"/>
      <c r="BO437" s="280"/>
      <c r="BP437" s="280"/>
      <c r="BQ437" s="280"/>
      <c r="BR437" s="280"/>
      <c r="BS437" s="280"/>
      <c r="BT437" s="280"/>
      <c r="BU437" s="266"/>
      <c r="BV437" s="280"/>
      <c r="BW437" s="280"/>
      <c r="BX437" s="280"/>
      <c r="BY437" s="280"/>
      <c r="BZ437" s="280"/>
      <c r="CA437" s="280"/>
      <c r="CB437" s="266"/>
      <c r="CC437" s="266"/>
      <c r="CD437" s="280"/>
      <c r="CE437" s="280"/>
      <c r="CF437" s="280"/>
      <c r="CG437" s="280"/>
      <c r="CH437" s="266"/>
      <c r="CI437" s="266"/>
      <c r="CJ437" s="266"/>
      <c r="CK437" s="266"/>
      <c r="CL437" s="266"/>
      <c r="CM437" s="280"/>
      <c r="CN437" s="280"/>
      <c r="CO437" s="280"/>
      <c r="CP437" s="280"/>
      <c r="CQ437" s="280"/>
      <c r="CR437" s="268"/>
      <c r="CS437" s="268"/>
      <c r="DA437" s="270"/>
      <c r="DB437" s="270"/>
      <c r="DD437" s="284"/>
      <c r="DE437" s="270"/>
      <c r="DF437" s="285"/>
      <c r="DG437" s="270"/>
      <c r="DH437" s="270"/>
      <c r="DI437" s="273"/>
      <c r="DJ437" s="270"/>
      <c r="DK437" s="270"/>
      <c r="DL437" s="273"/>
      <c r="DM437" s="285"/>
      <c r="DN437" s="270"/>
      <c r="DO437" s="284"/>
      <c r="DP437" s="270"/>
      <c r="DQ437" s="270"/>
      <c r="DR437" s="270"/>
      <c r="DS437" s="270"/>
      <c r="DT437" s="270"/>
      <c r="DU437" s="244"/>
      <c r="DV437" s="284"/>
      <c r="DW437" s="284"/>
      <c r="DX437" s="286"/>
      <c r="DY437" s="286"/>
      <c r="DZ437" s="284"/>
      <c r="EA437" s="284"/>
      <c r="EB437" s="284"/>
      <c r="ED437" s="284"/>
      <c r="EE437" s="270"/>
      <c r="EF437" s="280"/>
      <c r="EG437" s="280"/>
      <c r="EH437" s="280"/>
      <c r="EI437" s="224"/>
      <c r="EJ437" s="275"/>
      <c r="EK437" s="276"/>
      <c r="EL437" s="275"/>
      <c r="EM437" s="275"/>
      <c r="EO437" s="275"/>
      <c r="EP437" s="275"/>
      <c r="ER437" s="224"/>
      <c r="ES437" s="275"/>
      <c r="ET437" s="276"/>
      <c r="EU437" s="275"/>
      <c r="EV437" s="275"/>
      <c r="EX437" s="275"/>
      <c r="EY437" s="275"/>
      <c r="FA437" s="34"/>
      <c r="FB437" s="34"/>
      <c r="FC437" s="33"/>
    </row>
    <row r="438" spans="7:159" ht="32.25" customHeight="1">
      <c r="G438" s="280"/>
      <c r="L438" s="280"/>
      <c r="M438" s="266"/>
      <c r="N438" s="266"/>
      <c r="O438" s="266"/>
      <c r="P438" s="266"/>
      <c r="Q438" s="266"/>
      <c r="R438" s="266"/>
      <c r="S438" s="280"/>
      <c r="T438" s="280"/>
      <c r="U438" s="280"/>
      <c r="V438" s="280"/>
      <c r="W438" s="280"/>
      <c r="X438" s="266"/>
      <c r="Y438" s="280"/>
      <c r="Z438" s="280"/>
      <c r="AA438" s="280"/>
      <c r="AB438" s="266"/>
      <c r="AC438" s="280"/>
      <c r="AD438" s="280"/>
      <c r="AE438" s="281"/>
      <c r="AF438" s="280"/>
      <c r="AG438" s="280"/>
      <c r="AH438" s="281"/>
      <c r="AI438" s="280"/>
      <c r="AJ438" s="280"/>
      <c r="AK438" s="280"/>
      <c r="AL438" s="280"/>
      <c r="AM438" s="280"/>
      <c r="AN438" s="266"/>
      <c r="AO438" s="280"/>
      <c r="AP438" s="280"/>
      <c r="AQ438" s="280"/>
      <c r="AR438" s="280"/>
      <c r="AS438" s="266"/>
      <c r="AT438" s="280"/>
      <c r="AU438" s="280"/>
      <c r="AV438" s="266"/>
      <c r="AW438" s="266"/>
      <c r="AX438" s="280"/>
      <c r="AY438" s="280"/>
      <c r="AZ438" s="280"/>
      <c r="BA438" s="280"/>
      <c r="BB438" s="280"/>
      <c r="BC438" s="280"/>
      <c r="BD438" s="280"/>
      <c r="BE438" s="280"/>
      <c r="BF438" s="280"/>
      <c r="BK438" s="280"/>
      <c r="BL438" s="280"/>
      <c r="BM438" s="280"/>
      <c r="BN438" s="280"/>
      <c r="BO438" s="280"/>
      <c r="BP438" s="280"/>
      <c r="BQ438" s="280"/>
      <c r="BR438" s="280"/>
      <c r="BS438" s="280"/>
      <c r="BT438" s="280"/>
      <c r="BU438" s="266"/>
      <c r="BV438" s="280"/>
      <c r="BW438" s="280"/>
      <c r="BX438" s="280"/>
      <c r="BY438" s="280"/>
      <c r="BZ438" s="280"/>
      <c r="CA438" s="280"/>
      <c r="CB438" s="266"/>
      <c r="CC438" s="266"/>
      <c r="CD438" s="280"/>
      <c r="CE438" s="280"/>
      <c r="CF438" s="280"/>
      <c r="CG438" s="280"/>
      <c r="CH438" s="266"/>
      <c r="CI438" s="266"/>
      <c r="CJ438" s="266"/>
      <c r="CK438" s="266"/>
      <c r="CL438" s="266"/>
      <c r="CM438" s="280"/>
      <c r="CN438" s="280"/>
      <c r="CO438" s="280"/>
      <c r="CP438" s="280"/>
      <c r="CQ438" s="280"/>
      <c r="CR438" s="268"/>
      <c r="CS438" s="268"/>
      <c r="DA438" s="270"/>
      <c r="DB438" s="270"/>
      <c r="DD438" s="284"/>
      <c r="DE438" s="270"/>
      <c r="DF438" s="285"/>
      <c r="DG438" s="270"/>
      <c r="DH438" s="270"/>
      <c r="DI438" s="273"/>
      <c r="DJ438" s="270"/>
      <c r="DK438" s="270"/>
      <c r="DL438" s="273"/>
      <c r="DM438" s="285"/>
      <c r="DN438" s="270"/>
      <c r="DO438" s="284"/>
      <c r="DP438" s="270"/>
      <c r="DQ438" s="270"/>
      <c r="DR438" s="270"/>
      <c r="DS438" s="270"/>
      <c r="DT438" s="270"/>
      <c r="DU438" s="244"/>
      <c r="DV438" s="284"/>
      <c r="DW438" s="284"/>
      <c r="DX438" s="286"/>
      <c r="DY438" s="286"/>
      <c r="DZ438" s="284"/>
      <c r="EA438" s="284"/>
      <c r="EB438" s="284"/>
      <c r="ED438" s="284"/>
      <c r="EE438" s="270"/>
      <c r="EF438" s="280"/>
      <c r="EG438" s="280"/>
      <c r="EH438" s="280"/>
      <c r="EI438" s="224"/>
      <c r="EJ438" s="275"/>
      <c r="EK438" s="276"/>
      <c r="EL438" s="275"/>
      <c r="EM438" s="275"/>
      <c r="EO438" s="275"/>
      <c r="EP438" s="275"/>
      <c r="ER438" s="224"/>
      <c r="ES438" s="275"/>
      <c r="ET438" s="276"/>
      <c r="EU438" s="275"/>
      <c r="EV438" s="275"/>
      <c r="EX438" s="275"/>
      <c r="EY438" s="275"/>
      <c r="FA438" s="34"/>
      <c r="FB438" s="34"/>
      <c r="FC438" s="33"/>
    </row>
    <row r="439" spans="7:159" ht="32.25" customHeight="1">
      <c r="G439" s="280"/>
      <c r="L439" s="280"/>
      <c r="M439" s="266"/>
      <c r="N439" s="266"/>
      <c r="O439" s="266"/>
      <c r="P439" s="266"/>
      <c r="Q439" s="266"/>
      <c r="R439" s="266"/>
      <c r="S439" s="280"/>
      <c r="T439" s="280"/>
      <c r="U439" s="280"/>
      <c r="V439" s="280"/>
      <c r="W439" s="280"/>
      <c r="X439" s="266"/>
      <c r="Y439" s="280"/>
      <c r="Z439" s="280"/>
      <c r="AA439" s="280"/>
      <c r="AB439" s="266"/>
      <c r="AC439" s="280"/>
      <c r="AD439" s="280"/>
      <c r="AE439" s="281"/>
      <c r="AF439" s="280"/>
      <c r="AG439" s="280"/>
      <c r="AH439" s="281"/>
      <c r="AI439" s="280"/>
      <c r="AJ439" s="280"/>
      <c r="AK439" s="280"/>
      <c r="AL439" s="280"/>
      <c r="AM439" s="280"/>
      <c r="AN439" s="266"/>
      <c r="AO439" s="280"/>
      <c r="AP439" s="280"/>
      <c r="AQ439" s="280"/>
      <c r="AR439" s="280"/>
      <c r="AS439" s="266"/>
      <c r="AT439" s="280"/>
      <c r="AU439" s="280"/>
      <c r="AV439" s="266"/>
      <c r="AW439" s="266"/>
      <c r="AX439" s="280"/>
      <c r="AY439" s="280"/>
      <c r="AZ439" s="280"/>
      <c r="BA439" s="280"/>
      <c r="BB439" s="280"/>
      <c r="BC439" s="280"/>
      <c r="BD439" s="280"/>
      <c r="BE439" s="280"/>
      <c r="BF439" s="280"/>
      <c r="BK439" s="280"/>
      <c r="BL439" s="280"/>
      <c r="BM439" s="280"/>
      <c r="BN439" s="280"/>
      <c r="BO439" s="280"/>
      <c r="BP439" s="280"/>
      <c r="BQ439" s="280"/>
      <c r="BR439" s="280"/>
      <c r="BS439" s="280"/>
      <c r="BT439" s="280"/>
      <c r="BU439" s="266"/>
      <c r="BV439" s="280"/>
      <c r="BW439" s="280"/>
      <c r="BX439" s="280"/>
      <c r="BY439" s="280"/>
      <c r="BZ439" s="280"/>
      <c r="CA439" s="280"/>
      <c r="CB439" s="266"/>
      <c r="CC439" s="266"/>
      <c r="CD439" s="280"/>
      <c r="CE439" s="280"/>
      <c r="CF439" s="280"/>
      <c r="CG439" s="280"/>
      <c r="CH439" s="266"/>
      <c r="CI439" s="266"/>
      <c r="CJ439" s="266"/>
      <c r="CK439" s="266"/>
      <c r="CL439" s="266"/>
      <c r="CM439" s="280"/>
      <c r="CN439" s="280"/>
      <c r="CO439" s="280"/>
      <c r="CP439" s="280"/>
      <c r="CQ439" s="280"/>
      <c r="CR439" s="268"/>
      <c r="CS439" s="268"/>
      <c r="DA439" s="270"/>
      <c r="DB439" s="270"/>
      <c r="DD439" s="284"/>
      <c r="DE439" s="270"/>
      <c r="DF439" s="285"/>
      <c r="DG439" s="270"/>
      <c r="DH439" s="270"/>
      <c r="DI439" s="273"/>
      <c r="DJ439" s="270"/>
      <c r="DK439" s="270"/>
      <c r="DL439" s="273"/>
      <c r="DM439" s="285"/>
      <c r="DN439" s="270"/>
      <c r="DO439" s="284"/>
      <c r="DP439" s="270"/>
      <c r="DQ439" s="270"/>
      <c r="DR439" s="270"/>
      <c r="DS439" s="270"/>
      <c r="DT439" s="270"/>
      <c r="DU439" s="244"/>
      <c r="DV439" s="284"/>
      <c r="DW439" s="284"/>
      <c r="DX439" s="286"/>
      <c r="DY439" s="286"/>
      <c r="DZ439" s="284"/>
      <c r="EA439" s="284"/>
      <c r="EB439" s="284"/>
      <c r="ED439" s="284"/>
      <c r="EE439" s="270"/>
      <c r="EF439" s="280"/>
      <c r="EG439" s="280"/>
      <c r="EH439" s="280"/>
      <c r="EI439" s="224"/>
      <c r="EJ439" s="275"/>
      <c r="EK439" s="276"/>
      <c r="EL439" s="275"/>
      <c r="EM439" s="275"/>
      <c r="EO439" s="275"/>
      <c r="EP439" s="275"/>
      <c r="ER439" s="224"/>
      <c r="ES439" s="275"/>
      <c r="ET439" s="276"/>
      <c r="EU439" s="275"/>
      <c r="EV439" s="275"/>
      <c r="EX439" s="275"/>
      <c r="EY439" s="275"/>
      <c r="FA439" s="34"/>
      <c r="FB439" s="34"/>
      <c r="FC439" s="33"/>
    </row>
    <row r="440" spans="7:159" ht="32.25" customHeight="1">
      <c r="G440" s="280"/>
      <c r="L440" s="280"/>
      <c r="M440" s="266"/>
      <c r="N440" s="266"/>
      <c r="O440" s="266"/>
      <c r="P440" s="266"/>
      <c r="Q440" s="266"/>
      <c r="R440" s="266"/>
      <c r="S440" s="280"/>
      <c r="T440" s="280"/>
      <c r="U440" s="280"/>
      <c r="V440" s="280"/>
      <c r="W440" s="280"/>
      <c r="X440" s="266"/>
      <c r="Y440" s="280"/>
      <c r="Z440" s="280"/>
      <c r="AA440" s="280"/>
      <c r="AB440" s="266"/>
      <c r="AC440" s="280"/>
      <c r="AD440" s="280"/>
      <c r="AE440" s="281"/>
      <c r="AF440" s="280"/>
      <c r="AG440" s="280"/>
      <c r="AH440" s="281"/>
      <c r="AI440" s="280"/>
      <c r="AJ440" s="280"/>
      <c r="AK440" s="280"/>
      <c r="AL440" s="280"/>
      <c r="AM440" s="280"/>
      <c r="AN440" s="266"/>
      <c r="AO440" s="280"/>
      <c r="AP440" s="280"/>
      <c r="AQ440" s="280"/>
      <c r="AR440" s="280"/>
      <c r="AS440" s="266"/>
      <c r="AT440" s="280"/>
      <c r="AU440" s="280"/>
      <c r="AV440" s="266"/>
      <c r="AW440" s="266"/>
      <c r="AX440" s="280"/>
      <c r="AY440" s="280"/>
      <c r="AZ440" s="280"/>
      <c r="BA440" s="280"/>
      <c r="BB440" s="280"/>
      <c r="BC440" s="280"/>
      <c r="BD440" s="280"/>
      <c r="BE440" s="280"/>
      <c r="BF440" s="280"/>
      <c r="BK440" s="280"/>
      <c r="BL440" s="280"/>
      <c r="BM440" s="280"/>
      <c r="BN440" s="280"/>
      <c r="BO440" s="280"/>
      <c r="BP440" s="280"/>
      <c r="BQ440" s="280"/>
      <c r="BR440" s="280"/>
      <c r="BS440" s="280"/>
      <c r="BT440" s="280"/>
      <c r="BU440" s="266"/>
      <c r="BV440" s="280"/>
      <c r="BW440" s="280"/>
      <c r="BX440" s="280"/>
      <c r="BY440" s="280"/>
      <c r="BZ440" s="280"/>
      <c r="CA440" s="280"/>
      <c r="CB440" s="266"/>
      <c r="CC440" s="266"/>
      <c r="CD440" s="280"/>
      <c r="CE440" s="280"/>
      <c r="CF440" s="280"/>
      <c r="CG440" s="280"/>
      <c r="CH440" s="266"/>
      <c r="CI440" s="266"/>
      <c r="CJ440" s="266"/>
      <c r="CK440" s="266"/>
      <c r="CL440" s="266"/>
      <c r="CM440" s="280"/>
      <c r="CN440" s="280"/>
      <c r="CO440" s="280"/>
      <c r="CP440" s="280"/>
      <c r="CQ440" s="280"/>
      <c r="CR440" s="268"/>
      <c r="CS440" s="268"/>
      <c r="DA440" s="270"/>
      <c r="DB440" s="270"/>
      <c r="DD440" s="284"/>
      <c r="DE440" s="270"/>
      <c r="DF440" s="285"/>
      <c r="DG440" s="270"/>
      <c r="DH440" s="270"/>
      <c r="DI440" s="273"/>
      <c r="DJ440" s="270"/>
      <c r="DK440" s="270"/>
      <c r="DL440" s="273"/>
      <c r="DM440" s="285"/>
      <c r="DN440" s="270"/>
      <c r="DO440" s="284"/>
      <c r="DP440" s="270"/>
      <c r="DQ440" s="270"/>
      <c r="DR440" s="270"/>
      <c r="DS440" s="270"/>
      <c r="DT440" s="270"/>
      <c r="DU440" s="244"/>
      <c r="DV440" s="284"/>
      <c r="DW440" s="284"/>
      <c r="DX440" s="286"/>
      <c r="DY440" s="286"/>
      <c r="DZ440" s="284"/>
      <c r="EA440" s="284"/>
      <c r="EB440" s="284"/>
      <c r="ED440" s="284"/>
      <c r="EE440" s="270"/>
      <c r="EF440" s="280"/>
      <c r="EG440" s="280"/>
      <c r="EH440" s="280"/>
      <c r="EI440" s="224"/>
      <c r="EJ440" s="275"/>
      <c r="EK440" s="276"/>
      <c r="EL440" s="275"/>
      <c r="EM440" s="275"/>
      <c r="EO440" s="275"/>
      <c r="EP440" s="275"/>
      <c r="ER440" s="224"/>
      <c r="ES440" s="275"/>
      <c r="ET440" s="276"/>
      <c r="EU440" s="275"/>
      <c r="EV440" s="275"/>
      <c r="EX440" s="275"/>
      <c r="EY440" s="275"/>
      <c r="FA440" s="34"/>
      <c r="FB440" s="34"/>
      <c r="FC440" s="33"/>
    </row>
    <row r="441" spans="7:159" ht="32.25" customHeight="1">
      <c r="G441" s="280"/>
      <c r="L441" s="280"/>
      <c r="M441" s="266"/>
      <c r="N441" s="266"/>
      <c r="O441" s="266"/>
      <c r="P441" s="266"/>
      <c r="Q441" s="266"/>
      <c r="R441" s="266"/>
      <c r="S441" s="280"/>
      <c r="T441" s="280"/>
      <c r="U441" s="280"/>
      <c r="V441" s="280"/>
      <c r="W441" s="280"/>
      <c r="X441" s="266"/>
      <c r="Y441" s="280"/>
      <c r="Z441" s="280"/>
      <c r="AA441" s="280"/>
      <c r="AB441" s="266"/>
      <c r="AC441" s="280"/>
      <c r="AD441" s="280"/>
      <c r="AE441" s="281"/>
      <c r="AF441" s="280"/>
      <c r="AG441" s="280"/>
      <c r="AH441" s="281"/>
      <c r="AI441" s="280"/>
      <c r="AJ441" s="280"/>
      <c r="AK441" s="280"/>
      <c r="AL441" s="280"/>
      <c r="AM441" s="280"/>
      <c r="AN441" s="266"/>
      <c r="AO441" s="280"/>
      <c r="AP441" s="280"/>
      <c r="AQ441" s="280"/>
      <c r="AR441" s="280"/>
      <c r="AS441" s="266"/>
      <c r="AT441" s="280"/>
      <c r="AU441" s="280"/>
      <c r="AV441" s="266"/>
      <c r="AW441" s="266"/>
      <c r="AX441" s="280"/>
      <c r="AY441" s="280"/>
      <c r="AZ441" s="280"/>
      <c r="BA441" s="280"/>
      <c r="BB441" s="280"/>
      <c r="BC441" s="280"/>
      <c r="BD441" s="280"/>
      <c r="BE441" s="280"/>
      <c r="BF441" s="280"/>
      <c r="BK441" s="280"/>
      <c r="BL441" s="280"/>
      <c r="BM441" s="280"/>
      <c r="BN441" s="280"/>
      <c r="BO441" s="280"/>
      <c r="BP441" s="280"/>
      <c r="BQ441" s="280"/>
      <c r="BR441" s="280"/>
      <c r="BS441" s="280"/>
      <c r="BT441" s="280"/>
      <c r="BU441" s="266"/>
      <c r="BV441" s="280"/>
      <c r="BW441" s="280"/>
      <c r="BX441" s="280"/>
      <c r="BY441" s="280"/>
      <c r="BZ441" s="280"/>
      <c r="CA441" s="280"/>
      <c r="CB441" s="266"/>
      <c r="CC441" s="266"/>
      <c r="CD441" s="280"/>
      <c r="CE441" s="280"/>
      <c r="CF441" s="280"/>
      <c r="CG441" s="280"/>
      <c r="CH441" s="266"/>
      <c r="CI441" s="266"/>
      <c r="CJ441" s="266"/>
      <c r="CK441" s="266"/>
      <c r="CL441" s="266"/>
      <c r="CM441" s="280"/>
      <c r="CN441" s="280"/>
      <c r="CO441" s="280"/>
      <c r="CP441" s="280"/>
      <c r="CQ441" s="280"/>
      <c r="CR441" s="268"/>
      <c r="CS441" s="268"/>
      <c r="DA441" s="270"/>
      <c r="DB441" s="270"/>
      <c r="DD441" s="284"/>
      <c r="DE441" s="270"/>
      <c r="DF441" s="285"/>
      <c r="DG441" s="270"/>
      <c r="DH441" s="270"/>
      <c r="DI441" s="273"/>
      <c r="DJ441" s="270"/>
      <c r="DK441" s="270"/>
      <c r="DL441" s="273"/>
      <c r="DM441" s="285"/>
      <c r="DN441" s="270"/>
      <c r="DO441" s="284"/>
      <c r="DP441" s="270"/>
      <c r="DQ441" s="270"/>
      <c r="DR441" s="270"/>
      <c r="DS441" s="270"/>
      <c r="DT441" s="270"/>
      <c r="DU441" s="244"/>
      <c r="DV441" s="284"/>
      <c r="DW441" s="284"/>
      <c r="DX441" s="286"/>
      <c r="DY441" s="286"/>
      <c r="DZ441" s="284"/>
      <c r="EA441" s="284"/>
      <c r="EB441" s="284"/>
      <c r="ED441" s="284"/>
      <c r="EE441" s="270"/>
      <c r="EF441" s="280"/>
      <c r="EG441" s="280"/>
      <c r="EH441" s="280"/>
      <c r="EI441" s="224"/>
      <c r="EJ441" s="275"/>
      <c r="EK441" s="276"/>
      <c r="EL441" s="275"/>
      <c r="EM441" s="275"/>
      <c r="EO441" s="275"/>
      <c r="EP441" s="275"/>
      <c r="ER441" s="224"/>
      <c r="ES441" s="275"/>
      <c r="ET441" s="276"/>
      <c r="EU441" s="275"/>
      <c r="EV441" s="275"/>
      <c r="EX441" s="275"/>
      <c r="EY441" s="275"/>
      <c r="FA441" s="34"/>
      <c r="FB441" s="34"/>
      <c r="FC441" s="33"/>
    </row>
    <row r="442" spans="7:159" ht="32.25" customHeight="1">
      <c r="G442" s="280"/>
      <c r="L442" s="280"/>
      <c r="M442" s="266"/>
      <c r="N442" s="266"/>
      <c r="O442" s="266"/>
      <c r="P442" s="266"/>
      <c r="Q442" s="266"/>
      <c r="R442" s="266"/>
      <c r="S442" s="280"/>
      <c r="T442" s="280"/>
      <c r="U442" s="280"/>
      <c r="V442" s="280"/>
      <c r="W442" s="280"/>
      <c r="X442" s="266"/>
      <c r="Y442" s="280"/>
      <c r="Z442" s="280"/>
      <c r="AA442" s="280"/>
      <c r="AB442" s="266"/>
      <c r="AC442" s="280"/>
      <c r="AD442" s="280"/>
      <c r="AE442" s="281"/>
      <c r="AF442" s="280"/>
      <c r="AG442" s="280"/>
      <c r="AH442" s="281"/>
      <c r="AI442" s="280"/>
      <c r="AJ442" s="280"/>
      <c r="AK442" s="280"/>
      <c r="AL442" s="280"/>
      <c r="AM442" s="280"/>
      <c r="AN442" s="266"/>
      <c r="AO442" s="280"/>
      <c r="AP442" s="280"/>
      <c r="AQ442" s="280"/>
      <c r="AR442" s="280"/>
      <c r="AS442" s="266"/>
      <c r="AT442" s="280"/>
      <c r="AU442" s="280"/>
      <c r="AV442" s="266"/>
      <c r="AW442" s="266"/>
      <c r="AX442" s="280"/>
      <c r="AY442" s="280"/>
      <c r="AZ442" s="280"/>
      <c r="BA442" s="280"/>
      <c r="BB442" s="280"/>
      <c r="BC442" s="280"/>
      <c r="BD442" s="280"/>
      <c r="BE442" s="280"/>
      <c r="BF442" s="280"/>
      <c r="BK442" s="280"/>
      <c r="BL442" s="280"/>
      <c r="BM442" s="280"/>
      <c r="BN442" s="280"/>
      <c r="BO442" s="280"/>
      <c r="BP442" s="280"/>
      <c r="BQ442" s="280"/>
      <c r="BR442" s="280"/>
      <c r="BS442" s="280"/>
      <c r="BT442" s="280"/>
      <c r="BU442" s="266"/>
      <c r="BV442" s="280"/>
      <c r="BW442" s="280"/>
      <c r="BX442" s="280"/>
      <c r="BY442" s="280"/>
      <c r="BZ442" s="280"/>
      <c r="CA442" s="280"/>
      <c r="CB442" s="266"/>
      <c r="CC442" s="266"/>
      <c r="CD442" s="280"/>
      <c r="CE442" s="280"/>
      <c r="CF442" s="280"/>
      <c r="CG442" s="280"/>
      <c r="CH442" s="266"/>
      <c r="CI442" s="266"/>
      <c r="CJ442" s="266"/>
      <c r="CK442" s="266"/>
      <c r="CL442" s="266"/>
      <c r="CM442" s="280"/>
      <c r="CN442" s="280"/>
      <c r="CO442" s="280"/>
      <c r="CP442" s="280"/>
      <c r="CQ442" s="280"/>
      <c r="CR442" s="268"/>
      <c r="CS442" s="268"/>
      <c r="DA442" s="270"/>
      <c r="DB442" s="270"/>
      <c r="DD442" s="284"/>
      <c r="DE442" s="270"/>
      <c r="DF442" s="285"/>
      <c r="DG442" s="270"/>
      <c r="DH442" s="270"/>
      <c r="DI442" s="273"/>
      <c r="DJ442" s="270"/>
      <c r="DK442" s="270"/>
      <c r="DL442" s="273"/>
      <c r="DM442" s="285"/>
      <c r="DN442" s="270"/>
      <c r="DO442" s="284"/>
      <c r="DP442" s="270"/>
      <c r="DQ442" s="270"/>
      <c r="DR442" s="270"/>
      <c r="DS442" s="270"/>
      <c r="DT442" s="270"/>
      <c r="DU442" s="244"/>
      <c r="DV442" s="284"/>
      <c r="DW442" s="284"/>
      <c r="DX442" s="286"/>
      <c r="DY442" s="286"/>
      <c r="DZ442" s="284"/>
      <c r="EA442" s="284"/>
      <c r="EB442" s="284"/>
      <c r="ED442" s="284"/>
      <c r="EE442" s="270"/>
      <c r="EF442" s="280"/>
      <c r="EG442" s="280"/>
      <c r="EH442" s="280"/>
      <c r="EI442" s="224"/>
      <c r="EJ442" s="275"/>
      <c r="EK442" s="276"/>
      <c r="EL442" s="275"/>
      <c r="EM442" s="275"/>
      <c r="EO442" s="275"/>
      <c r="EP442" s="275"/>
      <c r="ER442" s="224"/>
      <c r="ES442" s="275"/>
      <c r="ET442" s="276"/>
      <c r="EU442" s="275"/>
      <c r="EV442" s="275"/>
      <c r="EX442" s="275"/>
      <c r="EY442" s="275"/>
      <c r="FA442" s="34"/>
      <c r="FB442" s="34"/>
      <c r="FC442" s="33"/>
    </row>
    <row r="443" spans="7:159" ht="32.25" customHeight="1">
      <c r="G443" s="280"/>
      <c r="L443" s="280"/>
      <c r="M443" s="266"/>
      <c r="N443" s="266"/>
      <c r="O443" s="266"/>
      <c r="P443" s="266"/>
      <c r="Q443" s="266"/>
      <c r="R443" s="266"/>
      <c r="S443" s="280"/>
      <c r="T443" s="280"/>
      <c r="U443" s="280"/>
      <c r="V443" s="280"/>
      <c r="W443" s="280"/>
      <c r="X443" s="266"/>
      <c r="Y443" s="280"/>
      <c r="Z443" s="280"/>
      <c r="AA443" s="280"/>
      <c r="AB443" s="266"/>
      <c r="AC443" s="280"/>
      <c r="AD443" s="280"/>
      <c r="AE443" s="281"/>
      <c r="AF443" s="280"/>
      <c r="AG443" s="280"/>
      <c r="AH443" s="281"/>
      <c r="AI443" s="280"/>
      <c r="AJ443" s="280"/>
      <c r="AK443" s="280"/>
      <c r="AL443" s="280"/>
      <c r="AM443" s="280"/>
      <c r="AN443" s="266"/>
      <c r="AO443" s="280"/>
      <c r="AP443" s="280"/>
      <c r="AQ443" s="280"/>
      <c r="AR443" s="280"/>
      <c r="AS443" s="266"/>
      <c r="AT443" s="280"/>
      <c r="AU443" s="280"/>
      <c r="AV443" s="266"/>
      <c r="AW443" s="266"/>
      <c r="AX443" s="280"/>
      <c r="AY443" s="280"/>
      <c r="AZ443" s="280"/>
      <c r="BA443" s="280"/>
      <c r="BB443" s="280"/>
      <c r="BC443" s="280"/>
      <c r="BD443" s="280"/>
      <c r="BE443" s="280"/>
      <c r="BF443" s="280"/>
      <c r="BK443" s="280"/>
      <c r="BL443" s="280"/>
      <c r="BM443" s="280"/>
      <c r="BN443" s="280"/>
      <c r="BO443" s="280"/>
      <c r="BP443" s="280"/>
      <c r="BQ443" s="280"/>
      <c r="BR443" s="280"/>
      <c r="BS443" s="280"/>
      <c r="BT443" s="280"/>
      <c r="BU443" s="266"/>
      <c r="BV443" s="280"/>
      <c r="BW443" s="280"/>
      <c r="BX443" s="280"/>
      <c r="BY443" s="280"/>
      <c r="BZ443" s="280"/>
      <c r="CA443" s="280"/>
      <c r="CB443" s="266"/>
      <c r="CC443" s="266"/>
      <c r="CD443" s="280"/>
      <c r="CE443" s="280"/>
      <c r="CF443" s="280"/>
      <c r="CG443" s="280"/>
      <c r="CH443" s="266"/>
      <c r="CI443" s="266"/>
      <c r="CJ443" s="266"/>
      <c r="CK443" s="266"/>
      <c r="CL443" s="266"/>
      <c r="CM443" s="280"/>
      <c r="CN443" s="280"/>
      <c r="CO443" s="280"/>
      <c r="CP443" s="280"/>
      <c r="CQ443" s="280"/>
      <c r="CR443" s="268"/>
      <c r="CS443" s="268"/>
      <c r="DA443" s="270"/>
      <c r="DB443" s="270"/>
      <c r="DD443" s="284"/>
      <c r="DE443" s="270"/>
      <c r="DF443" s="285"/>
      <c r="DG443" s="270"/>
      <c r="DH443" s="270"/>
      <c r="DI443" s="273"/>
      <c r="DJ443" s="270"/>
      <c r="DK443" s="270"/>
      <c r="DL443" s="273"/>
      <c r="DM443" s="285"/>
      <c r="DN443" s="270"/>
      <c r="DO443" s="284"/>
      <c r="DP443" s="270"/>
      <c r="DQ443" s="270"/>
      <c r="DR443" s="270"/>
      <c r="DS443" s="270"/>
      <c r="DT443" s="270"/>
      <c r="DU443" s="244"/>
      <c r="DV443" s="284"/>
      <c r="DW443" s="284"/>
      <c r="DX443" s="286"/>
      <c r="DY443" s="286"/>
      <c r="DZ443" s="284"/>
      <c r="EA443" s="284"/>
      <c r="EB443" s="284"/>
      <c r="ED443" s="284"/>
      <c r="EE443" s="270"/>
      <c r="EF443" s="280"/>
      <c r="EG443" s="280"/>
      <c r="EH443" s="280"/>
      <c r="EI443" s="224"/>
      <c r="EJ443" s="275"/>
      <c r="EK443" s="276"/>
      <c r="EL443" s="275"/>
      <c r="EM443" s="275"/>
      <c r="EO443" s="275"/>
      <c r="EP443" s="275"/>
      <c r="ER443" s="224"/>
      <c r="ES443" s="275"/>
      <c r="ET443" s="276"/>
      <c r="EU443" s="275"/>
      <c r="EV443" s="275"/>
      <c r="EX443" s="275"/>
      <c r="EY443" s="275"/>
      <c r="FA443" s="34"/>
      <c r="FB443" s="34"/>
      <c r="FC443" s="33"/>
    </row>
    <row r="444" spans="7:159" ht="32.25" customHeight="1">
      <c r="G444" s="280"/>
      <c r="L444" s="280"/>
      <c r="M444" s="266"/>
      <c r="N444" s="266"/>
      <c r="O444" s="266"/>
      <c r="P444" s="266"/>
      <c r="Q444" s="266"/>
      <c r="R444" s="266"/>
      <c r="S444" s="280"/>
      <c r="T444" s="280"/>
      <c r="U444" s="280"/>
      <c r="V444" s="280"/>
      <c r="W444" s="280"/>
      <c r="X444" s="266"/>
      <c r="Y444" s="280"/>
      <c r="Z444" s="280"/>
      <c r="AA444" s="280"/>
      <c r="AB444" s="266"/>
      <c r="AC444" s="280"/>
      <c r="AD444" s="280"/>
      <c r="AE444" s="281"/>
      <c r="AF444" s="280"/>
      <c r="AG444" s="280"/>
      <c r="AH444" s="281"/>
      <c r="AI444" s="280"/>
      <c r="AJ444" s="280"/>
      <c r="AK444" s="280"/>
      <c r="AL444" s="280"/>
      <c r="AM444" s="280"/>
      <c r="AN444" s="266"/>
      <c r="AO444" s="280"/>
      <c r="AP444" s="280"/>
      <c r="AQ444" s="280"/>
      <c r="AR444" s="280"/>
      <c r="AS444" s="266"/>
      <c r="AT444" s="280"/>
      <c r="AU444" s="280"/>
      <c r="AV444" s="266"/>
      <c r="AW444" s="266"/>
      <c r="AX444" s="280"/>
      <c r="AY444" s="280"/>
      <c r="AZ444" s="280"/>
      <c r="BA444" s="280"/>
      <c r="BB444" s="280"/>
      <c r="BC444" s="280"/>
      <c r="BD444" s="280"/>
      <c r="BE444" s="280"/>
      <c r="BF444" s="280"/>
      <c r="BK444" s="280"/>
      <c r="BL444" s="280"/>
      <c r="BM444" s="280"/>
      <c r="BN444" s="280"/>
      <c r="BO444" s="280"/>
      <c r="BP444" s="280"/>
      <c r="BQ444" s="280"/>
      <c r="BR444" s="280"/>
      <c r="BS444" s="280"/>
      <c r="BT444" s="280"/>
      <c r="BU444" s="266"/>
      <c r="BV444" s="280"/>
      <c r="BW444" s="280"/>
      <c r="BX444" s="280"/>
      <c r="BY444" s="280"/>
      <c r="BZ444" s="280"/>
      <c r="CA444" s="280"/>
      <c r="CB444" s="266"/>
      <c r="CC444" s="266"/>
      <c r="CD444" s="280"/>
      <c r="CE444" s="280"/>
      <c r="CF444" s="280"/>
      <c r="CG444" s="280"/>
      <c r="CH444" s="266"/>
      <c r="CI444" s="266"/>
      <c r="CJ444" s="266"/>
      <c r="CK444" s="266"/>
      <c r="CL444" s="266"/>
      <c r="CM444" s="280"/>
      <c r="CN444" s="280"/>
      <c r="CO444" s="280"/>
      <c r="CP444" s="280"/>
      <c r="CQ444" s="280"/>
      <c r="CR444" s="268"/>
      <c r="CS444" s="268"/>
      <c r="DA444" s="270"/>
      <c r="DB444" s="270"/>
      <c r="DD444" s="284"/>
      <c r="DE444" s="270"/>
      <c r="DF444" s="285"/>
      <c r="DG444" s="270"/>
      <c r="DH444" s="270"/>
      <c r="DI444" s="273"/>
      <c r="DJ444" s="270"/>
      <c r="DK444" s="270"/>
      <c r="DL444" s="273"/>
      <c r="DM444" s="285"/>
      <c r="DN444" s="270"/>
      <c r="DO444" s="284"/>
      <c r="DP444" s="270"/>
      <c r="DQ444" s="270"/>
      <c r="DR444" s="270"/>
      <c r="DS444" s="270"/>
      <c r="DT444" s="270"/>
      <c r="DU444" s="244"/>
      <c r="DV444" s="284"/>
      <c r="DW444" s="284"/>
      <c r="DX444" s="286"/>
      <c r="DY444" s="286"/>
      <c r="DZ444" s="284"/>
      <c r="EA444" s="284"/>
      <c r="EB444" s="284"/>
      <c r="ED444" s="284"/>
      <c r="EE444" s="270"/>
      <c r="EF444" s="280"/>
      <c r="EG444" s="280"/>
      <c r="EH444" s="280"/>
      <c r="EI444" s="224"/>
      <c r="EJ444" s="275"/>
      <c r="EK444" s="276"/>
      <c r="EL444" s="275"/>
      <c r="EM444" s="275"/>
      <c r="EO444" s="275"/>
      <c r="EP444" s="275"/>
      <c r="ER444" s="224"/>
      <c r="ES444" s="275"/>
      <c r="ET444" s="276"/>
      <c r="EU444" s="275"/>
      <c r="EV444" s="275"/>
      <c r="EX444" s="275"/>
      <c r="EY444" s="275"/>
      <c r="FA444" s="34"/>
      <c r="FB444" s="34"/>
      <c r="FC444" s="33"/>
    </row>
    <row r="445" spans="7:159" ht="32.25" customHeight="1">
      <c r="G445" s="280"/>
      <c r="L445" s="280"/>
      <c r="M445" s="266"/>
      <c r="N445" s="266"/>
      <c r="O445" s="266"/>
      <c r="P445" s="266"/>
      <c r="Q445" s="266"/>
      <c r="R445" s="266"/>
      <c r="S445" s="280"/>
      <c r="T445" s="280"/>
      <c r="U445" s="280"/>
      <c r="V445" s="280"/>
      <c r="W445" s="280"/>
      <c r="X445" s="266"/>
      <c r="Y445" s="280"/>
      <c r="Z445" s="280"/>
      <c r="AA445" s="280"/>
      <c r="AB445" s="266"/>
      <c r="AC445" s="280"/>
      <c r="AD445" s="280"/>
      <c r="AE445" s="281"/>
      <c r="AF445" s="280"/>
      <c r="AG445" s="280"/>
      <c r="AH445" s="281"/>
      <c r="AI445" s="280"/>
      <c r="AJ445" s="280"/>
      <c r="AK445" s="280"/>
      <c r="AL445" s="280"/>
      <c r="AM445" s="280"/>
      <c r="AN445" s="266"/>
      <c r="AO445" s="280"/>
      <c r="AP445" s="280"/>
      <c r="AQ445" s="280"/>
      <c r="AR445" s="280"/>
      <c r="AS445" s="266"/>
      <c r="AT445" s="280"/>
      <c r="AU445" s="280"/>
      <c r="AV445" s="266"/>
      <c r="AW445" s="266"/>
      <c r="AX445" s="280"/>
      <c r="AY445" s="280"/>
      <c r="AZ445" s="280"/>
      <c r="BA445" s="280"/>
      <c r="BB445" s="280"/>
      <c r="BC445" s="280"/>
      <c r="BD445" s="280"/>
      <c r="BE445" s="280"/>
      <c r="BF445" s="280"/>
      <c r="BK445" s="280"/>
      <c r="BL445" s="280"/>
      <c r="BM445" s="280"/>
      <c r="BN445" s="280"/>
      <c r="BO445" s="280"/>
      <c r="BP445" s="280"/>
      <c r="BQ445" s="280"/>
      <c r="BR445" s="280"/>
      <c r="BS445" s="280"/>
      <c r="BT445" s="280"/>
      <c r="BU445" s="266"/>
      <c r="BV445" s="280"/>
      <c r="BW445" s="280"/>
      <c r="BX445" s="280"/>
      <c r="BY445" s="280"/>
      <c r="BZ445" s="280"/>
      <c r="CA445" s="280"/>
      <c r="CB445" s="266"/>
      <c r="CC445" s="266"/>
      <c r="CD445" s="280"/>
      <c r="CE445" s="280"/>
      <c r="CF445" s="280"/>
      <c r="CG445" s="280"/>
      <c r="CH445" s="266"/>
      <c r="CI445" s="266"/>
      <c r="CJ445" s="266"/>
      <c r="CK445" s="266"/>
      <c r="CL445" s="266"/>
      <c r="CM445" s="280"/>
      <c r="CN445" s="280"/>
      <c r="CO445" s="280"/>
      <c r="CP445" s="280"/>
      <c r="CQ445" s="280"/>
      <c r="CR445" s="268"/>
      <c r="CS445" s="268"/>
      <c r="DA445" s="270"/>
      <c r="DB445" s="270"/>
      <c r="DD445" s="284"/>
      <c r="DE445" s="270"/>
      <c r="DF445" s="285"/>
      <c r="DG445" s="270"/>
      <c r="DH445" s="270"/>
      <c r="DI445" s="273"/>
      <c r="DJ445" s="270"/>
      <c r="DK445" s="270"/>
      <c r="DL445" s="273"/>
      <c r="DM445" s="285"/>
      <c r="DN445" s="270"/>
      <c r="DO445" s="284"/>
      <c r="DP445" s="270"/>
      <c r="DQ445" s="270"/>
      <c r="DR445" s="270"/>
      <c r="DS445" s="270"/>
      <c r="DT445" s="270"/>
      <c r="DU445" s="244"/>
      <c r="DV445" s="284"/>
      <c r="DW445" s="284"/>
      <c r="DX445" s="286"/>
      <c r="DY445" s="286"/>
      <c r="DZ445" s="284"/>
      <c r="EA445" s="284"/>
      <c r="EB445" s="284"/>
      <c r="ED445" s="284"/>
      <c r="EE445" s="270"/>
      <c r="EF445" s="280"/>
      <c r="EG445" s="280"/>
      <c r="EH445" s="280"/>
      <c r="EI445" s="224"/>
      <c r="EJ445" s="275"/>
      <c r="EK445" s="276"/>
      <c r="EL445" s="275"/>
      <c r="EM445" s="275"/>
      <c r="EO445" s="275"/>
      <c r="EP445" s="275"/>
      <c r="ER445" s="224"/>
      <c r="ES445" s="275"/>
      <c r="ET445" s="276"/>
      <c r="EU445" s="275"/>
      <c r="EV445" s="275"/>
      <c r="EX445" s="275"/>
      <c r="EY445" s="275"/>
      <c r="FA445" s="34"/>
      <c r="FB445" s="34"/>
      <c r="FC445" s="33"/>
    </row>
    <row r="446" spans="7:159" ht="32.25" customHeight="1">
      <c r="G446" s="280"/>
      <c r="L446" s="280"/>
      <c r="M446" s="266"/>
      <c r="N446" s="266"/>
      <c r="O446" s="266"/>
      <c r="P446" s="266"/>
      <c r="Q446" s="266"/>
      <c r="R446" s="266"/>
      <c r="S446" s="280"/>
      <c r="T446" s="280"/>
      <c r="U446" s="280"/>
      <c r="V446" s="280"/>
      <c r="W446" s="280"/>
      <c r="X446" s="266"/>
      <c r="Y446" s="280"/>
      <c r="Z446" s="280"/>
      <c r="AA446" s="280"/>
      <c r="AB446" s="266"/>
      <c r="AC446" s="280"/>
      <c r="AD446" s="280"/>
      <c r="AE446" s="281"/>
      <c r="AF446" s="280"/>
      <c r="AG446" s="280"/>
      <c r="AH446" s="281"/>
      <c r="AI446" s="280"/>
      <c r="AJ446" s="280"/>
      <c r="AK446" s="280"/>
      <c r="AL446" s="280"/>
      <c r="AM446" s="280"/>
      <c r="AN446" s="266"/>
      <c r="AO446" s="280"/>
      <c r="AP446" s="280"/>
      <c r="AQ446" s="280"/>
      <c r="AR446" s="280"/>
      <c r="AS446" s="266"/>
      <c r="AT446" s="280"/>
      <c r="AU446" s="280"/>
      <c r="AV446" s="266"/>
      <c r="AW446" s="266"/>
      <c r="AX446" s="280"/>
      <c r="AY446" s="280"/>
      <c r="AZ446" s="280"/>
      <c r="BA446" s="280"/>
      <c r="BB446" s="280"/>
      <c r="BC446" s="280"/>
      <c r="BD446" s="280"/>
      <c r="BE446" s="280"/>
      <c r="BF446" s="280"/>
      <c r="BK446" s="280"/>
      <c r="BL446" s="280"/>
      <c r="BM446" s="280"/>
      <c r="BN446" s="280"/>
      <c r="BO446" s="280"/>
      <c r="BP446" s="280"/>
      <c r="BQ446" s="280"/>
      <c r="BR446" s="280"/>
      <c r="BS446" s="280"/>
      <c r="BT446" s="280"/>
      <c r="BU446" s="266"/>
      <c r="BV446" s="280"/>
      <c r="BW446" s="280"/>
      <c r="BX446" s="280"/>
      <c r="BY446" s="280"/>
      <c r="BZ446" s="280"/>
      <c r="CA446" s="280"/>
      <c r="CB446" s="266"/>
      <c r="CC446" s="266"/>
      <c r="CD446" s="280"/>
      <c r="CE446" s="280"/>
      <c r="CF446" s="280"/>
      <c r="CG446" s="280"/>
      <c r="CH446" s="266"/>
      <c r="CI446" s="266"/>
      <c r="CJ446" s="266"/>
      <c r="CK446" s="266"/>
      <c r="CL446" s="266"/>
      <c r="CM446" s="280"/>
      <c r="CN446" s="280"/>
      <c r="CO446" s="280"/>
      <c r="CP446" s="280"/>
      <c r="CQ446" s="280"/>
      <c r="CR446" s="268"/>
      <c r="CS446" s="268"/>
      <c r="DA446" s="270"/>
      <c r="DB446" s="270"/>
      <c r="DD446" s="284"/>
      <c r="DE446" s="270"/>
      <c r="DF446" s="285"/>
      <c r="DG446" s="270"/>
      <c r="DH446" s="270"/>
      <c r="DI446" s="273"/>
      <c r="DJ446" s="270"/>
      <c r="DK446" s="270"/>
      <c r="DL446" s="273"/>
      <c r="DM446" s="285"/>
      <c r="DN446" s="270"/>
      <c r="DO446" s="284"/>
      <c r="DP446" s="270"/>
      <c r="DQ446" s="270"/>
      <c r="DR446" s="270"/>
      <c r="DS446" s="270"/>
      <c r="DT446" s="270"/>
      <c r="DU446" s="244"/>
      <c r="DV446" s="284"/>
      <c r="DW446" s="284"/>
      <c r="DX446" s="286"/>
      <c r="DY446" s="286"/>
      <c r="DZ446" s="284"/>
      <c r="EA446" s="284"/>
      <c r="EB446" s="284"/>
      <c r="ED446" s="284"/>
      <c r="EE446" s="270"/>
      <c r="EF446" s="280"/>
      <c r="EG446" s="280"/>
      <c r="EH446" s="280"/>
      <c r="EI446" s="224"/>
      <c r="EJ446" s="275"/>
      <c r="EK446" s="276"/>
      <c r="EL446" s="275"/>
      <c r="EM446" s="275"/>
      <c r="EO446" s="275"/>
      <c r="EP446" s="275"/>
      <c r="ER446" s="224"/>
      <c r="ES446" s="275"/>
      <c r="ET446" s="276"/>
      <c r="EU446" s="275"/>
      <c r="EV446" s="275"/>
      <c r="EX446" s="275"/>
      <c r="EY446" s="275"/>
      <c r="FA446" s="34"/>
      <c r="FB446" s="34"/>
      <c r="FC446" s="33"/>
    </row>
    <row r="447" spans="7:159" ht="32.25" customHeight="1">
      <c r="G447" s="280"/>
      <c r="L447" s="280"/>
      <c r="M447" s="266"/>
      <c r="N447" s="266"/>
      <c r="O447" s="266"/>
      <c r="P447" s="266"/>
      <c r="Q447" s="266"/>
      <c r="R447" s="266"/>
      <c r="S447" s="280"/>
      <c r="T447" s="280"/>
      <c r="U447" s="280"/>
      <c r="V447" s="280"/>
      <c r="W447" s="280"/>
      <c r="X447" s="266"/>
      <c r="Y447" s="280"/>
      <c r="Z447" s="280"/>
      <c r="AA447" s="280"/>
      <c r="AB447" s="266"/>
      <c r="AC447" s="280"/>
      <c r="AD447" s="280"/>
      <c r="AE447" s="281"/>
      <c r="AF447" s="280"/>
      <c r="AG447" s="280"/>
      <c r="AH447" s="281"/>
      <c r="AI447" s="280"/>
      <c r="AJ447" s="280"/>
      <c r="AK447" s="280"/>
      <c r="AL447" s="280"/>
      <c r="AM447" s="280"/>
      <c r="AN447" s="266"/>
      <c r="AO447" s="280"/>
      <c r="AP447" s="280"/>
      <c r="AQ447" s="280"/>
      <c r="AR447" s="280"/>
      <c r="AS447" s="266"/>
      <c r="AT447" s="280"/>
      <c r="AU447" s="280"/>
      <c r="AV447" s="266"/>
      <c r="AW447" s="266"/>
      <c r="AX447" s="280"/>
      <c r="AY447" s="280"/>
      <c r="AZ447" s="280"/>
      <c r="BA447" s="280"/>
      <c r="BB447" s="280"/>
      <c r="BC447" s="280"/>
      <c r="BD447" s="280"/>
      <c r="BE447" s="280"/>
      <c r="BF447" s="280"/>
      <c r="BK447" s="280"/>
      <c r="BL447" s="280"/>
      <c r="BM447" s="280"/>
      <c r="BN447" s="280"/>
      <c r="BO447" s="280"/>
      <c r="BP447" s="280"/>
      <c r="BQ447" s="280"/>
      <c r="BR447" s="280"/>
      <c r="BS447" s="280"/>
      <c r="BT447" s="280"/>
      <c r="BU447" s="266"/>
      <c r="BV447" s="280"/>
      <c r="BW447" s="280"/>
      <c r="BX447" s="280"/>
      <c r="BY447" s="280"/>
      <c r="BZ447" s="280"/>
      <c r="CA447" s="280"/>
      <c r="CB447" s="266"/>
      <c r="CC447" s="266"/>
      <c r="CD447" s="280"/>
      <c r="CE447" s="280"/>
      <c r="CF447" s="280"/>
      <c r="CG447" s="280"/>
      <c r="CH447" s="266"/>
      <c r="CI447" s="266"/>
      <c r="CJ447" s="266"/>
      <c r="CK447" s="266"/>
      <c r="CL447" s="266"/>
      <c r="CM447" s="280"/>
      <c r="CN447" s="280"/>
      <c r="CO447" s="280"/>
      <c r="CP447" s="280"/>
      <c r="CQ447" s="280"/>
      <c r="CR447" s="268"/>
      <c r="CS447" s="268"/>
      <c r="DA447" s="270"/>
      <c r="DB447" s="270"/>
      <c r="DD447" s="284"/>
      <c r="DE447" s="270"/>
      <c r="DF447" s="285"/>
      <c r="DG447" s="270"/>
      <c r="DH447" s="270"/>
      <c r="DI447" s="273"/>
      <c r="DJ447" s="270"/>
      <c r="DK447" s="270"/>
      <c r="DL447" s="273"/>
      <c r="DM447" s="285"/>
      <c r="DN447" s="270"/>
      <c r="DO447" s="284"/>
      <c r="DP447" s="270"/>
      <c r="DQ447" s="270"/>
      <c r="DR447" s="270"/>
      <c r="DS447" s="270"/>
      <c r="DT447" s="270"/>
      <c r="DU447" s="244"/>
      <c r="DV447" s="284"/>
      <c r="DW447" s="284"/>
      <c r="DX447" s="286"/>
      <c r="DY447" s="286"/>
      <c r="DZ447" s="284"/>
      <c r="EA447" s="284"/>
      <c r="EB447" s="284"/>
      <c r="ED447" s="284"/>
      <c r="EE447" s="270"/>
      <c r="EF447" s="280"/>
      <c r="EG447" s="280"/>
      <c r="EH447" s="280"/>
      <c r="EI447" s="224"/>
      <c r="EJ447" s="275"/>
      <c r="EK447" s="276"/>
      <c r="EL447" s="275"/>
      <c r="EM447" s="275"/>
      <c r="EO447" s="275"/>
      <c r="EP447" s="275"/>
      <c r="ER447" s="224"/>
      <c r="ES447" s="275"/>
      <c r="ET447" s="276"/>
      <c r="EU447" s="275"/>
      <c r="EV447" s="275"/>
      <c r="EX447" s="275"/>
      <c r="EY447" s="275"/>
      <c r="FA447" s="34"/>
      <c r="FB447" s="34"/>
      <c r="FC447" s="33"/>
    </row>
    <row r="448" spans="7:159" ht="32.25" customHeight="1">
      <c r="G448" s="280"/>
      <c r="L448" s="280"/>
      <c r="M448" s="266"/>
      <c r="N448" s="266"/>
      <c r="O448" s="266"/>
      <c r="P448" s="266"/>
      <c r="Q448" s="266"/>
      <c r="R448" s="266"/>
      <c r="S448" s="280"/>
      <c r="T448" s="280"/>
      <c r="U448" s="280"/>
      <c r="V448" s="280"/>
      <c r="W448" s="280"/>
      <c r="X448" s="266"/>
      <c r="Y448" s="280"/>
      <c r="Z448" s="280"/>
      <c r="AA448" s="280"/>
      <c r="AB448" s="266"/>
      <c r="AC448" s="280"/>
      <c r="AD448" s="280"/>
      <c r="AE448" s="281"/>
      <c r="AF448" s="280"/>
      <c r="AG448" s="280"/>
      <c r="AH448" s="281"/>
      <c r="AI448" s="280"/>
      <c r="AJ448" s="280"/>
      <c r="AK448" s="280"/>
      <c r="AL448" s="280"/>
      <c r="AM448" s="280"/>
      <c r="AN448" s="266"/>
      <c r="AO448" s="280"/>
      <c r="AP448" s="280"/>
      <c r="AQ448" s="280"/>
      <c r="AR448" s="280"/>
      <c r="AS448" s="266"/>
      <c r="AT448" s="280"/>
      <c r="AU448" s="280"/>
      <c r="AV448" s="266"/>
      <c r="AW448" s="266"/>
      <c r="AX448" s="280"/>
      <c r="AY448" s="280"/>
      <c r="AZ448" s="280"/>
      <c r="BA448" s="280"/>
      <c r="BB448" s="280"/>
      <c r="BC448" s="280"/>
      <c r="BD448" s="280"/>
      <c r="BE448" s="280"/>
      <c r="BF448" s="280"/>
      <c r="BK448" s="280"/>
      <c r="BL448" s="280"/>
      <c r="BM448" s="280"/>
      <c r="BN448" s="280"/>
      <c r="BO448" s="280"/>
      <c r="BP448" s="280"/>
      <c r="BQ448" s="280"/>
      <c r="BR448" s="280"/>
      <c r="BS448" s="280"/>
      <c r="BT448" s="280"/>
      <c r="BU448" s="266"/>
      <c r="BV448" s="280"/>
      <c r="BW448" s="280"/>
      <c r="BX448" s="280"/>
      <c r="BY448" s="280"/>
      <c r="BZ448" s="280"/>
      <c r="CA448" s="280"/>
      <c r="CB448" s="266"/>
      <c r="CC448" s="266"/>
      <c r="CD448" s="280"/>
      <c r="CE448" s="280"/>
      <c r="CF448" s="280"/>
      <c r="CG448" s="280"/>
      <c r="CH448" s="266"/>
      <c r="CI448" s="266"/>
      <c r="CJ448" s="266"/>
      <c r="CK448" s="266"/>
      <c r="CL448" s="266"/>
      <c r="CM448" s="280"/>
      <c r="CN448" s="280"/>
      <c r="CO448" s="280"/>
      <c r="CP448" s="280"/>
      <c r="CQ448" s="280"/>
      <c r="CR448" s="268"/>
      <c r="CS448" s="268"/>
      <c r="DA448" s="270"/>
      <c r="DB448" s="270"/>
      <c r="DD448" s="284"/>
      <c r="DE448" s="270"/>
      <c r="DF448" s="285"/>
      <c r="DG448" s="270"/>
      <c r="DH448" s="270"/>
      <c r="DI448" s="273"/>
      <c r="DJ448" s="270"/>
      <c r="DK448" s="270"/>
      <c r="DL448" s="273"/>
      <c r="DM448" s="285"/>
      <c r="DN448" s="270"/>
      <c r="DO448" s="284"/>
      <c r="DP448" s="270"/>
      <c r="DQ448" s="270"/>
      <c r="DR448" s="270"/>
      <c r="DS448" s="270"/>
      <c r="DT448" s="270"/>
      <c r="DU448" s="244"/>
      <c r="DV448" s="284"/>
      <c r="DW448" s="284"/>
      <c r="DX448" s="286"/>
      <c r="DY448" s="286"/>
      <c r="DZ448" s="284"/>
      <c r="EA448" s="284"/>
      <c r="EB448" s="284"/>
      <c r="ED448" s="284"/>
      <c r="EE448" s="270"/>
      <c r="EF448" s="280"/>
      <c r="EG448" s="280"/>
      <c r="EH448" s="280"/>
      <c r="EI448" s="224"/>
      <c r="EJ448" s="275"/>
      <c r="EK448" s="276"/>
      <c r="EL448" s="275"/>
      <c r="EM448" s="275"/>
      <c r="EO448" s="275"/>
      <c r="EP448" s="275"/>
      <c r="ER448" s="224"/>
      <c r="ES448" s="275"/>
      <c r="ET448" s="276"/>
      <c r="EU448" s="275"/>
      <c r="EV448" s="275"/>
      <c r="EX448" s="275"/>
      <c r="EY448" s="275"/>
      <c r="FA448" s="34"/>
      <c r="FB448" s="34"/>
      <c r="FC448" s="33"/>
    </row>
    <row r="449" spans="7:159" ht="32.25" customHeight="1">
      <c r="G449" s="280"/>
      <c r="L449" s="280"/>
      <c r="M449" s="266"/>
      <c r="N449" s="266"/>
      <c r="O449" s="266"/>
      <c r="P449" s="266"/>
      <c r="Q449" s="266"/>
      <c r="R449" s="266"/>
      <c r="S449" s="280"/>
      <c r="T449" s="280"/>
      <c r="U449" s="280"/>
      <c r="V449" s="280"/>
      <c r="W449" s="280"/>
      <c r="X449" s="266"/>
      <c r="Y449" s="280"/>
      <c r="Z449" s="280"/>
      <c r="AA449" s="280"/>
      <c r="AB449" s="266"/>
      <c r="AC449" s="280"/>
      <c r="AD449" s="280"/>
      <c r="AE449" s="281"/>
      <c r="AF449" s="280"/>
      <c r="AG449" s="280"/>
      <c r="AH449" s="281"/>
      <c r="AI449" s="280"/>
      <c r="AJ449" s="280"/>
      <c r="AK449" s="280"/>
      <c r="AL449" s="280"/>
      <c r="AM449" s="280"/>
      <c r="AN449" s="266"/>
      <c r="AO449" s="280"/>
      <c r="AP449" s="280"/>
      <c r="AQ449" s="280"/>
      <c r="AR449" s="280"/>
      <c r="AS449" s="266"/>
      <c r="AT449" s="280"/>
      <c r="AU449" s="280"/>
      <c r="AV449" s="266"/>
      <c r="AW449" s="266"/>
      <c r="AX449" s="280"/>
      <c r="AY449" s="280"/>
      <c r="AZ449" s="280"/>
      <c r="BA449" s="280"/>
      <c r="BB449" s="280"/>
      <c r="BC449" s="280"/>
      <c r="BD449" s="280"/>
      <c r="BE449" s="280"/>
      <c r="BF449" s="280"/>
      <c r="BK449" s="280"/>
      <c r="BL449" s="280"/>
      <c r="BM449" s="280"/>
      <c r="BN449" s="280"/>
      <c r="BO449" s="280"/>
      <c r="BP449" s="280"/>
      <c r="BQ449" s="280"/>
      <c r="BR449" s="280"/>
      <c r="BS449" s="280"/>
      <c r="BT449" s="280"/>
      <c r="BU449" s="266"/>
      <c r="BV449" s="280"/>
      <c r="BW449" s="280"/>
      <c r="BX449" s="280"/>
      <c r="BY449" s="280"/>
      <c r="BZ449" s="280"/>
      <c r="CA449" s="280"/>
      <c r="CB449" s="266"/>
      <c r="CC449" s="266"/>
      <c r="CD449" s="280"/>
      <c r="CE449" s="280"/>
      <c r="CF449" s="280"/>
      <c r="CG449" s="280"/>
      <c r="CH449" s="266"/>
      <c r="CI449" s="266"/>
      <c r="CJ449" s="266"/>
      <c r="CK449" s="266"/>
      <c r="CL449" s="266"/>
      <c r="CM449" s="280"/>
      <c r="CN449" s="280"/>
      <c r="CO449" s="280"/>
      <c r="CP449" s="280"/>
      <c r="CQ449" s="280"/>
      <c r="CR449" s="268"/>
      <c r="CS449" s="268"/>
      <c r="DA449" s="270"/>
      <c r="DB449" s="270"/>
      <c r="DD449" s="284"/>
      <c r="DE449" s="270"/>
      <c r="DF449" s="285"/>
      <c r="DG449" s="270"/>
      <c r="DH449" s="270"/>
      <c r="DI449" s="273"/>
      <c r="DJ449" s="270"/>
      <c r="DK449" s="270"/>
      <c r="DL449" s="273"/>
      <c r="DM449" s="285"/>
      <c r="DN449" s="270"/>
      <c r="DO449" s="284"/>
      <c r="DP449" s="270"/>
      <c r="DQ449" s="270"/>
      <c r="DR449" s="270"/>
      <c r="DS449" s="270"/>
      <c r="DT449" s="270"/>
      <c r="DU449" s="244"/>
      <c r="DV449" s="284"/>
      <c r="DW449" s="284"/>
      <c r="DX449" s="286"/>
      <c r="DY449" s="286"/>
      <c r="DZ449" s="284"/>
      <c r="EA449" s="284"/>
      <c r="EB449" s="284"/>
      <c r="ED449" s="284"/>
      <c r="EE449" s="270"/>
      <c r="EF449" s="280"/>
      <c r="EG449" s="280"/>
      <c r="EH449" s="280"/>
      <c r="EI449" s="224"/>
      <c r="EJ449" s="275"/>
      <c r="EK449" s="276"/>
      <c r="EL449" s="275"/>
      <c r="EM449" s="275"/>
      <c r="EO449" s="275"/>
      <c r="EP449" s="275"/>
      <c r="ER449" s="224"/>
      <c r="ES449" s="275"/>
      <c r="ET449" s="276"/>
      <c r="EU449" s="275"/>
      <c r="EV449" s="275"/>
      <c r="EX449" s="275"/>
      <c r="EY449" s="275"/>
      <c r="FA449" s="34"/>
      <c r="FB449" s="34"/>
      <c r="FC449" s="33"/>
    </row>
    <row r="450" spans="7:159" ht="32.25" customHeight="1">
      <c r="G450" s="280"/>
      <c r="L450" s="280"/>
      <c r="M450" s="266"/>
      <c r="N450" s="266"/>
      <c r="O450" s="266"/>
      <c r="P450" s="266"/>
      <c r="Q450" s="266"/>
      <c r="R450" s="266"/>
      <c r="S450" s="280"/>
      <c r="T450" s="280"/>
      <c r="U450" s="280"/>
      <c r="V450" s="280"/>
      <c r="W450" s="280"/>
      <c r="X450" s="266"/>
      <c r="Y450" s="280"/>
      <c r="Z450" s="280"/>
      <c r="AA450" s="280"/>
      <c r="AB450" s="266"/>
      <c r="AC450" s="280"/>
      <c r="AD450" s="280"/>
      <c r="AE450" s="281"/>
      <c r="AF450" s="280"/>
      <c r="AG450" s="280"/>
      <c r="AH450" s="281"/>
      <c r="AI450" s="280"/>
      <c r="AJ450" s="280"/>
      <c r="AK450" s="280"/>
      <c r="AL450" s="280"/>
      <c r="AM450" s="280"/>
      <c r="AN450" s="266"/>
      <c r="AO450" s="280"/>
      <c r="AP450" s="280"/>
      <c r="AQ450" s="280"/>
      <c r="AR450" s="280"/>
      <c r="AS450" s="266"/>
      <c r="AT450" s="280"/>
      <c r="AU450" s="280"/>
      <c r="AV450" s="266"/>
      <c r="AW450" s="266"/>
      <c r="AX450" s="280"/>
      <c r="AY450" s="280"/>
      <c r="AZ450" s="280"/>
      <c r="BA450" s="280"/>
      <c r="BB450" s="280"/>
      <c r="BC450" s="280"/>
      <c r="BD450" s="280"/>
      <c r="BE450" s="280"/>
      <c r="BF450" s="280"/>
      <c r="BK450" s="280"/>
      <c r="BL450" s="280"/>
      <c r="BM450" s="280"/>
      <c r="BN450" s="280"/>
      <c r="BO450" s="280"/>
      <c r="BP450" s="280"/>
      <c r="BQ450" s="280"/>
      <c r="BR450" s="280"/>
      <c r="BS450" s="280"/>
      <c r="BT450" s="280"/>
      <c r="BU450" s="266"/>
      <c r="BV450" s="280"/>
      <c r="BW450" s="280"/>
      <c r="BX450" s="280"/>
      <c r="BY450" s="280"/>
      <c r="BZ450" s="280"/>
      <c r="CA450" s="280"/>
      <c r="CB450" s="266"/>
      <c r="CC450" s="266"/>
      <c r="CD450" s="280"/>
      <c r="CE450" s="280"/>
      <c r="CF450" s="280"/>
      <c r="CG450" s="280"/>
      <c r="CH450" s="266"/>
      <c r="CI450" s="266"/>
      <c r="CJ450" s="266"/>
      <c r="CK450" s="266"/>
      <c r="CL450" s="266"/>
      <c r="CM450" s="280"/>
      <c r="CN450" s="280"/>
      <c r="CO450" s="280"/>
      <c r="CP450" s="280"/>
      <c r="CQ450" s="280"/>
      <c r="CR450" s="268"/>
      <c r="CS450" s="268"/>
      <c r="DA450" s="270"/>
      <c r="DB450" s="270"/>
      <c r="DD450" s="284"/>
      <c r="DE450" s="270"/>
      <c r="DF450" s="285"/>
      <c r="DG450" s="270"/>
      <c r="DH450" s="270"/>
      <c r="DI450" s="273"/>
      <c r="DJ450" s="270"/>
      <c r="DK450" s="270"/>
      <c r="DL450" s="273"/>
      <c r="DM450" s="285"/>
      <c r="DN450" s="270"/>
      <c r="DO450" s="284"/>
      <c r="DP450" s="270"/>
      <c r="DQ450" s="270"/>
      <c r="DR450" s="270"/>
      <c r="DS450" s="270"/>
      <c r="DT450" s="270"/>
      <c r="DU450" s="244"/>
      <c r="DV450" s="284"/>
      <c r="DW450" s="284"/>
      <c r="DX450" s="286"/>
      <c r="DY450" s="286"/>
      <c r="DZ450" s="284"/>
      <c r="EA450" s="284"/>
      <c r="EB450" s="284"/>
      <c r="ED450" s="284"/>
      <c r="EE450" s="270"/>
      <c r="EF450" s="280"/>
      <c r="EG450" s="280"/>
      <c r="EH450" s="280"/>
      <c r="EI450" s="224"/>
      <c r="EJ450" s="275"/>
      <c r="EK450" s="276"/>
      <c r="EL450" s="275"/>
      <c r="EM450" s="275"/>
      <c r="EO450" s="275"/>
      <c r="EP450" s="275"/>
      <c r="ER450" s="224"/>
      <c r="ES450" s="275"/>
      <c r="ET450" s="276"/>
      <c r="EU450" s="275"/>
      <c r="EV450" s="275"/>
      <c r="EX450" s="275"/>
      <c r="EY450" s="275"/>
      <c r="FA450" s="34"/>
      <c r="FB450" s="34"/>
      <c r="FC450" s="33"/>
    </row>
    <row r="451" spans="7:159" ht="32.25" customHeight="1">
      <c r="G451" s="280"/>
      <c r="L451" s="280"/>
      <c r="M451" s="266"/>
      <c r="N451" s="266"/>
      <c r="O451" s="266"/>
      <c r="P451" s="266"/>
      <c r="Q451" s="266"/>
      <c r="R451" s="266"/>
      <c r="S451" s="280"/>
      <c r="T451" s="280"/>
      <c r="U451" s="280"/>
      <c r="V451" s="280"/>
      <c r="W451" s="280"/>
      <c r="X451" s="266"/>
      <c r="Y451" s="280"/>
      <c r="Z451" s="280"/>
      <c r="AA451" s="280"/>
      <c r="AB451" s="266"/>
      <c r="AC451" s="280"/>
      <c r="AD451" s="280"/>
      <c r="AE451" s="281"/>
      <c r="AF451" s="280"/>
      <c r="AG451" s="280"/>
      <c r="AH451" s="281"/>
      <c r="AI451" s="280"/>
      <c r="AJ451" s="280"/>
      <c r="AK451" s="280"/>
      <c r="AL451" s="280"/>
      <c r="AM451" s="280"/>
      <c r="AN451" s="266"/>
      <c r="AO451" s="280"/>
      <c r="AP451" s="280"/>
      <c r="AQ451" s="280"/>
      <c r="AR451" s="280"/>
      <c r="AS451" s="266"/>
      <c r="AT451" s="280"/>
      <c r="AU451" s="280"/>
      <c r="AV451" s="266"/>
      <c r="AW451" s="266"/>
      <c r="AX451" s="280"/>
      <c r="AY451" s="280"/>
      <c r="AZ451" s="280"/>
      <c r="BA451" s="280"/>
      <c r="BB451" s="280"/>
      <c r="BC451" s="280"/>
      <c r="BD451" s="280"/>
      <c r="BE451" s="280"/>
      <c r="BF451" s="280"/>
      <c r="BK451" s="280"/>
      <c r="BL451" s="280"/>
      <c r="BM451" s="280"/>
      <c r="BN451" s="280"/>
      <c r="BO451" s="280"/>
      <c r="BP451" s="280"/>
      <c r="BQ451" s="280"/>
      <c r="BR451" s="280"/>
      <c r="BS451" s="280"/>
      <c r="BT451" s="280"/>
      <c r="BU451" s="266"/>
      <c r="BV451" s="280"/>
      <c r="BW451" s="280"/>
      <c r="BX451" s="280"/>
      <c r="BY451" s="280"/>
      <c r="BZ451" s="280"/>
      <c r="CA451" s="280"/>
      <c r="CB451" s="266"/>
      <c r="CC451" s="266"/>
      <c r="CD451" s="280"/>
      <c r="CE451" s="280"/>
      <c r="CF451" s="280"/>
      <c r="CG451" s="280"/>
      <c r="CH451" s="266"/>
      <c r="CI451" s="266"/>
      <c r="CJ451" s="266"/>
      <c r="CK451" s="266"/>
      <c r="CL451" s="266"/>
      <c r="CM451" s="280"/>
      <c r="CN451" s="280"/>
      <c r="CO451" s="280"/>
      <c r="CP451" s="280"/>
      <c r="CQ451" s="280"/>
      <c r="CR451" s="268"/>
      <c r="CS451" s="268"/>
      <c r="DA451" s="270"/>
      <c r="DB451" s="270"/>
      <c r="DD451" s="284"/>
      <c r="DE451" s="270"/>
      <c r="DF451" s="285"/>
      <c r="DG451" s="270"/>
      <c r="DH451" s="270"/>
      <c r="DI451" s="273"/>
      <c r="DJ451" s="270"/>
      <c r="DK451" s="270"/>
      <c r="DL451" s="273"/>
      <c r="DM451" s="285"/>
      <c r="DN451" s="270"/>
      <c r="DO451" s="284"/>
      <c r="DP451" s="270"/>
      <c r="DQ451" s="270"/>
      <c r="DR451" s="270"/>
      <c r="DS451" s="270"/>
      <c r="DT451" s="270"/>
      <c r="DU451" s="244"/>
      <c r="DV451" s="284"/>
      <c r="DW451" s="284"/>
      <c r="DX451" s="286"/>
      <c r="DY451" s="286"/>
      <c r="DZ451" s="284"/>
      <c r="EA451" s="284"/>
      <c r="EB451" s="284"/>
      <c r="ED451" s="284"/>
      <c r="EE451" s="270"/>
      <c r="EF451" s="280"/>
      <c r="EG451" s="280"/>
      <c r="EH451" s="280"/>
      <c r="EI451" s="224"/>
      <c r="EJ451" s="275"/>
      <c r="EK451" s="276"/>
      <c r="EL451" s="275"/>
      <c r="EM451" s="275"/>
      <c r="EO451" s="275"/>
      <c r="EP451" s="275"/>
      <c r="ER451" s="224"/>
      <c r="ES451" s="275"/>
      <c r="ET451" s="276"/>
      <c r="EU451" s="275"/>
      <c r="EV451" s="275"/>
      <c r="EX451" s="275"/>
      <c r="EY451" s="275"/>
      <c r="FA451" s="34"/>
      <c r="FB451" s="34"/>
      <c r="FC451" s="33"/>
    </row>
    <row r="452" spans="7:159" ht="32.25" customHeight="1">
      <c r="G452" s="280"/>
      <c r="L452" s="280"/>
      <c r="M452" s="266"/>
      <c r="N452" s="266"/>
      <c r="O452" s="266"/>
      <c r="P452" s="266"/>
      <c r="Q452" s="266"/>
      <c r="R452" s="266"/>
      <c r="S452" s="280"/>
      <c r="T452" s="280"/>
      <c r="U452" s="280"/>
      <c r="V452" s="280"/>
      <c r="W452" s="280"/>
      <c r="X452" s="266"/>
      <c r="Y452" s="280"/>
      <c r="Z452" s="280"/>
      <c r="AA452" s="280"/>
      <c r="AB452" s="266"/>
      <c r="AC452" s="280"/>
      <c r="AD452" s="280"/>
      <c r="AE452" s="281"/>
      <c r="AF452" s="280"/>
      <c r="AG452" s="280"/>
      <c r="AH452" s="281"/>
      <c r="AI452" s="280"/>
      <c r="AJ452" s="280"/>
      <c r="AK452" s="280"/>
      <c r="AL452" s="280"/>
      <c r="AM452" s="280"/>
      <c r="AN452" s="266"/>
      <c r="AO452" s="280"/>
      <c r="AP452" s="280"/>
      <c r="AQ452" s="280"/>
      <c r="AR452" s="280"/>
      <c r="AS452" s="266"/>
      <c r="AT452" s="280"/>
      <c r="AU452" s="280"/>
      <c r="AV452" s="266"/>
      <c r="AW452" s="266"/>
      <c r="AX452" s="280"/>
      <c r="AY452" s="280"/>
      <c r="AZ452" s="280"/>
      <c r="BA452" s="280"/>
      <c r="BB452" s="280"/>
      <c r="BC452" s="280"/>
      <c r="BD452" s="280"/>
      <c r="BE452" s="280"/>
      <c r="BF452" s="280"/>
      <c r="BK452" s="280"/>
      <c r="BL452" s="280"/>
      <c r="BM452" s="280"/>
      <c r="BN452" s="280"/>
      <c r="BO452" s="280"/>
      <c r="BP452" s="280"/>
      <c r="BQ452" s="280"/>
      <c r="BR452" s="280"/>
      <c r="BS452" s="280"/>
      <c r="BT452" s="280"/>
      <c r="BU452" s="266"/>
      <c r="BV452" s="280"/>
      <c r="BW452" s="280"/>
      <c r="BX452" s="280"/>
      <c r="BY452" s="280"/>
      <c r="BZ452" s="280"/>
      <c r="CA452" s="280"/>
      <c r="CB452" s="266"/>
      <c r="CC452" s="266"/>
      <c r="CD452" s="280"/>
      <c r="CE452" s="280"/>
      <c r="CF452" s="280"/>
      <c r="CG452" s="280"/>
      <c r="CH452" s="266"/>
      <c r="CI452" s="266"/>
      <c r="CJ452" s="266"/>
      <c r="CK452" s="266"/>
      <c r="CL452" s="266"/>
      <c r="CM452" s="280"/>
      <c r="CN452" s="280"/>
      <c r="CO452" s="280"/>
      <c r="CP452" s="280"/>
      <c r="CQ452" s="280"/>
      <c r="CR452" s="268"/>
      <c r="CS452" s="268"/>
      <c r="DA452" s="270"/>
      <c r="DB452" s="270"/>
      <c r="DD452" s="284"/>
      <c r="DE452" s="270"/>
      <c r="DF452" s="285"/>
      <c r="DG452" s="270"/>
      <c r="DH452" s="270"/>
      <c r="DI452" s="273"/>
      <c r="DJ452" s="270"/>
      <c r="DK452" s="270"/>
      <c r="DL452" s="273"/>
      <c r="DM452" s="285"/>
      <c r="DN452" s="270"/>
      <c r="DO452" s="284"/>
      <c r="DP452" s="270"/>
      <c r="DQ452" s="270"/>
      <c r="DR452" s="270"/>
      <c r="DS452" s="270"/>
      <c r="DT452" s="270"/>
      <c r="DU452" s="244"/>
      <c r="DV452" s="284"/>
      <c r="DW452" s="284"/>
      <c r="DX452" s="286"/>
      <c r="DY452" s="286"/>
      <c r="DZ452" s="284"/>
      <c r="EA452" s="284"/>
      <c r="EB452" s="284"/>
      <c r="ED452" s="284"/>
      <c r="EE452" s="270"/>
      <c r="EF452" s="280"/>
      <c r="EG452" s="280"/>
      <c r="EH452" s="280"/>
      <c r="EI452" s="224"/>
      <c r="EJ452" s="275"/>
      <c r="EK452" s="276"/>
      <c r="EL452" s="275"/>
      <c r="EM452" s="275"/>
      <c r="EO452" s="275"/>
      <c r="EP452" s="275"/>
      <c r="ER452" s="224"/>
      <c r="ES452" s="275"/>
      <c r="ET452" s="276"/>
      <c r="EU452" s="275"/>
      <c r="EV452" s="275"/>
      <c r="EX452" s="275"/>
      <c r="EY452" s="275"/>
      <c r="FA452" s="34"/>
      <c r="FB452" s="34"/>
      <c r="FC452" s="33"/>
    </row>
    <row r="453" spans="7:159" ht="32.25" customHeight="1">
      <c r="G453" s="280"/>
      <c r="L453" s="280"/>
      <c r="M453" s="266"/>
      <c r="N453" s="266"/>
      <c r="O453" s="266"/>
      <c r="P453" s="266"/>
      <c r="Q453" s="266"/>
      <c r="R453" s="266"/>
      <c r="S453" s="280"/>
      <c r="T453" s="280"/>
      <c r="U453" s="280"/>
      <c r="V453" s="280"/>
      <c r="W453" s="280"/>
      <c r="X453" s="266"/>
      <c r="Y453" s="280"/>
      <c r="Z453" s="280"/>
      <c r="AA453" s="280"/>
      <c r="AB453" s="266"/>
      <c r="AC453" s="280"/>
      <c r="AD453" s="280"/>
      <c r="AE453" s="281"/>
      <c r="AF453" s="280"/>
      <c r="AG453" s="280"/>
      <c r="AH453" s="281"/>
      <c r="AI453" s="280"/>
      <c r="AJ453" s="280"/>
      <c r="AK453" s="280"/>
      <c r="AL453" s="280"/>
      <c r="AM453" s="280"/>
      <c r="AN453" s="266"/>
      <c r="AO453" s="280"/>
      <c r="AP453" s="280"/>
      <c r="AQ453" s="280"/>
      <c r="AR453" s="280"/>
      <c r="AS453" s="266"/>
      <c r="AT453" s="280"/>
      <c r="AU453" s="280"/>
      <c r="AV453" s="266"/>
      <c r="AW453" s="266"/>
      <c r="AX453" s="280"/>
      <c r="AY453" s="280"/>
      <c r="AZ453" s="280"/>
      <c r="BA453" s="280"/>
      <c r="BB453" s="280"/>
      <c r="BC453" s="280"/>
      <c r="BD453" s="280"/>
      <c r="BE453" s="280"/>
      <c r="BF453" s="280"/>
      <c r="BK453" s="280"/>
      <c r="BL453" s="280"/>
      <c r="BM453" s="280"/>
      <c r="BN453" s="280"/>
      <c r="BO453" s="280"/>
      <c r="BP453" s="280"/>
      <c r="BQ453" s="280"/>
      <c r="BR453" s="280"/>
      <c r="BS453" s="280"/>
      <c r="BT453" s="280"/>
      <c r="BU453" s="266"/>
      <c r="BV453" s="280"/>
      <c r="BW453" s="280"/>
      <c r="BX453" s="280"/>
      <c r="BY453" s="280"/>
      <c r="BZ453" s="280"/>
      <c r="CA453" s="280"/>
      <c r="CB453" s="266"/>
      <c r="CC453" s="266"/>
      <c r="CD453" s="280"/>
      <c r="CE453" s="280"/>
      <c r="CF453" s="280"/>
      <c r="CG453" s="280"/>
      <c r="CH453" s="266"/>
      <c r="CI453" s="266"/>
      <c r="CJ453" s="266"/>
      <c r="CK453" s="266"/>
      <c r="CL453" s="266"/>
      <c r="CM453" s="280"/>
      <c r="CN453" s="280"/>
      <c r="CO453" s="280"/>
      <c r="CP453" s="280"/>
      <c r="CQ453" s="280"/>
      <c r="CR453" s="268"/>
      <c r="CS453" s="268"/>
      <c r="DA453" s="270"/>
      <c r="DB453" s="270"/>
      <c r="DD453" s="284"/>
      <c r="DE453" s="270"/>
      <c r="DF453" s="285"/>
      <c r="DG453" s="270"/>
      <c r="DH453" s="270"/>
      <c r="DI453" s="273"/>
      <c r="DJ453" s="270"/>
      <c r="DK453" s="270"/>
      <c r="DL453" s="273"/>
      <c r="DM453" s="285"/>
      <c r="DN453" s="270"/>
      <c r="DO453" s="284"/>
      <c r="DP453" s="270"/>
      <c r="DQ453" s="270"/>
      <c r="DR453" s="270"/>
      <c r="DS453" s="270"/>
      <c r="DT453" s="270"/>
      <c r="DU453" s="244"/>
      <c r="DV453" s="284"/>
      <c r="DW453" s="284"/>
      <c r="DX453" s="286"/>
      <c r="DY453" s="286"/>
      <c r="DZ453" s="284"/>
      <c r="EA453" s="284"/>
      <c r="EB453" s="284"/>
      <c r="ED453" s="284"/>
      <c r="EE453" s="270"/>
      <c r="EF453" s="280"/>
      <c r="EG453" s="280"/>
      <c r="EH453" s="280"/>
      <c r="EI453" s="224"/>
      <c r="EJ453" s="275"/>
      <c r="EK453" s="276"/>
      <c r="EL453" s="275"/>
      <c r="EM453" s="275"/>
      <c r="EO453" s="275"/>
      <c r="EP453" s="275"/>
      <c r="ER453" s="224"/>
      <c r="ES453" s="275"/>
      <c r="ET453" s="276"/>
      <c r="EU453" s="275"/>
      <c r="EV453" s="275"/>
      <c r="EX453" s="275"/>
      <c r="EY453" s="275"/>
      <c r="FA453" s="34"/>
      <c r="FB453" s="34"/>
      <c r="FC453" s="33"/>
    </row>
    <row r="454" spans="7:159" ht="32.25" customHeight="1">
      <c r="G454" s="280"/>
      <c r="L454" s="280"/>
      <c r="M454" s="266"/>
      <c r="N454" s="266"/>
      <c r="O454" s="266"/>
      <c r="P454" s="266"/>
      <c r="Q454" s="266"/>
      <c r="R454" s="266"/>
      <c r="S454" s="280"/>
      <c r="T454" s="280"/>
      <c r="U454" s="280"/>
      <c r="V454" s="280"/>
      <c r="W454" s="280"/>
      <c r="X454" s="266"/>
      <c r="Y454" s="280"/>
      <c r="Z454" s="280"/>
      <c r="AA454" s="280"/>
      <c r="AB454" s="266"/>
      <c r="AC454" s="280"/>
      <c r="AD454" s="280"/>
      <c r="AE454" s="281"/>
      <c r="AF454" s="280"/>
      <c r="AG454" s="280"/>
      <c r="AH454" s="281"/>
      <c r="AI454" s="280"/>
      <c r="AJ454" s="280"/>
      <c r="AK454" s="280"/>
      <c r="AL454" s="280"/>
      <c r="AM454" s="280"/>
      <c r="AN454" s="266"/>
      <c r="AO454" s="280"/>
      <c r="AP454" s="280"/>
      <c r="AQ454" s="280"/>
      <c r="AR454" s="280"/>
      <c r="AS454" s="266"/>
      <c r="AT454" s="280"/>
      <c r="AU454" s="280"/>
      <c r="AV454" s="266"/>
      <c r="AW454" s="266"/>
      <c r="AX454" s="280"/>
      <c r="AY454" s="280"/>
      <c r="AZ454" s="280"/>
      <c r="BA454" s="280"/>
      <c r="BB454" s="280"/>
      <c r="BC454" s="280"/>
      <c r="BD454" s="280"/>
      <c r="BE454" s="280"/>
      <c r="BF454" s="280"/>
      <c r="BK454" s="280"/>
      <c r="BL454" s="280"/>
      <c r="BM454" s="280"/>
      <c r="BN454" s="280"/>
      <c r="BO454" s="280"/>
      <c r="BP454" s="280"/>
      <c r="BQ454" s="280"/>
      <c r="BR454" s="280"/>
      <c r="BS454" s="280"/>
      <c r="BT454" s="280"/>
      <c r="BU454" s="266"/>
      <c r="BV454" s="280"/>
      <c r="BW454" s="280"/>
      <c r="BX454" s="280"/>
      <c r="BY454" s="280"/>
      <c r="BZ454" s="280"/>
      <c r="CA454" s="280"/>
      <c r="CB454" s="266"/>
      <c r="CC454" s="266"/>
      <c r="CD454" s="280"/>
      <c r="CE454" s="280"/>
      <c r="CF454" s="280"/>
      <c r="CG454" s="280"/>
      <c r="CH454" s="266"/>
      <c r="CI454" s="266"/>
      <c r="CJ454" s="266"/>
      <c r="CK454" s="266"/>
      <c r="CL454" s="266"/>
      <c r="CM454" s="280"/>
      <c r="CN454" s="280"/>
      <c r="CO454" s="280"/>
      <c r="CP454" s="280"/>
      <c r="CQ454" s="280"/>
      <c r="CR454" s="268"/>
      <c r="CS454" s="268"/>
      <c r="DA454" s="270"/>
      <c r="DB454" s="270"/>
      <c r="DD454" s="284"/>
      <c r="DE454" s="270"/>
      <c r="DF454" s="285"/>
      <c r="DG454" s="270"/>
      <c r="DH454" s="270"/>
      <c r="DI454" s="273"/>
      <c r="DJ454" s="270"/>
      <c r="DK454" s="270"/>
      <c r="DL454" s="273"/>
      <c r="DM454" s="285"/>
      <c r="DN454" s="270"/>
      <c r="DO454" s="284"/>
      <c r="DP454" s="270"/>
      <c r="DQ454" s="270"/>
      <c r="DR454" s="270"/>
      <c r="DS454" s="270"/>
      <c r="DT454" s="270"/>
      <c r="DU454" s="244"/>
      <c r="DV454" s="284"/>
      <c r="DW454" s="284"/>
      <c r="DX454" s="286"/>
      <c r="DY454" s="286"/>
      <c r="DZ454" s="284"/>
      <c r="EA454" s="284"/>
      <c r="EB454" s="284"/>
      <c r="ED454" s="284"/>
      <c r="EE454" s="270"/>
      <c r="EF454" s="280"/>
      <c r="EG454" s="280"/>
      <c r="EH454" s="280"/>
      <c r="EI454" s="224"/>
      <c r="EJ454" s="275"/>
      <c r="EK454" s="276"/>
      <c r="EL454" s="275"/>
      <c r="EM454" s="275"/>
      <c r="EO454" s="275"/>
      <c r="EP454" s="275"/>
      <c r="ER454" s="224"/>
      <c r="ES454" s="275"/>
      <c r="ET454" s="276"/>
      <c r="EU454" s="275"/>
      <c r="EV454" s="275"/>
      <c r="EX454" s="275"/>
      <c r="EY454" s="275"/>
      <c r="FA454" s="34"/>
      <c r="FB454" s="34"/>
      <c r="FC454" s="33"/>
    </row>
    <row r="455" spans="7:159" ht="32.25" customHeight="1">
      <c r="G455" s="280"/>
      <c r="L455" s="280"/>
      <c r="M455" s="266"/>
      <c r="N455" s="266"/>
      <c r="O455" s="266"/>
      <c r="P455" s="266"/>
      <c r="Q455" s="266"/>
      <c r="R455" s="266"/>
      <c r="S455" s="280"/>
      <c r="T455" s="280"/>
      <c r="U455" s="280"/>
      <c r="V455" s="280"/>
      <c r="W455" s="280"/>
      <c r="X455" s="266"/>
      <c r="Y455" s="280"/>
      <c r="Z455" s="280"/>
      <c r="AA455" s="280"/>
      <c r="AB455" s="266"/>
      <c r="AC455" s="280"/>
      <c r="AD455" s="280"/>
      <c r="AE455" s="281"/>
      <c r="AF455" s="280"/>
      <c r="AG455" s="280"/>
      <c r="AH455" s="281"/>
      <c r="AI455" s="280"/>
      <c r="AJ455" s="280"/>
      <c r="AK455" s="280"/>
      <c r="AL455" s="280"/>
      <c r="AM455" s="280"/>
      <c r="AN455" s="266"/>
      <c r="AO455" s="280"/>
      <c r="AP455" s="280"/>
      <c r="AQ455" s="280"/>
      <c r="AR455" s="280"/>
      <c r="AS455" s="266"/>
      <c r="AT455" s="280"/>
      <c r="AU455" s="280"/>
      <c r="AV455" s="266"/>
      <c r="AW455" s="266"/>
      <c r="AX455" s="280"/>
      <c r="AY455" s="280"/>
      <c r="AZ455" s="280"/>
      <c r="BA455" s="280"/>
      <c r="BB455" s="280"/>
      <c r="BC455" s="280"/>
      <c r="BD455" s="280"/>
      <c r="BE455" s="280"/>
      <c r="BF455" s="280"/>
      <c r="BK455" s="280"/>
      <c r="BL455" s="280"/>
      <c r="BM455" s="280"/>
      <c r="BN455" s="280"/>
      <c r="BO455" s="280"/>
      <c r="BP455" s="280"/>
      <c r="BQ455" s="280"/>
      <c r="BR455" s="280"/>
      <c r="BS455" s="280"/>
      <c r="BT455" s="280"/>
      <c r="BU455" s="266"/>
      <c r="BV455" s="280"/>
      <c r="BW455" s="280"/>
      <c r="BX455" s="280"/>
      <c r="BY455" s="280"/>
      <c r="BZ455" s="280"/>
      <c r="CA455" s="280"/>
      <c r="CB455" s="266"/>
      <c r="CC455" s="266"/>
      <c r="CD455" s="280"/>
      <c r="CE455" s="280"/>
      <c r="CF455" s="280"/>
      <c r="CG455" s="280"/>
      <c r="CH455" s="266"/>
      <c r="CI455" s="266"/>
      <c r="CJ455" s="266"/>
      <c r="CK455" s="266"/>
      <c r="CL455" s="266"/>
      <c r="CM455" s="280"/>
      <c r="CN455" s="280"/>
      <c r="CO455" s="280"/>
      <c r="CP455" s="280"/>
      <c r="CQ455" s="280"/>
      <c r="CR455" s="268"/>
      <c r="CS455" s="268"/>
      <c r="DA455" s="270"/>
      <c r="DB455" s="270"/>
      <c r="DD455" s="284"/>
      <c r="DE455" s="270"/>
      <c r="DF455" s="285"/>
      <c r="DG455" s="270"/>
      <c r="DH455" s="270"/>
      <c r="DI455" s="273"/>
      <c r="DJ455" s="270"/>
      <c r="DK455" s="270"/>
      <c r="DL455" s="273"/>
      <c r="DM455" s="285"/>
      <c r="DN455" s="270"/>
      <c r="DO455" s="284"/>
      <c r="DP455" s="270"/>
      <c r="DQ455" s="270"/>
      <c r="DR455" s="270"/>
      <c r="DS455" s="270"/>
      <c r="DT455" s="270"/>
      <c r="DU455" s="244"/>
      <c r="DV455" s="284"/>
      <c r="DW455" s="284"/>
      <c r="DX455" s="286"/>
      <c r="DY455" s="286"/>
      <c r="DZ455" s="284"/>
      <c r="EA455" s="284"/>
      <c r="EB455" s="284"/>
      <c r="ED455" s="284"/>
      <c r="EE455" s="270"/>
      <c r="EF455" s="280"/>
      <c r="EG455" s="280"/>
      <c r="EH455" s="280"/>
      <c r="EI455" s="224"/>
      <c r="EJ455" s="275"/>
      <c r="EK455" s="276"/>
      <c r="EL455" s="275"/>
      <c r="EM455" s="275"/>
      <c r="EO455" s="275"/>
      <c r="EP455" s="275"/>
      <c r="ER455" s="224"/>
      <c r="ES455" s="275"/>
      <c r="ET455" s="276"/>
      <c r="EU455" s="275"/>
      <c r="EV455" s="275"/>
      <c r="EX455" s="275"/>
      <c r="EY455" s="275"/>
      <c r="FA455" s="34"/>
      <c r="FB455" s="34"/>
      <c r="FC455" s="33"/>
    </row>
    <row r="456" spans="7:159" ht="32.25" customHeight="1">
      <c r="G456" s="280"/>
      <c r="L456" s="280"/>
      <c r="M456" s="266"/>
      <c r="N456" s="266"/>
      <c r="O456" s="266"/>
      <c r="P456" s="266"/>
      <c r="Q456" s="266"/>
      <c r="R456" s="266"/>
      <c r="S456" s="280"/>
      <c r="T456" s="280"/>
      <c r="U456" s="280"/>
      <c r="V456" s="280"/>
      <c r="W456" s="280"/>
      <c r="X456" s="266"/>
      <c r="Y456" s="280"/>
      <c r="Z456" s="280"/>
      <c r="AA456" s="280"/>
      <c r="AB456" s="266"/>
      <c r="AC456" s="280"/>
      <c r="AD456" s="280"/>
      <c r="AE456" s="281"/>
      <c r="AF456" s="280"/>
      <c r="AG456" s="280"/>
      <c r="AH456" s="281"/>
      <c r="AI456" s="280"/>
      <c r="AJ456" s="280"/>
      <c r="AK456" s="280"/>
      <c r="AL456" s="280"/>
      <c r="AM456" s="280"/>
      <c r="AN456" s="266"/>
      <c r="AO456" s="280"/>
      <c r="AP456" s="280"/>
      <c r="AQ456" s="280"/>
      <c r="AR456" s="280"/>
      <c r="AS456" s="266"/>
      <c r="AT456" s="280"/>
      <c r="AU456" s="280"/>
      <c r="AV456" s="266"/>
      <c r="AW456" s="266"/>
      <c r="AX456" s="280"/>
      <c r="AY456" s="280"/>
      <c r="AZ456" s="280"/>
      <c r="BA456" s="280"/>
      <c r="BB456" s="280"/>
      <c r="BC456" s="280"/>
      <c r="BD456" s="280"/>
      <c r="BE456" s="280"/>
      <c r="BF456" s="280"/>
      <c r="BK456" s="280"/>
      <c r="BL456" s="280"/>
      <c r="BM456" s="280"/>
      <c r="BN456" s="280"/>
      <c r="BO456" s="280"/>
      <c r="BP456" s="280"/>
      <c r="BQ456" s="280"/>
      <c r="BR456" s="280"/>
      <c r="BS456" s="280"/>
      <c r="BT456" s="280"/>
      <c r="BU456" s="266"/>
      <c r="BV456" s="280"/>
      <c r="BW456" s="280"/>
      <c r="BX456" s="280"/>
      <c r="BY456" s="280"/>
      <c r="BZ456" s="280"/>
      <c r="CA456" s="280"/>
      <c r="CB456" s="266"/>
      <c r="CC456" s="266"/>
      <c r="CD456" s="280"/>
      <c r="CE456" s="280"/>
      <c r="CF456" s="280"/>
      <c r="CG456" s="280"/>
      <c r="CH456" s="266"/>
      <c r="CI456" s="266"/>
      <c r="CJ456" s="266"/>
      <c r="CK456" s="266"/>
      <c r="CL456" s="266"/>
      <c r="CM456" s="280"/>
      <c r="CN456" s="280"/>
      <c r="CO456" s="280"/>
      <c r="CP456" s="280"/>
      <c r="CQ456" s="280"/>
      <c r="CR456" s="268"/>
      <c r="CS456" s="268"/>
      <c r="DA456" s="270"/>
      <c r="DB456" s="270"/>
      <c r="DD456" s="284"/>
      <c r="DE456" s="270"/>
      <c r="DF456" s="285"/>
      <c r="DG456" s="270"/>
      <c r="DH456" s="270"/>
      <c r="DI456" s="273"/>
      <c r="DJ456" s="270"/>
      <c r="DK456" s="270"/>
      <c r="DL456" s="273"/>
      <c r="DM456" s="285"/>
      <c r="DN456" s="270"/>
      <c r="DO456" s="284"/>
      <c r="DP456" s="270"/>
      <c r="DQ456" s="270"/>
      <c r="DR456" s="270"/>
      <c r="DS456" s="270"/>
      <c r="DT456" s="270"/>
      <c r="DU456" s="244"/>
      <c r="DV456" s="284"/>
      <c r="DW456" s="284"/>
      <c r="DX456" s="286"/>
      <c r="DY456" s="286"/>
      <c r="DZ456" s="284"/>
      <c r="EA456" s="284"/>
      <c r="EB456" s="284"/>
      <c r="ED456" s="284"/>
      <c r="EE456" s="270"/>
      <c r="EF456" s="280"/>
      <c r="EG456" s="280"/>
      <c r="EH456" s="280"/>
      <c r="EI456" s="224"/>
      <c r="EJ456" s="275"/>
      <c r="EK456" s="276"/>
      <c r="EL456" s="275"/>
      <c r="EM456" s="275"/>
      <c r="EO456" s="275"/>
      <c r="EP456" s="275"/>
      <c r="ER456" s="224"/>
      <c r="ES456" s="275"/>
      <c r="ET456" s="276"/>
      <c r="EU456" s="275"/>
      <c r="EV456" s="275"/>
      <c r="EX456" s="275"/>
      <c r="EY456" s="275"/>
      <c r="FA456" s="34"/>
      <c r="FB456" s="34"/>
      <c r="FC456" s="33"/>
    </row>
    <row r="457" spans="7:159" ht="32.25" customHeight="1">
      <c r="G457" s="280"/>
      <c r="L457" s="280"/>
      <c r="M457" s="266"/>
      <c r="N457" s="266"/>
      <c r="O457" s="266"/>
      <c r="P457" s="266"/>
      <c r="Q457" s="266"/>
      <c r="R457" s="266"/>
      <c r="S457" s="280"/>
      <c r="T457" s="280"/>
      <c r="U457" s="280"/>
      <c r="V457" s="280"/>
      <c r="W457" s="280"/>
      <c r="X457" s="266"/>
      <c r="Y457" s="280"/>
      <c r="Z457" s="280"/>
      <c r="AA457" s="280"/>
      <c r="AB457" s="266"/>
      <c r="AC457" s="280"/>
      <c r="AD457" s="280"/>
      <c r="AE457" s="281"/>
      <c r="AF457" s="280"/>
      <c r="AG457" s="280"/>
      <c r="AH457" s="281"/>
      <c r="AI457" s="280"/>
      <c r="AJ457" s="280"/>
      <c r="AK457" s="280"/>
      <c r="AL457" s="280"/>
      <c r="AM457" s="280"/>
      <c r="AN457" s="266"/>
      <c r="AO457" s="280"/>
      <c r="AP457" s="280"/>
      <c r="AQ457" s="280"/>
      <c r="AR457" s="280"/>
      <c r="AS457" s="266"/>
      <c r="AT457" s="280"/>
      <c r="AU457" s="280"/>
      <c r="AV457" s="266"/>
      <c r="AW457" s="266"/>
      <c r="AX457" s="280"/>
      <c r="AY457" s="280"/>
      <c r="AZ457" s="280"/>
      <c r="BA457" s="280"/>
      <c r="BB457" s="280"/>
      <c r="BC457" s="280"/>
      <c r="BD457" s="280"/>
      <c r="BE457" s="280"/>
      <c r="BF457" s="280"/>
      <c r="BK457" s="280"/>
      <c r="BL457" s="280"/>
      <c r="BM457" s="280"/>
      <c r="BN457" s="280"/>
      <c r="BO457" s="280"/>
      <c r="BP457" s="280"/>
      <c r="BQ457" s="280"/>
      <c r="BR457" s="280"/>
      <c r="BS457" s="280"/>
      <c r="BT457" s="280"/>
      <c r="BU457" s="266"/>
      <c r="BV457" s="280"/>
      <c r="BW457" s="280"/>
      <c r="BX457" s="280"/>
      <c r="BY457" s="280"/>
      <c r="BZ457" s="280"/>
      <c r="CA457" s="280"/>
      <c r="CB457" s="266"/>
      <c r="CC457" s="266"/>
      <c r="CD457" s="280"/>
      <c r="CE457" s="280"/>
      <c r="CF457" s="280"/>
      <c r="CG457" s="280"/>
      <c r="CH457" s="266"/>
      <c r="CI457" s="266"/>
      <c r="CJ457" s="266"/>
      <c r="CK457" s="266"/>
      <c r="CL457" s="266"/>
      <c r="CM457" s="280"/>
      <c r="CN457" s="280"/>
      <c r="CO457" s="280"/>
      <c r="CP457" s="280"/>
      <c r="CQ457" s="280"/>
      <c r="CR457" s="268"/>
      <c r="CS457" s="268"/>
      <c r="DA457" s="270"/>
      <c r="DB457" s="270"/>
      <c r="DD457" s="284"/>
      <c r="DE457" s="270"/>
      <c r="DF457" s="285"/>
      <c r="DG457" s="270"/>
      <c r="DH457" s="270"/>
      <c r="DI457" s="273"/>
      <c r="DJ457" s="270"/>
      <c r="DK457" s="270"/>
      <c r="DL457" s="273"/>
      <c r="DM457" s="285"/>
      <c r="DN457" s="270"/>
      <c r="DO457" s="284"/>
      <c r="DP457" s="270"/>
      <c r="DQ457" s="270"/>
      <c r="DR457" s="270"/>
      <c r="DS457" s="270"/>
      <c r="DT457" s="270"/>
      <c r="DU457" s="244"/>
      <c r="DV457" s="284"/>
      <c r="DW457" s="284"/>
      <c r="DX457" s="286"/>
      <c r="DY457" s="286"/>
      <c r="DZ457" s="284"/>
      <c r="EA457" s="284"/>
      <c r="EB457" s="284"/>
      <c r="ED457" s="284"/>
      <c r="EE457" s="270"/>
      <c r="EF457" s="280"/>
      <c r="EG457" s="280"/>
      <c r="EH457" s="280"/>
      <c r="EI457" s="224"/>
      <c r="EJ457" s="275"/>
      <c r="EK457" s="276"/>
      <c r="EL457" s="275"/>
      <c r="EM457" s="275"/>
      <c r="EO457" s="275"/>
      <c r="EP457" s="275"/>
      <c r="ER457" s="224"/>
      <c r="ES457" s="275"/>
      <c r="ET457" s="276"/>
      <c r="EU457" s="275"/>
      <c r="EV457" s="275"/>
      <c r="EX457" s="275"/>
      <c r="EY457" s="275"/>
      <c r="FA457" s="34"/>
      <c r="FB457" s="34"/>
      <c r="FC457" s="33"/>
    </row>
    <row r="458" spans="7:159" ht="32.25" customHeight="1">
      <c r="G458" s="280"/>
      <c r="L458" s="280"/>
      <c r="M458" s="266"/>
      <c r="N458" s="266"/>
      <c r="O458" s="266"/>
      <c r="P458" s="266"/>
      <c r="Q458" s="266"/>
      <c r="R458" s="266"/>
      <c r="S458" s="280"/>
      <c r="T458" s="280"/>
      <c r="U458" s="280"/>
      <c r="V458" s="280"/>
      <c r="W458" s="280"/>
      <c r="X458" s="266"/>
      <c r="Y458" s="280"/>
      <c r="Z458" s="280"/>
      <c r="AA458" s="280"/>
      <c r="AB458" s="266"/>
      <c r="AC458" s="280"/>
      <c r="AD458" s="280"/>
      <c r="AE458" s="281"/>
      <c r="AF458" s="280"/>
      <c r="AG458" s="280"/>
      <c r="AH458" s="281"/>
      <c r="AI458" s="280"/>
      <c r="AJ458" s="280"/>
      <c r="AK458" s="280"/>
      <c r="AL458" s="280"/>
      <c r="AM458" s="280"/>
      <c r="AN458" s="266"/>
      <c r="AO458" s="280"/>
      <c r="AP458" s="280"/>
      <c r="AQ458" s="280"/>
      <c r="AR458" s="280"/>
      <c r="AS458" s="266"/>
      <c r="AT458" s="280"/>
      <c r="AU458" s="280"/>
      <c r="AV458" s="266"/>
      <c r="AW458" s="266"/>
      <c r="AX458" s="280"/>
      <c r="AY458" s="280"/>
      <c r="AZ458" s="280"/>
      <c r="BA458" s="280"/>
      <c r="BB458" s="280"/>
      <c r="BC458" s="280"/>
      <c r="BD458" s="280"/>
      <c r="BE458" s="280"/>
      <c r="BF458" s="280"/>
      <c r="BK458" s="280"/>
      <c r="BL458" s="280"/>
      <c r="BM458" s="280"/>
      <c r="BN458" s="280"/>
      <c r="BO458" s="280"/>
      <c r="BP458" s="280"/>
      <c r="BQ458" s="280"/>
      <c r="BR458" s="280"/>
      <c r="BS458" s="280"/>
      <c r="BT458" s="280"/>
      <c r="BU458" s="266"/>
      <c r="BV458" s="280"/>
      <c r="BW458" s="280"/>
      <c r="BX458" s="280"/>
      <c r="BY458" s="280"/>
      <c r="BZ458" s="280"/>
      <c r="CA458" s="280"/>
      <c r="CB458" s="266"/>
      <c r="CC458" s="266"/>
      <c r="CD458" s="280"/>
      <c r="CE458" s="280"/>
      <c r="CF458" s="280"/>
      <c r="CG458" s="280"/>
      <c r="CH458" s="266"/>
      <c r="CI458" s="266"/>
      <c r="CJ458" s="266"/>
      <c r="CK458" s="266"/>
      <c r="CL458" s="266"/>
      <c r="CM458" s="280"/>
      <c r="CN458" s="280"/>
      <c r="CO458" s="280"/>
      <c r="CP458" s="280"/>
      <c r="CQ458" s="280"/>
      <c r="CR458" s="268"/>
      <c r="CS458" s="268"/>
      <c r="DA458" s="270"/>
      <c r="DB458" s="270"/>
      <c r="DD458" s="284"/>
      <c r="DE458" s="270"/>
      <c r="DF458" s="285"/>
      <c r="DG458" s="270"/>
      <c r="DH458" s="270"/>
      <c r="DI458" s="273"/>
      <c r="DJ458" s="270"/>
      <c r="DK458" s="270"/>
      <c r="DL458" s="273"/>
      <c r="DM458" s="285"/>
      <c r="DN458" s="270"/>
      <c r="DO458" s="284"/>
      <c r="DP458" s="270"/>
      <c r="DQ458" s="270"/>
      <c r="DR458" s="270"/>
      <c r="DS458" s="270"/>
      <c r="DT458" s="270"/>
      <c r="DU458" s="244"/>
      <c r="DV458" s="284"/>
      <c r="DW458" s="284"/>
      <c r="DX458" s="286"/>
      <c r="DY458" s="286"/>
      <c r="DZ458" s="284"/>
      <c r="EA458" s="284"/>
      <c r="EB458" s="284"/>
      <c r="ED458" s="284"/>
      <c r="EE458" s="270"/>
      <c r="EF458" s="280"/>
      <c r="EG458" s="280"/>
      <c r="EH458" s="280"/>
      <c r="EI458" s="224"/>
      <c r="EJ458" s="275"/>
      <c r="EK458" s="276"/>
      <c r="EL458" s="275"/>
      <c r="EM458" s="275"/>
      <c r="EO458" s="275"/>
      <c r="EP458" s="275"/>
      <c r="ER458" s="224"/>
      <c r="ES458" s="275"/>
      <c r="ET458" s="276"/>
      <c r="EU458" s="275"/>
      <c r="EV458" s="275"/>
      <c r="EX458" s="275"/>
      <c r="EY458" s="275"/>
      <c r="FA458" s="34"/>
      <c r="FB458" s="34"/>
      <c r="FC458" s="33"/>
    </row>
    <row r="459" spans="7:159" ht="32.25" customHeight="1">
      <c r="G459" s="280"/>
      <c r="L459" s="280"/>
      <c r="M459" s="266"/>
      <c r="N459" s="266"/>
      <c r="O459" s="266"/>
      <c r="P459" s="266"/>
      <c r="Q459" s="266"/>
      <c r="R459" s="266"/>
      <c r="S459" s="280"/>
      <c r="T459" s="280"/>
      <c r="U459" s="280"/>
      <c r="V459" s="280"/>
      <c r="W459" s="280"/>
      <c r="X459" s="266"/>
      <c r="Y459" s="280"/>
      <c r="Z459" s="280"/>
      <c r="AA459" s="280"/>
      <c r="AB459" s="266"/>
      <c r="AC459" s="280"/>
      <c r="AD459" s="280"/>
      <c r="AE459" s="281"/>
      <c r="AF459" s="280"/>
      <c r="AG459" s="280"/>
      <c r="AH459" s="281"/>
      <c r="AI459" s="280"/>
      <c r="AJ459" s="280"/>
      <c r="AK459" s="280"/>
      <c r="AL459" s="280"/>
      <c r="AM459" s="280"/>
      <c r="AN459" s="266"/>
      <c r="AO459" s="280"/>
      <c r="AP459" s="280"/>
      <c r="AQ459" s="280"/>
      <c r="AR459" s="280"/>
      <c r="AS459" s="266"/>
      <c r="AT459" s="280"/>
      <c r="AU459" s="280"/>
      <c r="AV459" s="266"/>
      <c r="AW459" s="266"/>
      <c r="AX459" s="280"/>
      <c r="AY459" s="280"/>
      <c r="AZ459" s="280"/>
      <c r="BA459" s="280"/>
      <c r="BB459" s="280"/>
      <c r="BC459" s="280"/>
      <c r="BD459" s="280"/>
      <c r="BE459" s="280"/>
      <c r="BF459" s="280"/>
      <c r="BK459" s="280"/>
      <c r="BL459" s="280"/>
      <c r="BM459" s="280"/>
      <c r="BN459" s="280"/>
      <c r="BO459" s="280"/>
      <c r="BP459" s="280"/>
      <c r="BQ459" s="280"/>
      <c r="BR459" s="280"/>
      <c r="BS459" s="280"/>
      <c r="BT459" s="280"/>
      <c r="BU459" s="266"/>
      <c r="BV459" s="280"/>
      <c r="BW459" s="280"/>
      <c r="BX459" s="280"/>
      <c r="BY459" s="280"/>
      <c r="BZ459" s="280"/>
      <c r="CA459" s="280"/>
      <c r="CB459" s="266"/>
      <c r="CC459" s="266"/>
      <c r="CD459" s="280"/>
      <c r="CE459" s="280"/>
      <c r="CF459" s="280"/>
      <c r="CG459" s="280"/>
      <c r="CH459" s="266"/>
      <c r="CI459" s="266"/>
      <c r="CJ459" s="266"/>
      <c r="CK459" s="266"/>
      <c r="CL459" s="266"/>
      <c r="CM459" s="280"/>
      <c r="CN459" s="280"/>
      <c r="CO459" s="280"/>
      <c r="CP459" s="280"/>
      <c r="CQ459" s="280"/>
      <c r="CR459" s="268"/>
      <c r="CS459" s="268"/>
      <c r="DA459" s="270"/>
      <c r="DB459" s="270"/>
      <c r="DD459" s="284"/>
      <c r="DE459" s="270"/>
      <c r="DF459" s="285"/>
      <c r="DG459" s="270"/>
      <c r="DH459" s="270"/>
      <c r="DI459" s="273"/>
      <c r="DJ459" s="270"/>
      <c r="DK459" s="270"/>
      <c r="DL459" s="273"/>
      <c r="DM459" s="285"/>
      <c r="DN459" s="270"/>
      <c r="DO459" s="284"/>
      <c r="DP459" s="270"/>
      <c r="DQ459" s="270"/>
      <c r="DR459" s="270"/>
      <c r="DS459" s="270"/>
      <c r="DT459" s="270"/>
      <c r="DU459" s="244"/>
      <c r="DV459" s="284"/>
      <c r="DW459" s="284"/>
      <c r="DX459" s="286"/>
      <c r="DY459" s="286"/>
      <c r="DZ459" s="284"/>
      <c r="EA459" s="284"/>
      <c r="EB459" s="284"/>
      <c r="ED459" s="284"/>
      <c r="EE459" s="270"/>
      <c r="EF459" s="280"/>
      <c r="EG459" s="280"/>
      <c r="EH459" s="280"/>
      <c r="EI459" s="224"/>
      <c r="EJ459" s="275"/>
      <c r="EK459" s="276"/>
      <c r="EL459" s="275"/>
      <c r="EM459" s="275"/>
      <c r="EO459" s="275"/>
      <c r="EP459" s="275"/>
      <c r="ER459" s="224"/>
      <c r="ES459" s="275"/>
      <c r="ET459" s="276"/>
      <c r="EU459" s="275"/>
      <c r="EV459" s="275"/>
      <c r="EX459" s="275"/>
      <c r="EY459" s="275"/>
      <c r="FA459" s="34"/>
      <c r="FB459" s="34"/>
      <c r="FC459" s="33"/>
    </row>
    <row r="460" spans="7:159" ht="32.25" customHeight="1">
      <c r="G460" s="280"/>
      <c r="L460" s="280"/>
      <c r="M460" s="266"/>
      <c r="N460" s="266"/>
      <c r="O460" s="266"/>
      <c r="P460" s="266"/>
      <c r="Q460" s="266"/>
      <c r="R460" s="266"/>
      <c r="S460" s="280"/>
      <c r="T460" s="280"/>
      <c r="U460" s="280"/>
      <c r="V460" s="280"/>
      <c r="W460" s="280"/>
      <c r="X460" s="266"/>
      <c r="Y460" s="280"/>
      <c r="Z460" s="280"/>
      <c r="AA460" s="280"/>
      <c r="AB460" s="266"/>
      <c r="AC460" s="280"/>
      <c r="AD460" s="280"/>
      <c r="AE460" s="281"/>
      <c r="AF460" s="280"/>
      <c r="AG460" s="280"/>
      <c r="AH460" s="281"/>
      <c r="AI460" s="280"/>
      <c r="AJ460" s="280"/>
      <c r="AK460" s="280"/>
      <c r="AL460" s="280"/>
      <c r="AM460" s="280"/>
      <c r="AN460" s="266"/>
      <c r="AO460" s="280"/>
      <c r="AP460" s="280"/>
      <c r="AQ460" s="280"/>
      <c r="AR460" s="280"/>
      <c r="AS460" s="266"/>
      <c r="AT460" s="280"/>
      <c r="AU460" s="280"/>
      <c r="AV460" s="266"/>
      <c r="AW460" s="266"/>
      <c r="AX460" s="280"/>
      <c r="AY460" s="280"/>
      <c r="AZ460" s="280"/>
      <c r="BA460" s="280"/>
      <c r="BB460" s="280"/>
      <c r="BC460" s="280"/>
      <c r="BD460" s="280"/>
      <c r="BE460" s="280"/>
      <c r="BF460" s="280"/>
      <c r="BK460" s="280"/>
      <c r="BL460" s="280"/>
      <c r="BM460" s="280"/>
      <c r="BN460" s="280"/>
      <c r="BO460" s="280"/>
      <c r="BP460" s="280"/>
      <c r="BQ460" s="280"/>
      <c r="BR460" s="280"/>
      <c r="BS460" s="280"/>
      <c r="BT460" s="280"/>
      <c r="BU460" s="266"/>
      <c r="BV460" s="280"/>
      <c r="BW460" s="280"/>
      <c r="BX460" s="280"/>
      <c r="BY460" s="280"/>
      <c r="BZ460" s="280"/>
      <c r="CA460" s="280"/>
      <c r="CB460" s="266"/>
      <c r="CC460" s="266"/>
      <c r="CD460" s="280"/>
      <c r="CE460" s="280"/>
      <c r="CF460" s="280"/>
      <c r="CG460" s="280"/>
      <c r="CH460" s="266"/>
      <c r="CI460" s="266"/>
      <c r="CJ460" s="266"/>
      <c r="CK460" s="266"/>
      <c r="CL460" s="266"/>
      <c r="CM460" s="280"/>
      <c r="CN460" s="280"/>
      <c r="CO460" s="280"/>
      <c r="CP460" s="280"/>
      <c r="CQ460" s="280"/>
      <c r="CR460" s="268"/>
      <c r="CS460" s="268"/>
      <c r="DA460" s="270"/>
      <c r="DB460" s="270"/>
      <c r="DD460" s="284"/>
      <c r="DE460" s="270"/>
      <c r="DF460" s="285"/>
      <c r="DG460" s="270"/>
      <c r="DH460" s="270"/>
      <c r="DI460" s="273"/>
      <c r="DJ460" s="270"/>
      <c r="DK460" s="270"/>
      <c r="DL460" s="273"/>
      <c r="DM460" s="285"/>
      <c r="DN460" s="270"/>
      <c r="DO460" s="284"/>
      <c r="DP460" s="270"/>
      <c r="DQ460" s="270"/>
      <c r="DR460" s="270"/>
      <c r="DS460" s="270"/>
      <c r="DT460" s="270"/>
      <c r="DU460" s="244"/>
      <c r="DV460" s="284"/>
      <c r="DW460" s="284"/>
      <c r="DX460" s="286"/>
      <c r="DY460" s="286"/>
      <c r="DZ460" s="284"/>
      <c r="EA460" s="284"/>
      <c r="EB460" s="284"/>
      <c r="ED460" s="284"/>
      <c r="EE460" s="270"/>
      <c r="EF460" s="280"/>
      <c r="EG460" s="280"/>
      <c r="EH460" s="280"/>
      <c r="EI460" s="224"/>
      <c r="EJ460" s="275"/>
      <c r="EK460" s="276"/>
      <c r="EL460" s="275"/>
      <c r="EM460" s="275"/>
      <c r="EO460" s="275"/>
      <c r="EP460" s="275"/>
      <c r="ER460" s="224"/>
      <c r="ES460" s="275"/>
      <c r="ET460" s="276"/>
      <c r="EU460" s="275"/>
      <c r="EV460" s="275"/>
      <c r="EX460" s="275"/>
      <c r="EY460" s="275"/>
      <c r="FA460" s="34"/>
      <c r="FB460" s="34"/>
      <c r="FC460" s="33"/>
    </row>
    <row r="461" spans="7:159" ht="32.25" customHeight="1">
      <c r="G461" s="280"/>
      <c r="L461" s="280"/>
      <c r="M461" s="266"/>
      <c r="N461" s="266"/>
      <c r="O461" s="266"/>
      <c r="P461" s="266"/>
      <c r="Q461" s="266"/>
      <c r="R461" s="266"/>
      <c r="S461" s="280"/>
      <c r="T461" s="280"/>
      <c r="U461" s="280"/>
      <c r="V461" s="280"/>
      <c r="W461" s="280"/>
      <c r="X461" s="266"/>
      <c r="Y461" s="280"/>
      <c r="Z461" s="280"/>
      <c r="AA461" s="280"/>
      <c r="AB461" s="266"/>
      <c r="AC461" s="280"/>
      <c r="AD461" s="280"/>
      <c r="AE461" s="281"/>
      <c r="AF461" s="280"/>
      <c r="AG461" s="280"/>
      <c r="AH461" s="281"/>
      <c r="AI461" s="280"/>
      <c r="AJ461" s="280"/>
      <c r="AK461" s="280"/>
      <c r="AL461" s="280"/>
      <c r="AM461" s="280"/>
      <c r="AN461" s="266"/>
      <c r="AO461" s="280"/>
      <c r="AP461" s="280"/>
      <c r="AQ461" s="280"/>
      <c r="AR461" s="280"/>
      <c r="AS461" s="266"/>
      <c r="AT461" s="280"/>
      <c r="AU461" s="280"/>
      <c r="AV461" s="266"/>
      <c r="AW461" s="266"/>
      <c r="AX461" s="280"/>
      <c r="AY461" s="280"/>
      <c r="AZ461" s="280"/>
      <c r="BA461" s="280"/>
      <c r="BB461" s="280"/>
      <c r="BC461" s="280"/>
      <c r="BD461" s="280"/>
      <c r="BE461" s="280"/>
      <c r="BF461" s="280"/>
      <c r="BK461" s="280"/>
      <c r="BL461" s="280"/>
      <c r="BM461" s="280"/>
      <c r="BN461" s="280"/>
      <c r="BO461" s="280"/>
      <c r="BP461" s="280"/>
      <c r="BQ461" s="280"/>
      <c r="BR461" s="280"/>
      <c r="BS461" s="280"/>
      <c r="BT461" s="280"/>
      <c r="BU461" s="266"/>
      <c r="BV461" s="280"/>
      <c r="BW461" s="280"/>
      <c r="BX461" s="280"/>
      <c r="BY461" s="280"/>
      <c r="BZ461" s="280"/>
      <c r="CA461" s="280"/>
      <c r="CB461" s="266"/>
      <c r="CC461" s="266"/>
      <c r="CD461" s="280"/>
      <c r="CE461" s="280"/>
      <c r="CF461" s="280"/>
      <c r="CG461" s="280"/>
      <c r="CH461" s="266"/>
      <c r="CI461" s="266"/>
      <c r="CJ461" s="266"/>
      <c r="CK461" s="266"/>
      <c r="CL461" s="266"/>
      <c r="CM461" s="280"/>
      <c r="CN461" s="280"/>
      <c r="CO461" s="280"/>
      <c r="CP461" s="280"/>
      <c r="CQ461" s="280"/>
      <c r="CR461" s="268"/>
      <c r="CS461" s="268"/>
      <c r="DA461" s="270"/>
      <c r="DB461" s="270"/>
      <c r="DD461" s="284"/>
      <c r="DE461" s="270"/>
      <c r="DF461" s="285"/>
      <c r="DG461" s="270"/>
      <c r="DH461" s="270"/>
      <c r="DI461" s="273"/>
      <c r="DJ461" s="270"/>
      <c r="DK461" s="270"/>
      <c r="DL461" s="273"/>
      <c r="DM461" s="285"/>
      <c r="DN461" s="270"/>
      <c r="DO461" s="284"/>
      <c r="DP461" s="270"/>
      <c r="DQ461" s="270"/>
      <c r="DR461" s="270"/>
      <c r="DS461" s="270"/>
      <c r="DT461" s="270"/>
      <c r="DU461" s="244"/>
      <c r="DV461" s="284"/>
      <c r="DW461" s="284"/>
      <c r="DX461" s="286"/>
      <c r="DY461" s="286"/>
      <c r="DZ461" s="284"/>
      <c r="EA461" s="284"/>
      <c r="EB461" s="284"/>
      <c r="ED461" s="284"/>
      <c r="EE461" s="270"/>
      <c r="EF461" s="280"/>
      <c r="EG461" s="280"/>
      <c r="EH461" s="280"/>
      <c r="EI461" s="224"/>
      <c r="EJ461" s="275"/>
      <c r="EK461" s="276"/>
      <c r="EL461" s="275"/>
      <c r="EM461" s="275"/>
      <c r="EO461" s="275"/>
      <c r="EP461" s="275"/>
      <c r="ER461" s="224"/>
      <c r="ES461" s="275"/>
      <c r="ET461" s="276"/>
      <c r="EU461" s="275"/>
      <c r="EV461" s="275"/>
      <c r="EX461" s="275"/>
      <c r="EY461" s="275"/>
      <c r="FA461" s="34"/>
      <c r="FB461" s="34"/>
      <c r="FC461" s="33"/>
    </row>
    <row r="462" spans="7:159" ht="32.25" customHeight="1">
      <c r="G462" s="280"/>
      <c r="L462" s="280"/>
      <c r="M462" s="266"/>
      <c r="N462" s="266"/>
      <c r="O462" s="266"/>
      <c r="P462" s="266"/>
      <c r="Q462" s="266"/>
      <c r="R462" s="266"/>
      <c r="S462" s="280"/>
      <c r="T462" s="280"/>
      <c r="U462" s="280"/>
      <c r="V462" s="280"/>
      <c r="W462" s="280"/>
      <c r="X462" s="266"/>
      <c r="Y462" s="280"/>
      <c r="Z462" s="280"/>
      <c r="AA462" s="280"/>
      <c r="AB462" s="266"/>
      <c r="AC462" s="280"/>
      <c r="AD462" s="280"/>
      <c r="AE462" s="281"/>
      <c r="AF462" s="280"/>
      <c r="AG462" s="280"/>
      <c r="AH462" s="281"/>
      <c r="AI462" s="280"/>
      <c r="AJ462" s="280"/>
      <c r="AK462" s="280"/>
      <c r="AL462" s="280"/>
      <c r="AM462" s="280"/>
      <c r="AN462" s="266"/>
      <c r="AO462" s="280"/>
      <c r="AP462" s="280"/>
      <c r="AQ462" s="280"/>
      <c r="AR462" s="280"/>
      <c r="AS462" s="266"/>
      <c r="AT462" s="280"/>
      <c r="AU462" s="280"/>
      <c r="AV462" s="266"/>
      <c r="AW462" s="266"/>
      <c r="AX462" s="280"/>
      <c r="AY462" s="280"/>
      <c r="AZ462" s="280"/>
      <c r="BA462" s="280"/>
      <c r="BB462" s="280"/>
      <c r="BC462" s="280"/>
      <c r="BD462" s="280"/>
      <c r="BE462" s="280"/>
      <c r="BF462" s="280"/>
      <c r="BK462" s="280"/>
      <c r="BL462" s="280"/>
      <c r="BM462" s="280"/>
      <c r="BN462" s="280"/>
      <c r="BO462" s="280"/>
      <c r="BP462" s="280"/>
      <c r="BQ462" s="280"/>
      <c r="BR462" s="280"/>
      <c r="BS462" s="280"/>
      <c r="BT462" s="280"/>
      <c r="BU462" s="266"/>
      <c r="BV462" s="280"/>
      <c r="BW462" s="280"/>
      <c r="BX462" s="280"/>
      <c r="BY462" s="280"/>
      <c r="BZ462" s="280"/>
      <c r="CA462" s="280"/>
      <c r="CB462" s="266"/>
      <c r="CC462" s="266"/>
      <c r="CD462" s="280"/>
      <c r="CE462" s="280"/>
      <c r="CF462" s="280"/>
      <c r="CG462" s="280"/>
      <c r="CH462" s="266"/>
      <c r="CI462" s="266"/>
      <c r="CJ462" s="266"/>
      <c r="CK462" s="266"/>
      <c r="CL462" s="266"/>
      <c r="CM462" s="280"/>
      <c r="CN462" s="280"/>
      <c r="CO462" s="280"/>
      <c r="CP462" s="280"/>
      <c r="CQ462" s="280"/>
      <c r="CR462" s="268"/>
      <c r="CS462" s="268"/>
      <c r="DA462" s="270"/>
      <c r="DB462" s="270"/>
      <c r="DD462" s="284"/>
      <c r="DE462" s="270"/>
      <c r="DF462" s="285"/>
      <c r="DG462" s="270"/>
      <c r="DH462" s="270"/>
      <c r="DI462" s="273"/>
      <c r="DJ462" s="270"/>
      <c r="DK462" s="270"/>
      <c r="DL462" s="273"/>
      <c r="DM462" s="285"/>
      <c r="DN462" s="270"/>
      <c r="DO462" s="284"/>
      <c r="DP462" s="270"/>
      <c r="DQ462" s="270"/>
      <c r="DR462" s="270"/>
      <c r="DS462" s="270"/>
      <c r="DT462" s="270"/>
      <c r="DU462" s="244"/>
      <c r="DV462" s="284"/>
      <c r="DW462" s="284"/>
      <c r="DX462" s="286"/>
      <c r="DY462" s="286"/>
      <c r="DZ462" s="284"/>
      <c r="EA462" s="284"/>
      <c r="EB462" s="284"/>
      <c r="ED462" s="284"/>
      <c r="EE462" s="270"/>
      <c r="EF462" s="280"/>
      <c r="EG462" s="280"/>
      <c r="EH462" s="280"/>
      <c r="EI462" s="224"/>
      <c r="EJ462" s="275"/>
      <c r="EK462" s="276"/>
      <c r="EL462" s="275"/>
      <c r="EM462" s="275"/>
      <c r="EO462" s="275"/>
      <c r="EP462" s="275"/>
      <c r="ER462" s="224"/>
      <c r="ES462" s="275"/>
      <c r="ET462" s="276"/>
      <c r="EU462" s="275"/>
      <c r="EV462" s="275"/>
      <c r="EX462" s="275"/>
      <c r="EY462" s="275"/>
      <c r="FA462" s="34"/>
      <c r="FB462" s="34"/>
      <c r="FC462" s="33"/>
    </row>
    <row r="463" spans="7:159" ht="32.25" customHeight="1">
      <c r="G463" s="280"/>
      <c r="L463" s="280"/>
      <c r="M463" s="266"/>
      <c r="N463" s="266"/>
      <c r="O463" s="266"/>
      <c r="P463" s="266"/>
      <c r="Q463" s="266"/>
      <c r="R463" s="266"/>
      <c r="S463" s="280"/>
      <c r="T463" s="280"/>
      <c r="U463" s="280"/>
      <c r="V463" s="280"/>
      <c r="W463" s="280"/>
      <c r="X463" s="266"/>
      <c r="Y463" s="280"/>
      <c r="Z463" s="280"/>
      <c r="AA463" s="280"/>
      <c r="AB463" s="266"/>
      <c r="AC463" s="280"/>
      <c r="AD463" s="280"/>
      <c r="AE463" s="281"/>
      <c r="AF463" s="280"/>
      <c r="AG463" s="280"/>
      <c r="AH463" s="281"/>
      <c r="AI463" s="280"/>
      <c r="AJ463" s="280"/>
      <c r="AK463" s="280"/>
      <c r="AL463" s="280"/>
      <c r="AM463" s="280"/>
      <c r="AN463" s="266"/>
      <c r="AO463" s="280"/>
      <c r="AP463" s="280"/>
      <c r="AQ463" s="280"/>
      <c r="AR463" s="280"/>
      <c r="AS463" s="266"/>
      <c r="AT463" s="280"/>
      <c r="AU463" s="280"/>
      <c r="AV463" s="266"/>
      <c r="AW463" s="266"/>
      <c r="AX463" s="280"/>
      <c r="AY463" s="280"/>
      <c r="AZ463" s="280"/>
      <c r="BA463" s="280"/>
      <c r="BB463" s="280"/>
      <c r="BC463" s="280"/>
      <c r="BD463" s="280"/>
      <c r="BE463" s="280"/>
      <c r="BF463" s="280"/>
      <c r="BK463" s="280"/>
      <c r="BL463" s="280"/>
      <c r="BM463" s="280"/>
      <c r="BN463" s="280"/>
      <c r="BO463" s="280"/>
      <c r="BP463" s="280"/>
      <c r="BQ463" s="280"/>
      <c r="BR463" s="280"/>
      <c r="BS463" s="280"/>
      <c r="BT463" s="280"/>
      <c r="BU463" s="266"/>
      <c r="BV463" s="280"/>
      <c r="BW463" s="280"/>
      <c r="BX463" s="280"/>
      <c r="BY463" s="280"/>
      <c r="BZ463" s="280"/>
      <c r="CA463" s="280"/>
      <c r="CB463" s="266"/>
      <c r="CC463" s="266"/>
      <c r="CD463" s="280"/>
      <c r="CE463" s="280"/>
      <c r="CF463" s="280"/>
      <c r="CG463" s="280"/>
      <c r="CH463" s="266"/>
      <c r="CI463" s="266"/>
      <c r="CJ463" s="266"/>
      <c r="CK463" s="266"/>
      <c r="CL463" s="266"/>
      <c r="CM463" s="280"/>
      <c r="CN463" s="280"/>
      <c r="CO463" s="280"/>
      <c r="CP463" s="280"/>
      <c r="CQ463" s="280"/>
      <c r="CR463" s="268"/>
      <c r="CS463" s="268"/>
      <c r="DA463" s="270"/>
      <c r="DB463" s="270"/>
      <c r="DD463" s="284"/>
      <c r="DE463" s="270"/>
      <c r="DF463" s="285"/>
      <c r="DG463" s="270"/>
      <c r="DH463" s="270"/>
      <c r="DI463" s="273"/>
      <c r="DJ463" s="270"/>
      <c r="DK463" s="270"/>
      <c r="DL463" s="273"/>
      <c r="DM463" s="285"/>
      <c r="DN463" s="270"/>
      <c r="DO463" s="284"/>
      <c r="DP463" s="270"/>
      <c r="DQ463" s="270"/>
      <c r="DR463" s="270"/>
      <c r="DS463" s="270"/>
      <c r="DT463" s="270"/>
      <c r="DU463" s="244"/>
      <c r="DV463" s="284"/>
      <c r="DW463" s="284"/>
      <c r="DX463" s="286"/>
      <c r="DY463" s="286"/>
      <c r="DZ463" s="284"/>
      <c r="EA463" s="284"/>
      <c r="EB463" s="284"/>
      <c r="ED463" s="284"/>
      <c r="EE463" s="270"/>
      <c r="EF463" s="280"/>
      <c r="EG463" s="280"/>
      <c r="EH463" s="280"/>
      <c r="EI463" s="224"/>
      <c r="EJ463" s="275"/>
      <c r="EK463" s="276"/>
      <c r="EL463" s="275"/>
      <c r="EM463" s="275"/>
      <c r="EO463" s="275"/>
      <c r="EP463" s="275"/>
      <c r="ER463" s="224"/>
      <c r="ES463" s="275"/>
      <c r="ET463" s="276"/>
      <c r="EU463" s="275"/>
      <c r="EV463" s="275"/>
      <c r="EX463" s="275"/>
      <c r="EY463" s="275"/>
      <c r="FA463" s="34"/>
      <c r="FB463" s="34"/>
      <c r="FC463" s="33"/>
    </row>
    <row r="464" spans="7:159" ht="32.25" customHeight="1">
      <c r="G464" s="280"/>
      <c r="L464" s="280"/>
      <c r="M464" s="266"/>
      <c r="N464" s="266"/>
      <c r="O464" s="266"/>
      <c r="P464" s="266"/>
      <c r="Q464" s="266"/>
      <c r="R464" s="266"/>
      <c r="S464" s="280"/>
      <c r="T464" s="280"/>
      <c r="U464" s="280"/>
      <c r="V464" s="280"/>
      <c r="W464" s="280"/>
      <c r="X464" s="266"/>
      <c r="Y464" s="280"/>
      <c r="Z464" s="280"/>
      <c r="AA464" s="280"/>
      <c r="AB464" s="266"/>
      <c r="AC464" s="280"/>
      <c r="AD464" s="280"/>
      <c r="AE464" s="281"/>
      <c r="AF464" s="280"/>
      <c r="AG464" s="280"/>
      <c r="AH464" s="281"/>
      <c r="AI464" s="280"/>
      <c r="AJ464" s="280"/>
      <c r="AK464" s="280"/>
      <c r="AL464" s="280"/>
      <c r="AM464" s="280"/>
      <c r="AN464" s="266"/>
      <c r="AO464" s="280"/>
      <c r="AP464" s="280"/>
      <c r="AQ464" s="280"/>
      <c r="AR464" s="280"/>
      <c r="AS464" s="266"/>
      <c r="AT464" s="280"/>
      <c r="AU464" s="280"/>
      <c r="AV464" s="266"/>
      <c r="AW464" s="266"/>
      <c r="AX464" s="280"/>
      <c r="AY464" s="280"/>
      <c r="AZ464" s="280"/>
      <c r="BA464" s="280"/>
      <c r="BB464" s="280"/>
      <c r="BC464" s="280"/>
      <c r="BD464" s="280"/>
      <c r="BE464" s="280"/>
      <c r="BF464" s="280"/>
      <c r="BK464" s="280"/>
      <c r="BL464" s="280"/>
      <c r="BM464" s="280"/>
      <c r="BN464" s="280"/>
      <c r="BO464" s="280"/>
      <c r="BP464" s="280"/>
      <c r="BQ464" s="280"/>
      <c r="BR464" s="280"/>
      <c r="BS464" s="280"/>
      <c r="BT464" s="280"/>
      <c r="BU464" s="266"/>
      <c r="BV464" s="280"/>
      <c r="BW464" s="280"/>
      <c r="BX464" s="280"/>
      <c r="BY464" s="280"/>
      <c r="BZ464" s="280"/>
      <c r="CA464" s="280"/>
      <c r="CB464" s="266"/>
      <c r="CC464" s="266"/>
      <c r="CD464" s="280"/>
      <c r="CE464" s="280"/>
      <c r="CF464" s="280"/>
      <c r="CG464" s="280"/>
      <c r="CH464" s="266"/>
      <c r="CI464" s="266"/>
      <c r="CJ464" s="266"/>
      <c r="CK464" s="266"/>
      <c r="CL464" s="266"/>
      <c r="CM464" s="280"/>
      <c r="CN464" s="280"/>
      <c r="CO464" s="280"/>
      <c r="CP464" s="280"/>
      <c r="CQ464" s="280"/>
      <c r="CR464" s="268"/>
      <c r="CS464" s="268"/>
      <c r="DA464" s="270"/>
      <c r="DB464" s="270"/>
      <c r="DD464" s="284"/>
      <c r="DE464" s="270"/>
      <c r="DF464" s="285"/>
      <c r="DG464" s="270"/>
      <c r="DH464" s="270"/>
      <c r="DI464" s="273"/>
      <c r="DJ464" s="270"/>
      <c r="DK464" s="270"/>
      <c r="DL464" s="273"/>
      <c r="DM464" s="285"/>
      <c r="DN464" s="270"/>
      <c r="DO464" s="284"/>
      <c r="DP464" s="270"/>
      <c r="DQ464" s="270"/>
      <c r="DR464" s="270"/>
      <c r="DS464" s="270"/>
      <c r="DT464" s="270"/>
      <c r="DU464" s="244"/>
      <c r="DV464" s="284"/>
      <c r="DW464" s="284"/>
      <c r="DX464" s="286"/>
      <c r="DY464" s="286"/>
      <c r="DZ464" s="284"/>
      <c r="EA464" s="284"/>
      <c r="EB464" s="284"/>
      <c r="ED464" s="284"/>
      <c r="EE464" s="270"/>
      <c r="EF464" s="280"/>
      <c r="EG464" s="280"/>
      <c r="EH464" s="280"/>
      <c r="EI464" s="224"/>
      <c r="EJ464" s="275"/>
      <c r="EK464" s="276"/>
      <c r="EL464" s="275"/>
      <c r="EM464" s="275"/>
      <c r="EO464" s="275"/>
      <c r="EP464" s="275"/>
      <c r="ER464" s="224"/>
      <c r="ES464" s="275"/>
      <c r="ET464" s="276"/>
      <c r="EU464" s="275"/>
      <c r="EV464" s="275"/>
      <c r="EX464" s="275"/>
      <c r="EY464" s="275"/>
      <c r="FA464" s="34"/>
      <c r="FB464" s="34"/>
      <c r="FC464" s="33"/>
    </row>
    <row r="465" spans="7:159" ht="32.25" customHeight="1">
      <c r="G465" s="280"/>
      <c r="L465" s="280"/>
      <c r="M465" s="266"/>
      <c r="N465" s="266"/>
      <c r="O465" s="266"/>
      <c r="P465" s="266"/>
      <c r="Q465" s="266"/>
      <c r="R465" s="266"/>
      <c r="S465" s="280"/>
      <c r="T465" s="280"/>
      <c r="U465" s="280"/>
      <c r="V465" s="280"/>
      <c r="W465" s="280"/>
      <c r="X465" s="266"/>
      <c r="Y465" s="280"/>
      <c r="Z465" s="280"/>
      <c r="AA465" s="280"/>
      <c r="AB465" s="266"/>
      <c r="AC465" s="280"/>
      <c r="AD465" s="280"/>
      <c r="AE465" s="281"/>
      <c r="AF465" s="280"/>
      <c r="AG465" s="280"/>
      <c r="AH465" s="281"/>
      <c r="AI465" s="280"/>
      <c r="AJ465" s="280"/>
      <c r="AK465" s="280"/>
      <c r="AL465" s="280"/>
      <c r="AM465" s="280"/>
      <c r="AN465" s="266"/>
      <c r="AO465" s="280"/>
      <c r="AP465" s="280"/>
      <c r="AQ465" s="280"/>
      <c r="AR465" s="280"/>
      <c r="AS465" s="266"/>
      <c r="AT465" s="280"/>
      <c r="AU465" s="280"/>
      <c r="AV465" s="266"/>
      <c r="AW465" s="266"/>
      <c r="AX465" s="280"/>
      <c r="AY465" s="280"/>
      <c r="AZ465" s="280"/>
      <c r="BA465" s="280"/>
      <c r="BB465" s="280"/>
      <c r="BC465" s="280"/>
      <c r="BD465" s="280"/>
      <c r="BE465" s="280"/>
      <c r="BF465" s="280"/>
      <c r="BK465" s="280"/>
      <c r="BL465" s="280"/>
      <c r="BM465" s="280"/>
      <c r="BN465" s="280"/>
      <c r="BO465" s="280"/>
      <c r="BP465" s="280"/>
      <c r="BQ465" s="280"/>
      <c r="BR465" s="280"/>
      <c r="BS465" s="280"/>
      <c r="BT465" s="280"/>
      <c r="BU465" s="266"/>
      <c r="BV465" s="280"/>
      <c r="BW465" s="280"/>
      <c r="BX465" s="280"/>
      <c r="BY465" s="280"/>
      <c r="BZ465" s="280"/>
      <c r="CA465" s="280"/>
      <c r="CB465" s="266"/>
      <c r="CC465" s="266"/>
      <c r="CD465" s="280"/>
      <c r="CE465" s="280"/>
      <c r="CF465" s="280"/>
      <c r="CG465" s="280"/>
      <c r="CH465" s="266"/>
      <c r="CI465" s="266"/>
      <c r="CJ465" s="266"/>
      <c r="CK465" s="266"/>
      <c r="CL465" s="266"/>
      <c r="CM465" s="280"/>
      <c r="CN465" s="280"/>
      <c r="CO465" s="280"/>
      <c r="CP465" s="280"/>
      <c r="CQ465" s="280"/>
      <c r="CR465" s="268"/>
      <c r="CS465" s="268"/>
      <c r="DA465" s="270"/>
      <c r="DB465" s="270"/>
      <c r="DD465" s="284"/>
      <c r="DE465" s="270"/>
      <c r="DF465" s="285"/>
      <c r="DG465" s="270"/>
      <c r="DH465" s="270"/>
      <c r="DI465" s="273"/>
      <c r="DJ465" s="270"/>
      <c r="DK465" s="270"/>
      <c r="DL465" s="273"/>
      <c r="DM465" s="285"/>
      <c r="DN465" s="270"/>
      <c r="DO465" s="284"/>
      <c r="DP465" s="270"/>
      <c r="DQ465" s="270"/>
      <c r="DR465" s="270"/>
      <c r="DS465" s="270"/>
      <c r="DT465" s="270"/>
      <c r="DU465" s="244"/>
      <c r="DV465" s="284"/>
      <c r="DW465" s="284"/>
      <c r="DX465" s="286"/>
      <c r="DY465" s="286"/>
      <c r="DZ465" s="284"/>
      <c r="EA465" s="284"/>
      <c r="EB465" s="284"/>
      <c r="ED465" s="284"/>
      <c r="EE465" s="270"/>
      <c r="EF465" s="280"/>
      <c r="EG465" s="280"/>
      <c r="EH465" s="280"/>
      <c r="EI465" s="224"/>
      <c r="EJ465" s="275"/>
      <c r="EK465" s="276"/>
      <c r="EL465" s="275"/>
      <c r="EM465" s="275"/>
      <c r="EO465" s="275"/>
      <c r="EP465" s="275"/>
      <c r="ER465" s="224"/>
      <c r="ES465" s="275"/>
      <c r="ET465" s="276"/>
      <c r="EU465" s="275"/>
      <c r="EV465" s="275"/>
      <c r="EX465" s="275"/>
      <c r="EY465" s="275"/>
      <c r="FA465" s="34"/>
      <c r="FB465" s="34"/>
      <c r="FC465" s="33"/>
    </row>
    <row r="466" spans="7:159" ht="32.25" customHeight="1">
      <c r="G466" s="280"/>
      <c r="L466" s="280"/>
      <c r="M466" s="266"/>
      <c r="N466" s="266"/>
      <c r="O466" s="266"/>
      <c r="P466" s="266"/>
      <c r="Q466" s="266"/>
      <c r="R466" s="266"/>
      <c r="S466" s="280"/>
      <c r="T466" s="280"/>
      <c r="U466" s="280"/>
      <c r="V466" s="280"/>
      <c r="W466" s="280"/>
      <c r="X466" s="266"/>
      <c r="Y466" s="280"/>
      <c r="Z466" s="280"/>
      <c r="AA466" s="280"/>
      <c r="AB466" s="266"/>
      <c r="AC466" s="280"/>
      <c r="AD466" s="280"/>
      <c r="AE466" s="281"/>
      <c r="AF466" s="280"/>
      <c r="AG466" s="280"/>
      <c r="AH466" s="281"/>
      <c r="AI466" s="280"/>
      <c r="AJ466" s="280"/>
      <c r="AK466" s="280"/>
      <c r="AL466" s="280"/>
      <c r="AM466" s="280"/>
      <c r="AN466" s="266"/>
      <c r="AO466" s="280"/>
      <c r="AP466" s="280"/>
      <c r="AQ466" s="280"/>
      <c r="AR466" s="280"/>
      <c r="AS466" s="266"/>
      <c r="AT466" s="280"/>
      <c r="AU466" s="280"/>
      <c r="AV466" s="266"/>
      <c r="AW466" s="266"/>
      <c r="AX466" s="280"/>
      <c r="AY466" s="280"/>
      <c r="AZ466" s="280"/>
      <c r="BA466" s="280"/>
      <c r="BB466" s="280"/>
      <c r="BC466" s="280"/>
      <c r="BD466" s="280"/>
      <c r="BE466" s="280"/>
      <c r="BF466" s="280"/>
      <c r="BK466" s="280"/>
      <c r="BL466" s="280"/>
      <c r="BM466" s="280"/>
      <c r="BN466" s="280"/>
      <c r="BO466" s="280"/>
      <c r="BP466" s="280"/>
      <c r="BQ466" s="280"/>
      <c r="BR466" s="280"/>
      <c r="BS466" s="280"/>
      <c r="BT466" s="280"/>
      <c r="BU466" s="266"/>
      <c r="BV466" s="280"/>
      <c r="BW466" s="280"/>
      <c r="BX466" s="280"/>
      <c r="BY466" s="280"/>
      <c r="BZ466" s="280"/>
      <c r="CA466" s="280"/>
      <c r="CB466" s="266"/>
      <c r="CC466" s="266"/>
      <c r="CD466" s="280"/>
      <c r="CE466" s="280"/>
      <c r="CF466" s="280"/>
      <c r="CG466" s="280"/>
      <c r="CH466" s="266"/>
      <c r="CI466" s="266"/>
      <c r="CJ466" s="266"/>
      <c r="CK466" s="266"/>
      <c r="CL466" s="266"/>
      <c r="CM466" s="280"/>
      <c r="CN466" s="280"/>
      <c r="CO466" s="280"/>
      <c r="CP466" s="280"/>
      <c r="CQ466" s="280"/>
      <c r="CR466" s="268"/>
      <c r="CS466" s="268"/>
      <c r="DA466" s="270"/>
      <c r="DB466" s="270"/>
      <c r="DD466" s="284"/>
      <c r="DE466" s="270"/>
      <c r="DF466" s="285"/>
      <c r="DG466" s="270"/>
      <c r="DH466" s="270"/>
      <c r="DI466" s="273"/>
      <c r="DJ466" s="270"/>
      <c r="DK466" s="270"/>
      <c r="DL466" s="273"/>
      <c r="DM466" s="285"/>
      <c r="DN466" s="270"/>
      <c r="DO466" s="284"/>
      <c r="DP466" s="270"/>
      <c r="DQ466" s="270"/>
      <c r="DR466" s="270"/>
      <c r="DS466" s="270"/>
      <c r="DT466" s="270"/>
      <c r="DU466" s="244"/>
      <c r="DV466" s="284"/>
      <c r="DW466" s="284"/>
      <c r="DX466" s="286"/>
      <c r="DY466" s="286"/>
      <c r="DZ466" s="284"/>
      <c r="EA466" s="284"/>
      <c r="EB466" s="284"/>
      <c r="ED466" s="284"/>
      <c r="EE466" s="270"/>
      <c r="EF466" s="280"/>
      <c r="EG466" s="280"/>
      <c r="EH466" s="280"/>
      <c r="EI466" s="224"/>
      <c r="EJ466" s="275"/>
      <c r="EK466" s="276"/>
      <c r="EL466" s="275"/>
      <c r="EM466" s="275"/>
      <c r="EO466" s="275"/>
      <c r="EP466" s="275"/>
      <c r="ER466" s="224"/>
      <c r="ES466" s="275"/>
      <c r="ET466" s="276"/>
      <c r="EU466" s="275"/>
      <c r="EV466" s="275"/>
      <c r="EX466" s="275"/>
      <c r="EY466" s="275"/>
      <c r="FA466" s="34"/>
      <c r="FB466" s="34"/>
      <c r="FC466" s="33"/>
    </row>
    <row r="467" spans="7:159" ht="32.25" customHeight="1">
      <c r="G467" s="280"/>
      <c r="L467" s="280"/>
      <c r="M467" s="266"/>
      <c r="N467" s="266"/>
      <c r="O467" s="266"/>
      <c r="P467" s="266"/>
      <c r="Q467" s="266"/>
      <c r="R467" s="266"/>
      <c r="S467" s="280"/>
      <c r="T467" s="280"/>
      <c r="U467" s="280"/>
      <c r="V467" s="280"/>
      <c r="W467" s="280"/>
      <c r="X467" s="266"/>
      <c r="Y467" s="280"/>
      <c r="Z467" s="280"/>
      <c r="AA467" s="280"/>
      <c r="AB467" s="266"/>
      <c r="AC467" s="280"/>
      <c r="AD467" s="280"/>
      <c r="AE467" s="281"/>
      <c r="AF467" s="280"/>
      <c r="AG467" s="280"/>
      <c r="AH467" s="281"/>
      <c r="AI467" s="280"/>
      <c r="AJ467" s="280"/>
      <c r="AK467" s="280"/>
      <c r="AL467" s="280"/>
      <c r="AM467" s="280"/>
      <c r="AN467" s="266"/>
      <c r="AO467" s="280"/>
      <c r="AP467" s="280"/>
      <c r="AQ467" s="280"/>
      <c r="AR467" s="280"/>
      <c r="AS467" s="266"/>
      <c r="AT467" s="280"/>
      <c r="AU467" s="280"/>
      <c r="AV467" s="266"/>
      <c r="AW467" s="266"/>
      <c r="AX467" s="280"/>
      <c r="AY467" s="280"/>
      <c r="AZ467" s="280"/>
      <c r="BA467" s="280"/>
      <c r="BB467" s="280"/>
      <c r="BC467" s="280"/>
      <c r="BD467" s="280"/>
      <c r="BE467" s="280"/>
      <c r="BF467" s="280"/>
      <c r="BK467" s="280"/>
      <c r="BL467" s="280"/>
      <c r="BM467" s="280"/>
      <c r="BN467" s="280"/>
      <c r="BO467" s="280"/>
      <c r="BP467" s="280"/>
      <c r="BQ467" s="280"/>
      <c r="BR467" s="280"/>
      <c r="BS467" s="280"/>
      <c r="BT467" s="280"/>
      <c r="BU467" s="266"/>
      <c r="BV467" s="280"/>
      <c r="BW467" s="280"/>
      <c r="BX467" s="280"/>
      <c r="BY467" s="280"/>
      <c r="BZ467" s="280"/>
      <c r="CA467" s="280"/>
      <c r="CB467" s="266"/>
      <c r="CC467" s="266"/>
      <c r="CD467" s="280"/>
      <c r="CE467" s="280"/>
      <c r="CF467" s="280"/>
      <c r="CG467" s="280"/>
      <c r="CH467" s="266"/>
      <c r="CI467" s="266"/>
      <c r="CJ467" s="266"/>
      <c r="CK467" s="266"/>
      <c r="CL467" s="266"/>
      <c r="CM467" s="280"/>
      <c r="CN467" s="280"/>
      <c r="CO467" s="280"/>
      <c r="CP467" s="280"/>
      <c r="CQ467" s="280"/>
      <c r="CR467" s="268"/>
      <c r="CS467" s="268"/>
      <c r="DA467" s="270"/>
      <c r="DB467" s="270"/>
      <c r="DD467" s="284"/>
      <c r="DE467" s="270"/>
      <c r="DF467" s="285"/>
      <c r="DG467" s="270"/>
      <c r="DH467" s="270"/>
      <c r="DI467" s="273"/>
      <c r="DJ467" s="270"/>
      <c r="DK467" s="270"/>
      <c r="DL467" s="273"/>
      <c r="DM467" s="285"/>
      <c r="DN467" s="270"/>
      <c r="DO467" s="284"/>
      <c r="DP467" s="270"/>
      <c r="DQ467" s="270"/>
      <c r="DR467" s="270"/>
      <c r="DS467" s="270"/>
      <c r="DT467" s="270"/>
      <c r="DU467" s="244"/>
      <c r="DV467" s="284"/>
      <c r="DW467" s="284"/>
      <c r="DX467" s="286"/>
      <c r="DY467" s="286"/>
      <c r="DZ467" s="284"/>
      <c r="EA467" s="284"/>
      <c r="EB467" s="284"/>
      <c r="ED467" s="284"/>
      <c r="EE467" s="270"/>
      <c r="EF467" s="280"/>
      <c r="EG467" s="280"/>
      <c r="EH467" s="280"/>
      <c r="EI467" s="224"/>
      <c r="EJ467" s="275"/>
      <c r="EK467" s="276"/>
      <c r="EL467" s="275"/>
      <c r="EM467" s="275"/>
      <c r="EO467" s="275"/>
      <c r="EP467" s="275"/>
      <c r="ER467" s="224"/>
      <c r="ES467" s="275"/>
      <c r="ET467" s="276"/>
      <c r="EU467" s="275"/>
      <c r="EV467" s="275"/>
      <c r="EX467" s="275"/>
      <c r="EY467" s="275"/>
      <c r="FA467" s="34"/>
      <c r="FB467" s="34"/>
      <c r="FC467" s="33"/>
    </row>
    <row r="468" spans="7:159" ht="32.25" customHeight="1">
      <c r="G468" s="280"/>
      <c r="L468" s="280"/>
      <c r="M468" s="266"/>
      <c r="N468" s="266"/>
      <c r="O468" s="266"/>
      <c r="P468" s="266"/>
      <c r="Q468" s="266"/>
      <c r="R468" s="266"/>
      <c r="S468" s="280"/>
      <c r="T468" s="280"/>
      <c r="U468" s="280"/>
      <c r="V468" s="280"/>
      <c r="W468" s="280"/>
      <c r="X468" s="266"/>
      <c r="Y468" s="280"/>
      <c r="Z468" s="280"/>
      <c r="AA468" s="280"/>
      <c r="AB468" s="266"/>
      <c r="AC468" s="280"/>
      <c r="AD468" s="280"/>
      <c r="AE468" s="281"/>
      <c r="AF468" s="280"/>
      <c r="AG468" s="280"/>
      <c r="AH468" s="281"/>
      <c r="AI468" s="280"/>
      <c r="AJ468" s="280"/>
      <c r="AK468" s="280"/>
      <c r="AL468" s="280"/>
      <c r="AM468" s="280"/>
      <c r="AN468" s="266"/>
      <c r="AO468" s="280"/>
      <c r="AP468" s="280"/>
      <c r="AQ468" s="280"/>
      <c r="AR468" s="280"/>
      <c r="AS468" s="266"/>
      <c r="AT468" s="280"/>
      <c r="AU468" s="280"/>
      <c r="AV468" s="266"/>
      <c r="AW468" s="266"/>
      <c r="AX468" s="280"/>
      <c r="AY468" s="280"/>
      <c r="AZ468" s="280"/>
      <c r="BA468" s="280"/>
      <c r="BB468" s="280"/>
      <c r="BC468" s="280"/>
      <c r="BD468" s="280"/>
      <c r="BE468" s="280"/>
      <c r="BF468" s="280"/>
      <c r="BK468" s="280"/>
      <c r="BL468" s="280"/>
      <c r="BM468" s="280"/>
      <c r="BN468" s="280"/>
      <c r="BO468" s="280"/>
      <c r="BP468" s="280"/>
      <c r="BQ468" s="280"/>
      <c r="BR468" s="280"/>
      <c r="BS468" s="280"/>
      <c r="BT468" s="280"/>
      <c r="BU468" s="266"/>
      <c r="BV468" s="280"/>
      <c r="BW468" s="280"/>
      <c r="BX468" s="280"/>
      <c r="BY468" s="280"/>
      <c r="BZ468" s="280"/>
      <c r="CA468" s="280"/>
      <c r="CB468" s="266"/>
      <c r="CC468" s="266"/>
      <c r="CD468" s="280"/>
      <c r="CE468" s="280"/>
      <c r="CF468" s="280"/>
      <c r="CG468" s="280"/>
      <c r="CH468" s="266"/>
      <c r="CI468" s="266"/>
      <c r="CJ468" s="266"/>
      <c r="CK468" s="266"/>
      <c r="CL468" s="266"/>
      <c r="CM468" s="280"/>
      <c r="CN468" s="280"/>
      <c r="CO468" s="280"/>
      <c r="CP468" s="280"/>
      <c r="CQ468" s="280"/>
      <c r="CR468" s="268"/>
      <c r="CS468" s="268"/>
      <c r="DA468" s="270"/>
      <c r="DB468" s="270"/>
      <c r="DD468" s="284"/>
      <c r="DE468" s="270"/>
      <c r="DF468" s="285"/>
      <c r="DG468" s="270"/>
      <c r="DH468" s="270"/>
      <c r="DI468" s="273"/>
      <c r="DJ468" s="270"/>
      <c r="DK468" s="270"/>
      <c r="DL468" s="273"/>
      <c r="DM468" s="285"/>
      <c r="DN468" s="270"/>
      <c r="DO468" s="284"/>
      <c r="DP468" s="270"/>
      <c r="DQ468" s="270"/>
      <c r="DR468" s="270"/>
      <c r="DS468" s="270"/>
      <c r="DT468" s="270"/>
      <c r="DU468" s="244"/>
      <c r="DV468" s="284"/>
      <c r="DW468" s="284"/>
      <c r="DX468" s="286"/>
      <c r="DY468" s="286"/>
      <c r="DZ468" s="284"/>
      <c r="EA468" s="284"/>
      <c r="EB468" s="284"/>
      <c r="ED468" s="284"/>
      <c r="EE468" s="270"/>
      <c r="EF468" s="280"/>
      <c r="EG468" s="280"/>
      <c r="EH468" s="280"/>
      <c r="EI468" s="224"/>
      <c r="EJ468" s="275"/>
      <c r="EK468" s="276"/>
      <c r="EL468" s="275"/>
      <c r="EM468" s="275"/>
      <c r="EO468" s="275"/>
      <c r="EP468" s="275"/>
      <c r="ER468" s="224"/>
      <c r="ES468" s="275"/>
      <c r="ET468" s="276"/>
      <c r="EU468" s="275"/>
      <c r="EV468" s="275"/>
      <c r="EX468" s="275"/>
      <c r="EY468" s="275"/>
      <c r="FA468" s="34"/>
      <c r="FB468" s="34"/>
      <c r="FC468" s="33"/>
    </row>
    <row r="469" spans="7:159" ht="32.25" customHeight="1">
      <c r="G469" s="280"/>
      <c r="L469" s="280"/>
      <c r="M469" s="266"/>
      <c r="N469" s="266"/>
      <c r="O469" s="266"/>
      <c r="P469" s="266"/>
      <c r="Q469" s="266"/>
      <c r="R469" s="266"/>
      <c r="S469" s="280"/>
      <c r="T469" s="280"/>
      <c r="U469" s="280"/>
      <c r="V469" s="280"/>
      <c r="W469" s="280"/>
      <c r="X469" s="266"/>
      <c r="Y469" s="280"/>
      <c r="Z469" s="280"/>
      <c r="AA469" s="280"/>
      <c r="AB469" s="266"/>
      <c r="AC469" s="280"/>
      <c r="AD469" s="280"/>
      <c r="AE469" s="281"/>
      <c r="AF469" s="280"/>
      <c r="AG469" s="280"/>
      <c r="AH469" s="281"/>
      <c r="AI469" s="280"/>
      <c r="AJ469" s="280"/>
      <c r="AK469" s="280"/>
      <c r="AL469" s="280"/>
      <c r="AM469" s="280"/>
      <c r="AN469" s="266"/>
      <c r="AO469" s="280"/>
      <c r="AP469" s="280"/>
      <c r="AQ469" s="280"/>
      <c r="AR469" s="280"/>
      <c r="AS469" s="266"/>
      <c r="AT469" s="280"/>
      <c r="AU469" s="280"/>
      <c r="AV469" s="266"/>
      <c r="AW469" s="266"/>
      <c r="AX469" s="280"/>
      <c r="AY469" s="280"/>
      <c r="AZ469" s="280"/>
      <c r="BA469" s="280"/>
      <c r="BB469" s="280"/>
      <c r="BC469" s="280"/>
      <c r="BD469" s="280"/>
      <c r="BE469" s="280"/>
      <c r="BF469" s="280"/>
      <c r="BK469" s="280"/>
      <c r="BL469" s="280"/>
      <c r="BM469" s="280"/>
      <c r="BN469" s="280"/>
      <c r="BO469" s="280"/>
      <c r="BP469" s="280"/>
      <c r="BQ469" s="280"/>
      <c r="BR469" s="280"/>
      <c r="BS469" s="280"/>
      <c r="BT469" s="280"/>
      <c r="BU469" s="266"/>
      <c r="BV469" s="280"/>
      <c r="BW469" s="280"/>
      <c r="BX469" s="280"/>
      <c r="BY469" s="280"/>
      <c r="BZ469" s="280"/>
      <c r="CA469" s="280"/>
      <c r="CB469" s="266"/>
      <c r="CC469" s="266"/>
      <c r="CD469" s="280"/>
      <c r="CE469" s="280"/>
      <c r="CF469" s="280"/>
      <c r="CG469" s="280"/>
      <c r="CH469" s="266"/>
      <c r="CI469" s="266"/>
      <c r="CJ469" s="266"/>
      <c r="CK469" s="266"/>
      <c r="CL469" s="266"/>
      <c r="CM469" s="280"/>
      <c r="CN469" s="280"/>
      <c r="CO469" s="280"/>
      <c r="CP469" s="280"/>
      <c r="CQ469" s="280"/>
      <c r="CR469" s="268"/>
      <c r="CS469" s="268"/>
      <c r="DA469" s="270"/>
      <c r="DB469" s="270"/>
      <c r="DD469" s="284"/>
      <c r="DE469" s="270"/>
      <c r="DF469" s="285"/>
      <c r="DG469" s="270"/>
      <c r="DH469" s="270"/>
      <c r="DI469" s="273"/>
      <c r="DJ469" s="270"/>
      <c r="DK469" s="270"/>
      <c r="DL469" s="273"/>
      <c r="DM469" s="285"/>
      <c r="DN469" s="270"/>
      <c r="DO469" s="284"/>
      <c r="DP469" s="270"/>
      <c r="DQ469" s="270"/>
      <c r="DR469" s="270"/>
      <c r="DS469" s="270"/>
      <c r="DT469" s="270"/>
      <c r="DU469" s="244"/>
      <c r="DV469" s="284"/>
      <c r="DW469" s="284"/>
      <c r="DX469" s="286"/>
      <c r="DY469" s="286"/>
      <c r="DZ469" s="284"/>
      <c r="EA469" s="284"/>
      <c r="EB469" s="284"/>
      <c r="ED469" s="284"/>
      <c r="EE469" s="270"/>
      <c r="EF469" s="280"/>
      <c r="EG469" s="280"/>
      <c r="EH469" s="280"/>
      <c r="EI469" s="224"/>
      <c r="EJ469" s="275"/>
      <c r="EK469" s="276"/>
      <c r="EL469" s="275"/>
      <c r="EM469" s="275"/>
      <c r="EO469" s="275"/>
      <c r="EP469" s="275"/>
      <c r="ER469" s="224"/>
      <c r="ES469" s="275"/>
      <c r="ET469" s="276"/>
      <c r="EU469" s="275"/>
      <c r="EV469" s="275"/>
      <c r="EX469" s="275"/>
      <c r="EY469" s="275"/>
      <c r="FA469" s="34"/>
      <c r="FB469" s="34"/>
      <c r="FC469" s="33"/>
    </row>
    <row r="470" spans="7:159" ht="32.25" customHeight="1">
      <c r="G470" s="280"/>
      <c r="L470" s="280"/>
      <c r="M470" s="266"/>
      <c r="N470" s="266"/>
      <c r="O470" s="266"/>
      <c r="P470" s="266"/>
      <c r="Q470" s="266"/>
      <c r="R470" s="266"/>
      <c r="S470" s="280"/>
      <c r="T470" s="280"/>
      <c r="U470" s="280"/>
      <c r="V470" s="280"/>
      <c r="W470" s="280"/>
      <c r="X470" s="266"/>
      <c r="Y470" s="280"/>
      <c r="Z470" s="280"/>
      <c r="AA470" s="280"/>
      <c r="AB470" s="266"/>
      <c r="AC470" s="280"/>
      <c r="AD470" s="280"/>
      <c r="AE470" s="281"/>
      <c r="AF470" s="280"/>
      <c r="AG470" s="280"/>
      <c r="AH470" s="281"/>
      <c r="AI470" s="280"/>
      <c r="AJ470" s="280"/>
      <c r="AK470" s="280"/>
      <c r="AL470" s="280"/>
      <c r="AM470" s="280"/>
      <c r="AN470" s="266"/>
      <c r="AO470" s="280"/>
      <c r="AP470" s="280"/>
      <c r="AQ470" s="280"/>
      <c r="AR470" s="280"/>
      <c r="AS470" s="266"/>
      <c r="AT470" s="280"/>
      <c r="AU470" s="280"/>
      <c r="AV470" s="266"/>
      <c r="AW470" s="266"/>
      <c r="AX470" s="280"/>
      <c r="AY470" s="280"/>
      <c r="AZ470" s="280"/>
      <c r="BA470" s="280"/>
      <c r="BB470" s="280"/>
      <c r="BC470" s="280"/>
      <c r="BD470" s="280"/>
      <c r="BE470" s="280"/>
      <c r="BF470" s="280"/>
      <c r="BK470" s="280"/>
      <c r="BL470" s="280"/>
      <c r="BM470" s="280"/>
      <c r="BN470" s="280"/>
      <c r="BO470" s="280"/>
      <c r="BP470" s="280"/>
      <c r="BQ470" s="280"/>
      <c r="BR470" s="280"/>
      <c r="BS470" s="280"/>
      <c r="BT470" s="280"/>
      <c r="BU470" s="266"/>
      <c r="BV470" s="280"/>
      <c r="BW470" s="280"/>
      <c r="BX470" s="280"/>
      <c r="BY470" s="280"/>
      <c r="BZ470" s="280"/>
      <c r="CA470" s="280"/>
      <c r="CB470" s="266"/>
      <c r="CC470" s="266"/>
      <c r="CD470" s="280"/>
      <c r="CE470" s="280"/>
      <c r="CF470" s="280"/>
      <c r="CG470" s="280"/>
      <c r="CH470" s="266"/>
      <c r="CI470" s="266"/>
      <c r="CJ470" s="266"/>
      <c r="CK470" s="266"/>
      <c r="CL470" s="266"/>
      <c r="CM470" s="280"/>
      <c r="CN470" s="280"/>
      <c r="CO470" s="280"/>
      <c r="CP470" s="280"/>
      <c r="CQ470" s="280"/>
      <c r="CR470" s="268"/>
      <c r="CS470" s="268"/>
      <c r="DA470" s="270"/>
      <c r="DB470" s="270"/>
      <c r="DD470" s="284"/>
      <c r="DE470" s="270"/>
      <c r="DF470" s="285"/>
      <c r="DG470" s="270"/>
      <c r="DH470" s="270"/>
      <c r="DI470" s="273"/>
      <c r="DJ470" s="270"/>
      <c r="DK470" s="270"/>
      <c r="DL470" s="273"/>
      <c r="DM470" s="285"/>
      <c r="DN470" s="270"/>
      <c r="DO470" s="284"/>
      <c r="DP470" s="270"/>
      <c r="DQ470" s="270"/>
      <c r="DR470" s="270"/>
      <c r="DS470" s="270"/>
      <c r="DT470" s="270"/>
      <c r="DU470" s="244"/>
      <c r="DV470" s="284"/>
      <c r="DW470" s="284"/>
      <c r="DX470" s="286"/>
      <c r="DY470" s="286"/>
      <c r="DZ470" s="284"/>
      <c r="EA470" s="284"/>
      <c r="EB470" s="284"/>
      <c r="ED470" s="284"/>
      <c r="EE470" s="270"/>
      <c r="EF470" s="280"/>
      <c r="EG470" s="280"/>
      <c r="EH470" s="280"/>
      <c r="EI470" s="224"/>
      <c r="EJ470" s="275"/>
      <c r="EK470" s="276"/>
      <c r="EL470" s="275"/>
      <c r="EM470" s="275"/>
      <c r="EO470" s="275"/>
      <c r="EP470" s="275"/>
      <c r="ER470" s="224"/>
      <c r="ES470" s="275"/>
      <c r="ET470" s="276"/>
      <c r="EU470" s="275"/>
      <c r="EV470" s="275"/>
      <c r="EX470" s="275"/>
      <c r="EY470" s="275"/>
      <c r="FA470" s="34"/>
      <c r="FB470" s="34"/>
      <c r="FC470" s="33"/>
    </row>
    <row r="471" spans="7:159" ht="32.25" customHeight="1">
      <c r="G471" s="280"/>
      <c r="L471" s="280"/>
      <c r="M471" s="266"/>
      <c r="N471" s="266"/>
      <c r="O471" s="266"/>
      <c r="P471" s="266"/>
      <c r="Q471" s="266"/>
      <c r="R471" s="266"/>
      <c r="S471" s="280"/>
      <c r="T471" s="280"/>
      <c r="U471" s="280"/>
      <c r="V471" s="280"/>
      <c r="W471" s="280"/>
      <c r="X471" s="266"/>
      <c r="Y471" s="280"/>
      <c r="Z471" s="280"/>
      <c r="AA471" s="280"/>
      <c r="AB471" s="266"/>
      <c r="AC471" s="280"/>
      <c r="AD471" s="280"/>
      <c r="AE471" s="281"/>
      <c r="AF471" s="280"/>
      <c r="AG471" s="280"/>
      <c r="AH471" s="281"/>
      <c r="AI471" s="280"/>
      <c r="AJ471" s="280"/>
      <c r="AK471" s="280"/>
      <c r="AL471" s="280"/>
      <c r="AM471" s="280"/>
      <c r="AN471" s="266"/>
      <c r="AO471" s="280"/>
      <c r="AP471" s="280"/>
      <c r="AQ471" s="280"/>
      <c r="AR471" s="280"/>
      <c r="AS471" s="266"/>
      <c r="AT471" s="280"/>
      <c r="AU471" s="280"/>
      <c r="AV471" s="266"/>
      <c r="AW471" s="266"/>
      <c r="AX471" s="280"/>
      <c r="AY471" s="280"/>
      <c r="AZ471" s="280"/>
      <c r="BA471" s="280"/>
      <c r="BB471" s="280"/>
      <c r="BC471" s="280"/>
      <c r="BD471" s="280"/>
      <c r="BE471" s="280"/>
      <c r="BF471" s="280"/>
      <c r="BK471" s="280"/>
      <c r="BL471" s="280"/>
      <c r="BM471" s="280"/>
      <c r="BN471" s="280"/>
      <c r="BO471" s="280"/>
      <c r="BP471" s="280"/>
      <c r="BQ471" s="280"/>
      <c r="BR471" s="280"/>
      <c r="BS471" s="280"/>
      <c r="BT471" s="280"/>
      <c r="BU471" s="266"/>
      <c r="BV471" s="280"/>
      <c r="BW471" s="280"/>
      <c r="BX471" s="280"/>
      <c r="BY471" s="280"/>
      <c r="BZ471" s="280"/>
      <c r="CA471" s="280"/>
      <c r="CB471" s="266"/>
      <c r="CC471" s="266"/>
      <c r="CD471" s="280"/>
      <c r="CE471" s="280"/>
      <c r="CF471" s="280"/>
      <c r="CG471" s="280"/>
      <c r="CH471" s="266"/>
      <c r="CI471" s="266"/>
      <c r="CJ471" s="266"/>
      <c r="CK471" s="266"/>
      <c r="CL471" s="266"/>
      <c r="CM471" s="280"/>
      <c r="CN471" s="280"/>
      <c r="CO471" s="280"/>
      <c r="CP471" s="280"/>
      <c r="CQ471" s="280"/>
      <c r="CR471" s="268"/>
      <c r="CS471" s="268"/>
      <c r="DA471" s="270"/>
      <c r="DB471" s="270"/>
      <c r="DD471" s="284"/>
      <c r="DE471" s="270"/>
      <c r="DF471" s="285"/>
      <c r="DG471" s="270"/>
      <c r="DH471" s="270"/>
      <c r="DI471" s="273"/>
      <c r="DJ471" s="270"/>
      <c r="DK471" s="270"/>
      <c r="DL471" s="273"/>
      <c r="DM471" s="285"/>
      <c r="DN471" s="270"/>
      <c r="DO471" s="284"/>
      <c r="DP471" s="270"/>
      <c r="DQ471" s="270"/>
      <c r="DR471" s="270"/>
      <c r="DS471" s="270"/>
      <c r="DT471" s="270"/>
      <c r="DU471" s="244"/>
      <c r="DV471" s="284"/>
      <c r="DW471" s="284"/>
      <c r="DX471" s="286"/>
      <c r="DY471" s="286"/>
      <c r="DZ471" s="284"/>
      <c r="EA471" s="284"/>
      <c r="EB471" s="284"/>
      <c r="ED471" s="284"/>
      <c r="EE471" s="270"/>
      <c r="EF471" s="280"/>
      <c r="EG471" s="280"/>
      <c r="EH471" s="280"/>
      <c r="EI471" s="224"/>
      <c r="EJ471" s="275"/>
      <c r="EK471" s="276"/>
      <c r="EL471" s="275"/>
      <c r="EM471" s="275"/>
      <c r="EO471" s="275"/>
      <c r="EP471" s="275"/>
      <c r="ER471" s="224"/>
      <c r="ES471" s="275"/>
      <c r="ET471" s="276"/>
      <c r="EU471" s="275"/>
      <c r="EV471" s="275"/>
      <c r="EX471" s="275"/>
      <c r="EY471" s="275"/>
      <c r="FA471" s="34"/>
      <c r="FB471" s="34"/>
      <c r="FC471" s="33"/>
    </row>
    <row r="472" spans="7:159" ht="32.25" customHeight="1">
      <c r="G472" s="280"/>
      <c r="L472" s="280"/>
      <c r="M472" s="266"/>
      <c r="N472" s="266"/>
      <c r="O472" s="266"/>
      <c r="P472" s="266"/>
      <c r="Q472" s="266"/>
      <c r="R472" s="266"/>
      <c r="S472" s="280"/>
      <c r="T472" s="280"/>
      <c r="U472" s="280"/>
      <c r="V472" s="280"/>
      <c r="W472" s="280"/>
      <c r="X472" s="266"/>
      <c r="Y472" s="280"/>
      <c r="Z472" s="280"/>
      <c r="AA472" s="280"/>
      <c r="AB472" s="266"/>
      <c r="AC472" s="280"/>
      <c r="AD472" s="280"/>
      <c r="AE472" s="281"/>
      <c r="AF472" s="280"/>
      <c r="AG472" s="280"/>
      <c r="AH472" s="281"/>
      <c r="AI472" s="280"/>
      <c r="AJ472" s="280"/>
      <c r="AK472" s="280"/>
      <c r="AL472" s="280"/>
      <c r="AM472" s="280"/>
      <c r="AN472" s="266"/>
      <c r="AO472" s="280"/>
      <c r="AP472" s="280"/>
      <c r="AQ472" s="280"/>
      <c r="AR472" s="280"/>
      <c r="AS472" s="266"/>
      <c r="AT472" s="280"/>
      <c r="AU472" s="280"/>
      <c r="AV472" s="266"/>
      <c r="AW472" s="266"/>
      <c r="AX472" s="280"/>
      <c r="AY472" s="280"/>
      <c r="AZ472" s="280"/>
      <c r="BA472" s="280"/>
      <c r="BB472" s="280"/>
      <c r="BC472" s="280"/>
      <c r="BD472" s="280"/>
      <c r="BE472" s="280"/>
      <c r="BF472" s="280"/>
      <c r="BK472" s="280"/>
      <c r="BL472" s="280"/>
      <c r="BM472" s="280"/>
      <c r="BN472" s="280"/>
      <c r="BO472" s="280"/>
      <c r="BP472" s="280"/>
      <c r="BQ472" s="280"/>
      <c r="BR472" s="280"/>
      <c r="BS472" s="280"/>
      <c r="BT472" s="280"/>
      <c r="BU472" s="266"/>
      <c r="BV472" s="280"/>
      <c r="BW472" s="280"/>
      <c r="BX472" s="280"/>
      <c r="BY472" s="280"/>
      <c r="BZ472" s="280"/>
      <c r="CA472" s="280"/>
      <c r="CB472" s="266"/>
      <c r="CC472" s="266"/>
      <c r="CD472" s="280"/>
      <c r="CE472" s="280"/>
      <c r="CF472" s="280"/>
      <c r="CG472" s="280"/>
      <c r="CH472" s="266"/>
      <c r="CI472" s="266"/>
      <c r="CJ472" s="266"/>
      <c r="CK472" s="266"/>
      <c r="CL472" s="266"/>
      <c r="CM472" s="280"/>
      <c r="CN472" s="280"/>
      <c r="CO472" s="280"/>
      <c r="CP472" s="280"/>
      <c r="CQ472" s="280"/>
      <c r="CR472" s="268"/>
      <c r="CS472" s="268"/>
      <c r="DA472" s="270"/>
      <c r="DB472" s="270"/>
      <c r="DD472" s="284"/>
      <c r="DE472" s="270"/>
      <c r="DF472" s="285"/>
      <c r="DG472" s="270"/>
      <c r="DH472" s="270"/>
      <c r="DI472" s="273"/>
      <c r="DJ472" s="270"/>
      <c r="DK472" s="270"/>
      <c r="DL472" s="273"/>
      <c r="DM472" s="285"/>
      <c r="DN472" s="270"/>
      <c r="DO472" s="284"/>
      <c r="DP472" s="270"/>
      <c r="DQ472" s="270"/>
      <c r="DR472" s="270"/>
      <c r="DS472" s="270"/>
      <c r="DT472" s="270"/>
      <c r="DU472" s="244"/>
      <c r="DV472" s="284"/>
      <c r="DW472" s="284"/>
      <c r="DX472" s="286"/>
      <c r="DY472" s="286"/>
      <c r="DZ472" s="284"/>
      <c r="EA472" s="284"/>
      <c r="EB472" s="284"/>
      <c r="ED472" s="284"/>
      <c r="EE472" s="270"/>
      <c r="EF472" s="280"/>
      <c r="EG472" s="280"/>
      <c r="EH472" s="280"/>
      <c r="EI472" s="224"/>
      <c r="EJ472" s="275"/>
      <c r="EK472" s="276"/>
      <c r="EL472" s="275"/>
      <c r="EM472" s="275"/>
      <c r="EO472" s="275"/>
      <c r="EP472" s="275"/>
      <c r="ER472" s="224"/>
      <c r="ES472" s="275"/>
      <c r="ET472" s="276"/>
      <c r="EU472" s="275"/>
      <c r="EV472" s="275"/>
      <c r="EX472" s="275"/>
      <c r="EY472" s="275"/>
      <c r="FA472" s="34"/>
      <c r="FB472" s="34"/>
      <c r="FC472" s="33"/>
    </row>
    <row r="473" spans="7:159" ht="32.25" customHeight="1">
      <c r="G473" s="280"/>
      <c r="L473" s="280"/>
      <c r="M473" s="266"/>
      <c r="N473" s="266"/>
      <c r="O473" s="266"/>
      <c r="P473" s="266"/>
      <c r="Q473" s="266"/>
      <c r="R473" s="266"/>
      <c r="S473" s="280"/>
      <c r="T473" s="280"/>
      <c r="U473" s="280"/>
      <c r="V473" s="280"/>
      <c r="W473" s="280"/>
      <c r="X473" s="266"/>
      <c r="Y473" s="280"/>
      <c r="Z473" s="280"/>
      <c r="AA473" s="280"/>
      <c r="AB473" s="266"/>
      <c r="AC473" s="280"/>
      <c r="AD473" s="280"/>
      <c r="AE473" s="281"/>
      <c r="AF473" s="280"/>
      <c r="AG473" s="280"/>
      <c r="AH473" s="281"/>
      <c r="AI473" s="280"/>
      <c r="AJ473" s="280"/>
      <c r="AK473" s="280"/>
      <c r="AL473" s="280"/>
      <c r="AM473" s="280"/>
      <c r="AN473" s="266"/>
      <c r="AO473" s="280"/>
      <c r="AP473" s="280"/>
      <c r="AQ473" s="280"/>
      <c r="AR473" s="280"/>
      <c r="AS473" s="266"/>
      <c r="AT473" s="280"/>
      <c r="AU473" s="280"/>
      <c r="AV473" s="266"/>
      <c r="AW473" s="266"/>
      <c r="AX473" s="280"/>
      <c r="AY473" s="280"/>
      <c r="AZ473" s="280"/>
      <c r="BA473" s="280"/>
      <c r="BB473" s="280"/>
      <c r="BC473" s="280"/>
      <c r="BD473" s="280"/>
      <c r="BE473" s="280"/>
      <c r="BF473" s="280"/>
      <c r="BK473" s="280"/>
      <c r="BL473" s="280"/>
      <c r="BM473" s="280"/>
      <c r="BN473" s="280"/>
      <c r="BO473" s="280"/>
      <c r="BP473" s="280"/>
      <c r="BQ473" s="280"/>
      <c r="BR473" s="280"/>
      <c r="BS473" s="280"/>
      <c r="BT473" s="280"/>
      <c r="BU473" s="266"/>
      <c r="BV473" s="280"/>
      <c r="BW473" s="280"/>
      <c r="BX473" s="280"/>
      <c r="BY473" s="280"/>
      <c r="BZ473" s="280"/>
      <c r="CA473" s="280"/>
      <c r="CB473" s="266"/>
      <c r="CC473" s="266"/>
      <c r="CD473" s="280"/>
      <c r="CE473" s="280"/>
      <c r="CF473" s="280"/>
      <c r="CG473" s="280"/>
      <c r="CH473" s="266"/>
      <c r="CI473" s="266"/>
      <c r="CJ473" s="266"/>
      <c r="CK473" s="266"/>
      <c r="CL473" s="266"/>
      <c r="CM473" s="280"/>
      <c r="CN473" s="280"/>
      <c r="CO473" s="280"/>
      <c r="CP473" s="280"/>
      <c r="CQ473" s="280"/>
      <c r="CR473" s="268"/>
      <c r="CS473" s="268"/>
      <c r="DA473" s="270"/>
      <c r="DB473" s="270"/>
      <c r="DD473" s="284"/>
      <c r="DE473" s="270"/>
      <c r="DF473" s="285"/>
      <c r="DG473" s="270"/>
      <c r="DH473" s="270"/>
      <c r="DI473" s="273"/>
      <c r="DJ473" s="270"/>
      <c r="DK473" s="270"/>
      <c r="DL473" s="273"/>
      <c r="DM473" s="285"/>
      <c r="DN473" s="270"/>
      <c r="DO473" s="284"/>
      <c r="DP473" s="270"/>
      <c r="DQ473" s="270"/>
      <c r="DR473" s="270"/>
      <c r="DS473" s="270"/>
      <c r="DT473" s="270"/>
      <c r="DU473" s="244"/>
      <c r="DV473" s="284"/>
      <c r="DW473" s="284"/>
      <c r="DX473" s="286"/>
      <c r="DY473" s="286"/>
      <c r="DZ473" s="284"/>
      <c r="EA473" s="284"/>
      <c r="EB473" s="284"/>
      <c r="ED473" s="284"/>
      <c r="EE473" s="270"/>
      <c r="EF473" s="280"/>
      <c r="EG473" s="280"/>
      <c r="EH473" s="280"/>
      <c r="EI473" s="224"/>
      <c r="EJ473" s="275"/>
      <c r="EK473" s="276"/>
      <c r="EL473" s="275"/>
      <c r="EM473" s="275"/>
      <c r="EO473" s="275"/>
      <c r="EP473" s="275"/>
      <c r="ER473" s="224"/>
      <c r="ES473" s="275"/>
      <c r="ET473" s="276"/>
      <c r="EU473" s="275"/>
      <c r="EV473" s="275"/>
      <c r="EX473" s="275"/>
      <c r="EY473" s="275"/>
      <c r="FA473" s="34"/>
      <c r="FB473" s="34"/>
      <c r="FC473" s="33"/>
    </row>
    <row r="474" spans="7:159" ht="32.25" customHeight="1">
      <c r="G474" s="280"/>
      <c r="L474" s="280"/>
      <c r="M474" s="266"/>
      <c r="N474" s="266"/>
      <c r="O474" s="266"/>
      <c r="P474" s="266"/>
      <c r="Q474" s="266"/>
      <c r="R474" s="266"/>
      <c r="S474" s="280"/>
      <c r="T474" s="280"/>
      <c r="U474" s="280"/>
      <c r="V474" s="280"/>
      <c r="W474" s="280"/>
      <c r="X474" s="266"/>
      <c r="Y474" s="280"/>
      <c r="Z474" s="280"/>
      <c r="AA474" s="280"/>
      <c r="AB474" s="266"/>
      <c r="AC474" s="280"/>
      <c r="AD474" s="280"/>
      <c r="AE474" s="281"/>
      <c r="AF474" s="280"/>
      <c r="AG474" s="280"/>
      <c r="AH474" s="281"/>
      <c r="AI474" s="280"/>
      <c r="AJ474" s="280"/>
      <c r="AK474" s="280"/>
      <c r="AL474" s="280"/>
      <c r="AM474" s="280"/>
      <c r="AN474" s="266"/>
      <c r="AO474" s="280"/>
      <c r="AP474" s="280"/>
      <c r="AQ474" s="280"/>
      <c r="AR474" s="280"/>
      <c r="AS474" s="266"/>
      <c r="AT474" s="280"/>
      <c r="AU474" s="280"/>
      <c r="AV474" s="266"/>
      <c r="AW474" s="266"/>
      <c r="AX474" s="280"/>
      <c r="AY474" s="280"/>
      <c r="AZ474" s="280"/>
      <c r="BA474" s="280"/>
      <c r="BB474" s="280"/>
      <c r="BC474" s="280"/>
      <c r="BD474" s="280"/>
      <c r="BE474" s="280"/>
      <c r="BF474" s="280"/>
      <c r="BK474" s="280"/>
      <c r="BL474" s="280"/>
      <c r="BM474" s="280"/>
      <c r="BN474" s="280"/>
      <c r="BO474" s="280"/>
      <c r="BP474" s="280"/>
      <c r="BQ474" s="280"/>
      <c r="BR474" s="280"/>
      <c r="BS474" s="280"/>
      <c r="BT474" s="280"/>
      <c r="BU474" s="266"/>
      <c r="BV474" s="280"/>
      <c r="BW474" s="280"/>
      <c r="BX474" s="280"/>
      <c r="BY474" s="280"/>
      <c r="BZ474" s="280"/>
      <c r="CA474" s="280"/>
      <c r="CB474" s="266"/>
      <c r="CC474" s="266"/>
      <c r="CD474" s="280"/>
      <c r="CE474" s="280"/>
      <c r="CF474" s="280"/>
      <c r="CG474" s="280"/>
      <c r="CH474" s="266"/>
      <c r="CI474" s="266"/>
      <c r="CJ474" s="266"/>
      <c r="CK474" s="266"/>
      <c r="CL474" s="266"/>
      <c r="CM474" s="280"/>
      <c r="CN474" s="280"/>
      <c r="CO474" s="280"/>
      <c r="CP474" s="280"/>
      <c r="CQ474" s="280"/>
      <c r="CR474" s="268"/>
      <c r="CS474" s="268"/>
      <c r="DA474" s="270"/>
      <c r="DB474" s="270"/>
      <c r="DD474" s="284"/>
      <c r="DE474" s="270"/>
      <c r="DF474" s="285"/>
      <c r="DG474" s="270"/>
      <c r="DH474" s="270"/>
      <c r="DI474" s="273"/>
      <c r="DJ474" s="270"/>
      <c r="DK474" s="270"/>
      <c r="DL474" s="273"/>
      <c r="DM474" s="285"/>
      <c r="DN474" s="270"/>
      <c r="DO474" s="284"/>
      <c r="DP474" s="270"/>
      <c r="DQ474" s="270"/>
      <c r="DR474" s="270"/>
      <c r="DS474" s="270"/>
      <c r="DT474" s="270"/>
      <c r="DU474" s="244"/>
      <c r="DV474" s="284"/>
      <c r="DW474" s="284"/>
      <c r="DX474" s="286"/>
      <c r="DY474" s="286"/>
      <c r="DZ474" s="284"/>
      <c r="EA474" s="284"/>
      <c r="EB474" s="284"/>
      <c r="ED474" s="284"/>
      <c r="EE474" s="270"/>
      <c r="EF474" s="280"/>
      <c r="EG474" s="280"/>
      <c r="EH474" s="280"/>
      <c r="EI474" s="224"/>
      <c r="EJ474" s="275"/>
      <c r="EK474" s="276"/>
      <c r="EL474" s="275"/>
      <c r="EM474" s="275"/>
      <c r="EO474" s="275"/>
      <c r="EP474" s="275"/>
      <c r="ER474" s="224"/>
      <c r="ES474" s="275"/>
      <c r="ET474" s="276"/>
      <c r="EU474" s="275"/>
      <c r="EV474" s="275"/>
      <c r="EX474" s="275"/>
      <c r="EY474" s="275"/>
      <c r="FA474" s="34"/>
      <c r="FB474" s="34"/>
      <c r="FC474" s="33"/>
    </row>
    <row r="475" spans="7:159" ht="32.25" customHeight="1">
      <c r="G475" s="280"/>
      <c r="L475" s="280"/>
      <c r="M475" s="266"/>
      <c r="N475" s="266"/>
      <c r="O475" s="266"/>
      <c r="P475" s="266"/>
      <c r="Q475" s="266"/>
      <c r="R475" s="266"/>
      <c r="S475" s="280"/>
      <c r="T475" s="280"/>
      <c r="U475" s="280"/>
      <c r="V475" s="280"/>
      <c r="W475" s="280"/>
      <c r="X475" s="266"/>
      <c r="Y475" s="280"/>
      <c r="Z475" s="280"/>
      <c r="AA475" s="280"/>
      <c r="AB475" s="266"/>
      <c r="AC475" s="280"/>
      <c r="AD475" s="280"/>
      <c r="AE475" s="281"/>
      <c r="AF475" s="280"/>
      <c r="AG475" s="280"/>
      <c r="AH475" s="281"/>
      <c r="AI475" s="280"/>
      <c r="AJ475" s="280"/>
      <c r="AK475" s="280"/>
      <c r="AL475" s="280"/>
      <c r="AM475" s="280"/>
      <c r="AN475" s="266"/>
      <c r="AO475" s="280"/>
      <c r="AP475" s="280"/>
      <c r="AQ475" s="280"/>
      <c r="AR475" s="280"/>
      <c r="AS475" s="266"/>
      <c r="AT475" s="280"/>
      <c r="AU475" s="280"/>
      <c r="AV475" s="266"/>
      <c r="AW475" s="266"/>
      <c r="AX475" s="280"/>
      <c r="AY475" s="280"/>
      <c r="AZ475" s="280"/>
      <c r="BA475" s="280"/>
      <c r="BB475" s="280"/>
      <c r="BC475" s="280"/>
      <c r="BD475" s="280"/>
      <c r="BE475" s="280"/>
      <c r="BF475" s="280"/>
      <c r="BK475" s="280"/>
      <c r="BL475" s="280"/>
      <c r="BM475" s="280"/>
      <c r="BN475" s="280"/>
      <c r="BO475" s="280"/>
      <c r="BP475" s="280"/>
      <c r="BQ475" s="280"/>
      <c r="BR475" s="280"/>
      <c r="BS475" s="280"/>
      <c r="BT475" s="280"/>
      <c r="BU475" s="266"/>
      <c r="BV475" s="280"/>
      <c r="BW475" s="280"/>
      <c r="BX475" s="280"/>
      <c r="BY475" s="280"/>
      <c r="BZ475" s="280"/>
      <c r="CA475" s="280"/>
      <c r="CB475" s="266"/>
      <c r="CC475" s="266"/>
      <c r="CD475" s="280"/>
      <c r="CE475" s="280"/>
      <c r="CF475" s="280"/>
      <c r="CG475" s="280"/>
      <c r="CH475" s="266"/>
      <c r="CI475" s="266"/>
      <c r="CJ475" s="266"/>
      <c r="CK475" s="266"/>
      <c r="CL475" s="266"/>
      <c r="CM475" s="280"/>
      <c r="CN475" s="280"/>
      <c r="CO475" s="280"/>
      <c r="CP475" s="280"/>
      <c r="CQ475" s="280"/>
      <c r="CR475" s="268"/>
      <c r="CS475" s="268"/>
      <c r="DA475" s="270"/>
      <c r="DB475" s="270"/>
      <c r="DD475" s="284"/>
      <c r="DE475" s="270"/>
      <c r="DF475" s="285"/>
      <c r="DG475" s="270"/>
      <c r="DH475" s="270"/>
      <c r="DI475" s="273"/>
      <c r="DJ475" s="270"/>
      <c r="DK475" s="270"/>
      <c r="DL475" s="273"/>
      <c r="DM475" s="285"/>
      <c r="DN475" s="270"/>
      <c r="DO475" s="284"/>
      <c r="DP475" s="270"/>
      <c r="DQ475" s="270"/>
      <c r="DR475" s="270"/>
      <c r="DS475" s="270"/>
      <c r="DT475" s="270"/>
      <c r="DU475" s="244"/>
      <c r="DV475" s="284"/>
      <c r="DW475" s="284"/>
      <c r="DX475" s="286"/>
      <c r="DY475" s="286"/>
      <c r="DZ475" s="284"/>
      <c r="EA475" s="284"/>
      <c r="EB475" s="284"/>
      <c r="ED475" s="284"/>
      <c r="EE475" s="270"/>
      <c r="EF475" s="280"/>
      <c r="EG475" s="280"/>
      <c r="EH475" s="280"/>
      <c r="EI475" s="224"/>
      <c r="EJ475" s="275"/>
      <c r="EK475" s="276"/>
      <c r="EL475" s="275"/>
      <c r="EM475" s="275"/>
      <c r="EO475" s="275"/>
      <c r="EP475" s="275"/>
      <c r="ER475" s="224"/>
      <c r="ES475" s="275"/>
      <c r="ET475" s="276"/>
      <c r="EU475" s="275"/>
      <c r="EV475" s="275"/>
      <c r="EX475" s="275"/>
      <c r="EY475" s="275"/>
      <c r="FA475" s="34"/>
      <c r="FB475" s="34"/>
      <c r="FC475" s="33"/>
    </row>
    <row r="476" spans="7:159" ht="32.25" customHeight="1">
      <c r="G476" s="280"/>
      <c r="L476" s="280"/>
      <c r="M476" s="266"/>
      <c r="N476" s="266"/>
      <c r="O476" s="266"/>
      <c r="P476" s="266"/>
      <c r="Q476" s="266"/>
      <c r="R476" s="266"/>
      <c r="S476" s="280"/>
      <c r="T476" s="280"/>
      <c r="U476" s="280"/>
      <c r="V476" s="280"/>
      <c r="W476" s="280"/>
      <c r="X476" s="266"/>
      <c r="Y476" s="280"/>
      <c r="Z476" s="280"/>
      <c r="AA476" s="280"/>
      <c r="AB476" s="266"/>
      <c r="AC476" s="280"/>
      <c r="AD476" s="280"/>
      <c r="AE476" s="281"/>
      <c r="AF476" s="280"/>
      <c r="AG476" s="280"/>
      <c r="AH476" s="281"/>
      <c r="AI476" s="280"/>
      <c r="AJ476" s="280"/>
      <c r="AK476" s="280"/>
      <c r="AL476" s="280"/>
      <c r="AM476" s="280"/>
      <c r="AN476" s="266"/>
      <c r="AO476" s="280"/>
      <c r="AP476" s="280"/>
      <c r="AQ476" s="280"/>
      <c r="AR476" s="280"/>
      <c r="AS476" s="266"/>
      <c r="AT476" s="280"/>
      <c r="AU476" s="280"/>
      <c r="AV476" s="266"/>
      <c r="AW476" s="266"/>
      <c r="AX476" s="280"/>
      <c r="AY476" s="280"/>
      <c r="AZ476" s="280"/>
      <c r="BA476" s="280"/>
      <c r="BB476" s="280"/>
      <c r="BC476" s="280"/>
      <c r="BD476" s="280"/>
      <c r="BE476" s="280"/>
      <c r="BF476" s="280"/>
      <c r="BK476" s="280"/>
      <c r="BL476" s="280"/>
      <c r="BM476" s="280"/>
      <c r="BN476" s="280"/>
      <c r="BO476" s="280"/>
      <c r="BP476" s="280"/>
      <c r="BQ476" s="280"/>
      <c r="BR476" s="280"/>
      <c r="BS476" s="280"/>
      <c r="BT476" s="280"/>
      <c r="BU476" s="266"/>
      <c r="BV476" s="280"/>
      <c r="BW476" s="280"/>
      <c r="BX476" s="280"/>
      <c r="BY476" s="280"/>
      <c r="BZ476" s="280"/>
      <c r="CA476" s="280"/>
      <c r="CB476" s="266"/>
      <c r="CC476" s="266"/>
      <c r="CD476" s="280"/>
      <c r="CE476" s="280"/>
      <c r="CF476" s="280"/>
      <c r="CG476" s="280"/>
      <c r="CH476" s="266"/>
      <c r="CI476" s="266"/>
      <c r="CJ476" s="266"/>
      <c r="CK476" s="266"/>
      <c r="CL476" s="266"/>
      <c r="CM476" s="280"/>
      <c r="CN476" s="280"/>
      <c r="CO476" s="280"/>
      <c r="CP476" s="280"/>
      <c r="CQ476" s="280"/>
      <c r="CR476" s="268"/>
      <c r="CS476" s="268"/>
      <c r="DA476" s="270"/>
      <c r="DB476" s="270"/>
      <c r="DD476" s="284"/>
      <c r="DE476" s="270"/>
      <c r="DF476" s="285"/>
      <c r="DG476" s="270"/>
      <c r="DH476" s="270"/>
      <c r="DI476" s="273"/>
      <c r="DJ476" s="270"/>
      <c r="DK476" s="270"/>
      <c r="DL476" s="273"/>
      <c r="DM476" s="285"/>
      <c r="DN476" s="270"/>
      <c r="DO476" s="284"/>
      <c r="DP476" s="270"/>
      <c r="DQ476" s="270"/>
      <c r="DR476" s="270"/>
      <c r="DS476" s="270"/>
      <c r="DT476" s="270"/>
      <c r="DU476" s="244"/>
      <c r="DV476" s="284"/>
      <c r="DW476" s="284"/>
      <c r="DX476" s="286"/>
      <c r="DY476" s="286"/>
      <c r="DZ476" s="284"/>
      <c r="EA476" s="284"/>
      <c r="EB476" s="284"/>
      <c r="ED476" s="284"/>
      <c r="EE476" s="270"/>
      <c r="EF476" s="280"/>
      <c r="EG476" s="280"/>
      <c r="EH476" s="280"/>
      <c r="EI476" s="224"/>
      <c r="EJ476" s="275"/>
      <c r="EK476" s="276"/>
      <c r="EL476" s="275"/>
      <c r="EM476" s="275"/>
      <c r="EO476" s="275"/>
      <c r="EP476" s="275"/>
      <c r="ER476" s="224"/>
      <c r="ES476" s="275"/>
      <c r="ET476" s="276"/>
      <c r="EU476" s="275"/>
      <c r="EV476" s="275"/>
      <c r="EX476" s="275"/>
      <c r="EY476" s="275"/>
      <c r="FA476" s="34"/>
      <c r="FB476" s="34"/>
      <c r="FC476" s="33"/>
    </row>
    <row r="477" spans="7:159" ht="32.25" customHeight="1">
      <c r="G477" s="280"/>
      <c r="L477" s="280"/>
      <c r="M477" s="266"/>
      <c r="N477" s="266"/>
      <c r="O477" s="266"/>
      <c r="P477" s="266"/>
      <c r="Q477" s="266"/>
      <c r="R477" s="266"/>
      <c r="S477" s="280"/>
      <c r="T477" s="280"/>
      <c r="U477" s="280"/>
      <c r="V477" s="280"/>
      <c r="W477" s="280"/>
      <c r="X477" s="266"/>
      <c r="Y477" s="280"/>
      <c r="Z477" s="280"/>
      <c r="AA477" s="280"/>
      <c r="AB477" s="266"/>
      <c r="AC477" s="280"/>
      <c r="AD477" s="280"/>
      <c r="AE477" s="281"/>
      <c r="AF477" s="280"/>
      <c r="AG477" s="280"/>
      <c r="AH477" s="281"/>
      <c r="AI477" s="280"/>
      <c r="AJ477" s="280"/>
      <c r="AK477" s="280"/>
      <c r="AL477" s="280"/>
      <c r="AM477" s="280"/>
      <c r="AN477" s="266"/>
      <c r="AO477" s="280"/>
      <c r="AP477" s="280"/>
      <c r="AQ477" s="280"/>
      <c r="AR477" s="280"/>
      <c r="AS477" s="266"/>
      <c r="AT477" s="280"/>
      <c r="AU477" s="280"/>
      <c r="AV477" s="266"/>
      <c r="AW477" s="266"/>
      <c r="AX477" s="280"/>
      <c r="AY477" s="280"/>
      <c r="AZ477" s="280"/>
      <c r="BA477" s="280"/>
      <c r="BB477" s="280"/>
      <c r="BC477" s="280"/>
      <c r="BD477" s="280"/>
      <c r="BE477" s="280"/>
      <c r="BF477" s="280"/>
      <c r="BK477" s="280"/>
      <c r="BL477" s="280"/>
      <c r="BM477" s="280"/>
      <c r="BN477" s="280"/>
      <c r="BO477" s="280"/>
      <c r="BP477" s="280"/>
      <c r="BQ477" s="280"/>
      <c r="BR477" s="280"/>
      <c r="BS477" s="280"/>
      <c r="BT477" s="280"/>
      <c r="BU477" s="266"/>
      <c r="BV477" s="280"/>
      <c r="BW477" s="280"/>
      <c r="BX477" s="280"/>
      <c r="BY477" s="280"/>
      <c r="BZ477" s="280"/>
      <c r="CA477" s="280"/>
      <c r="CB477" s="266"/>
      <c r="CC477" s="266"/>
      <c r="CD477" s="280"/>
      <c r="CE477" s="280"/>
      <c r="CF477" s="280"/>
      <c r="CG477" s="280"/>
      <c r="CH477" s="266"/>
      <c r="CI477" s="266"/>
      <c r="CJ477" s="266"/>
      <c r="CK477" s="266"/>
      <c r="CL477" s="266"/>
      <c r="CM477" s="280"/>
      <c r="CN477" s="280"/>
      <c r="CO477" s="280"/>
      <c r="CP477" s="280"/>
      <c r="CQ477" s="280"/>
      <c r="CR477" s="268"/>
      <c r="CS477" s="268"/>
      <c r="DA477" s="270"/>
      <c r="DB477" s="270"/>
      <c r="DD477" s="284"/>
      <c r="DE477" s="270"/>
      <c r="DF477" s="285"/>
      <c r="DG477" s="270"/>
      <c r="DH477" s="270"/>
      <c r="DI477" s="273"/>
      <c r="DJ477" s="270"/>
      <c r="DK477" s="270"/>
      <c r="DL477" s="273"/>
      <c r="DM477" s="285"/>
      <c r="DN477" s="270"/>
      <c r="DO477" s="284"/>
      <c r="DP477" s="270"/>
      <c r="DQ477" s="270"/>
      <c r="DR477" s="270"/>
      <c r="DS477" s="270"/>
      <c r="DT477" s="270"/>
      <c r="DU477" s="244"/>
      <c r="DV477" s="284"/>
      <c r="DW477" s="284"/>
      <c r="DX477" s="286"/>
      <c r="DY477" s="286"/>
      <c r="DZ477" s="284"/>
      <c r="EA477" s="284"/>
      <c r="EB477" s="284"/>
      <c r="ED477" s="284"/>
      <c r="EE477" s="270"/>
      <c r="EF477" s="280"/>
      <c r="EG477" s="280"/>
      <c r="EH477" s="280"/>
      <c r="EI477" s="224"/>
      <c r="EJ477" s="275"/>
      <c r="EK477" s="276"/>
      <c r="EL477" s="275"/>
      <c r="EM477" s="275"/>
      <c r="EO477" s="275"/>
      <c r="EP477" s="275"/>
      <c r="ER477" s="224"/>
      <c r="ES477" s="275"/>
      <c r="ET477" s="276"/>
      <c r="EU477" s="275"/>
      <c r="EV477" s="275"/>
      <c r="EX477" s="275"/>
      <c r="EY477" s="275"/>
      <c r="FA477" s="34"/>
      <c r="FB477" s="34"/>
      <c r="FC477" s="33"/>
    </row>
    <row r="478" spans="7:159" ht="32.25" customHeight="1">
      <c r="G478" s="280"/>
      <c r="L478" s="280"/>
      <c r="M478" s="266"/>
      <c r="N478" s="266"/>
      <c r="O478" s="266"/>
      <c r="P478" s="266"/>
      <c r="Q478" s="266"/>
      <c r="R478" s="266"/>
      <c r="S478" s="280"/>
      <c r="T478" s="280"/>
      <c r="U478" s="280"/>
      <c r="V478" s="280"/>
      <c r="W478" s="280"/>
      <c r="X478" s="266"/>
      <c r="Y478" s="280"/>
      <c r="Z478" s="280"/>
      <c r="AA478" s="280"/>
      <c r="AB478" s="266"/>
      <c r="AC478" s="280"/>
      <c r="AD478" s="280"/>
      <c r="AE478" s="281"/>
      <c r="AF478" s="280"/>
      <c r="AG478" s="280"/>
      <c r="AH478" s="281"/>
      <c r="AI478" s="280"/>
      <c r="AJ478" s="280"/>
      <c r="AK478" s="280"/>
      <c r="AL478" s="280"/>
      <c r="AM478" s="280"/>
      <c r="AN478" s="266"/>
      <c r="AO478" s="280"/>
      <c r="AP478" s="280"/>
      <c r="AQ478" s="280"/>
      <c r="AR478" s="280"/>
      <c r="AS478" s="266"/>
      <c r="AT478" s="280"/>
      <c r="AU478" s="280"/>
      <c r="AV478" s="266"/>
      <c r="AW478" s="266"/>
      <c r="AX478" s="280"/>
      <c r="AY478" s="280"/>
      <c r="AZ478" s="280"/>
      <c r="BA478" s="280"/>
      <c r="BB478" s="280"/>
      <c r="BC478" s="280"/>
      <c r="BD478" s="280"/>
      <c r="BE478" s="280"/>
      <c r="BF478" s="280"/>
      <c r="BK478" s="280"/>
      <c r="BL478" s="280"/>
      <c r="BM478" s="280"/>
      <c r="BN478" s="280"/>
      <c r="BO478" s="280"/>
      <c r="BP478" s="280"/>
      <c r="BQ478" s="280"/>
      <c r="BR478" s="280"/>
      <c r="BS478" s="280"/>
      <c r="BT478" s="280"/>
      <c r="BU478" s="266"/>
      <c r="BV478" s="280"/>
      <c r="BW478" s="280"/>
      <c r="BX478" s="280"/>
      <c r="BY478" s="280"/>
      <c r="BZ478" s="280"/>
      <c r="CA478" s="280"/>
      <c r="CB478" s="266"/>
      <c r="CC478" s="266"/>
      <c r="CD478" s="280"/>
      <c r="CE478" s="280"/>
      <c r="CF478" s="280"/>
      <c r="CG478" s="280"/>
      <c r="CH478" s="266"/>
      <c r="CI478" s="266"/>
      <c r="CJ478" s="266"/>
      <c r="CK478" s="266"/>
      <c r="CL478" s="266"/>
      <c r="CM478" s="280"/>
      <c r="CN478" s="280"/>
      <c r="CO478" s="280"/>
      <c r="CP478" s="280"/>
      <c r="CQ478" s="280"/>
      <c r="CR478" s="268"/>
      <c r="CS478" s="268"/>
      <c r="DA478" s="270"/>
      <c r="DB478" s="270"/>
      <c r="DD478" s="284"/>
      <c r="DE478" s="270"/>
      <c r="DF478" s="285"/>
      <c r="DG478" s="270"/>
      <c r="DH478" s="270"/>
      <c r="DI478" s="273"/>
      <c r="DJ478" s="270"/>
      <c r="DK478" s="270"/>
      <c r="DL478" s="273"/>
      <c r="DM478" s="285"/>
      <c r="DN478" s="270"/>
      <c r="DO478" s="284"/>
      <c r="DP478" s="270"/>
      <c r="DQ478" s="270"/>
      <c r="DR478" s="270"/>
      <c r="DS478" s="270"/>
      <c r="DT478" s="270"/>
      <c r="DU478" s="244"/>
      <c r="DV478" s="284"/>
      <c r="DW478" s="284"/>
      <c r="DX478" s="286"/>
      <c r="DY478" s="286"/>
      <c r="DZ478" s="284"/>
      <c r="EA478" s="284"/>
      <c r="EB478" s="284"/>
      <c r="ED478" s="284"/>
      <c r="EE478" s="270"/>
      <c r="EF478" s="280"/>
      <c r="EG478" s="280"/>
      <c r="EH478" s="280"/>
      <c r="EI478" s="224"/>
      <c r="EJ478" s="275"/>
      <c r="EK478" s="276"/>
      <c r="EL478" s="275"/>
      <c r="EM478" s="275"/>
      <c r="EO478" s="275"/>
      <c r="EP478" s="275"/>
      <c r="ER478" s="224"/>
      <c r="ES478" s="275"/>
      <c r="ET478" s="276"/>
      <c r="EU478" s="275"/>
      <c r="EV478" s="275"/>
      <c r="EX478" s="275"/>
      <c r="EY478" s="275"/>
      <c r="FA478" s="34"/>
      <c r="FB478" s="34"/>
      <c r="FC478" s="33"/>
    </row>
    <row r="479" spans="7:159" ht="32.25" customHeight="1">
      <c r="G479" s="280"/>
      <c r="L479" s="280"/>
      <c r="M479" s="266"/>
      <c r="N479" s="266"/>
      <c r="O479" s="266"/>
      <c r="P479" s="266"/>
      <c r="Q479" s="266"/>
      <c r="R479" s="266"/>
      <c r="S479" s="280"/>
      <c r="T479" s="280"/>
      <c r="U479" s="280"/>
      <c r="V479" s="280"/>
      <c r="W479" s="280"/>
      <c r="X479" s="266"/>
      <c r="Y479" s="280"/>
      <c r="Z479" s="280"/>
      <c r="AA479" s="280"/>
      <c r="AB479" s="266"/>
      <c r="AC479" s="280"/>
      <c r="AD479" s="280"/>
      <c r="AE479" s="281"/>
      <c r="AF479" s="280"/>
      <c r="AG479" s="280"/>
      <c r="AH479" s="281"/>
      <c r="AI479" s="280"/>
      <c r="AJ479" s="280"/>
      <c r="AK479" s="280"/>
      <c r="AL479" s="280"/>
      <c r="AM479" s="280"/>
      <c r="AN479" s="266"/>
      <c r="AO479" s="280"/>
      <c r="AP479" s="280"/>
      <c r="AQ479" s="280"/>
      <c r="AR479" s="280"/>
      <c r="AS479" s="266"/>
      <c r="AT479" s="280"/>
      <c r="AU479" s="280"/>
      <c r="AV479" s="266"/>
      <c r="AW479" s="266"/>
      <c r="AX479" s="280"/>
      <c r="AY479" s="280"/>
      <c r="AZ479" s="280"/>
      <c r="BA479" s="280"/>
      <c r="BB479" s="280"/>
      <c r="BC479" s="280"/>
      <c r="BD479" s="280"/>
      <c r="BE479" s="280"/>
      <c r="BF479" s="280"/>
      <c r="BK479" s="280"/>
      <c r="BL479" s="280"/>
      <c r="BM479" s="280"/>
      <c r="BN479" s="280"/>
      <c r="BO479" s="280"/>
      <c r="BP479" s="280"/>
      <c r="BQ479" s="280"/>
      <c r="BR479" s="280"/>
      <c r="BS479" s="280"/>
      <c r="BT479" s="280"/>
      <c r="BU479" s="266"/>
      <c r="BV479" s="280"/>
      <c r="BW479" s="280"/>
      <c r="BX479" s="280"/>
      <c r="BY479" s="280"/>
      <c r="BZ479" s="280"/>
      <c r="CA479" s="280"/>
      <c r="CB479" s="266"/>
      <c r="CC479" s="266"/>
      <c r="CD479" s="280"/>
      <c r="CE479" s="280"/>
      <c r="CF479" s="280"/>
      <c r="CG479" s="280"/>
      <c r="CH479" s="266"/>
      <c r="CI479" s="266"/>
      <c r="CJ479" s="266"/>
      <c r="CK479" s="266"/>
      <c r="CL479" s="266"/>
      <c r="CM479" s="280"/>
      <c r="CN479" s="280"/>
      <c r="CO479" s="280"/>
      <c r="CP479" s="280"/>
      <c r="CQ479" s="280"/>
      <c r="CR479" s="268"/>
      <c r="CS479" s="268"/>
      <c r="DA479" s="270"/>
      <c r="DB479" s="270"/>
      <c r="DD479" s="284"/>
      <c r="DE479" s="270"/>
      <c r="DF479" s="285"/>
      <c r="DG479" s="270"/>
      <c r="DH479" s="270"/>
      <c r="DI479" s="273"/>
      <c r="DJ479" s="270"/>
      <c r="DK479" s="270"/>
      <c r="DL479" s="273"/>
      <c r="DM479" s="285"/>
      <c r="DN479" s="270"/>
      <c r="DO479" s="284"/>
      <c r="DP479" s="270"/>
      <c r="DQ479" s="270"/>
      <c r="DR479" s="270"/>
      <c r="DS479" s="270"/>
      <c r="DT479" s="270"/>
      <c r="DU479" s="244"/>
      <c r="DV479" s="284"/>
      <c r="DW479" s="284"/>
      <c r="DX479" s="286"/>
      <c r="DY479" s="286"/>
      <c r="DZ479" s="284"/>
      <c r="EA479" s="284"/>
      <c r="EB479" s="284"/>
      <c r="ED479" s="284"/>
      <c r="EE479" s="270"/>
      <c r="EF479" s="280"/>
      <c r="EG479" s="280"/>
      <c r="EH479" s="280"/>
      <c r="EI479" s="224"/>
      <c r="EJ479" s="275"/>
      <c r="EK479" s="276"/>
      <c r="EL479" s="275"/>
      <c r="EM479" s="275"/>
      <c r="EO479" s="275"/>
      <c r="EP479" s="275"/>
      <c r="ER479" s="224"/>
      <c r="ES479" s="275"/>
      <c r="ET479" s="276"/>
      <c r="EU479" s="275"/>
      <c r="EV479" s="275"/>
      <c r="EX479" s="275"/>
      <c r="EY479" s="275"/>
      <c r="FA479" s="34"/>
      <c r="FB479" s="34"/>
      <c r="FC479" s="33"/>
    </row>
    <row r="480" spans="7:159" ht="32.25" customHeight="1">
      <c r="G480" s="280"/>
      <c r="L480" s="280"/>
      <c r="M480" s="266"/>
      <c r="N480" s="266"/>
      <c r="O480" s="266"/>
      <c r="P480" s="266"/>
      <c r="Q480" s="266"/>
      <c r="R480" s="266"/>
      <c r="S480" s="280"/>
      <c r="T480" s="280"/>
      <c r="U480" s="280"/>
      <c r="V480" s="280"/>
      <c r="W480" s="280"/>
      <c r="X480" s="266"/>
      <c r="Y480" s="280"/>
      <c r="Z480" s="280"/>
      <c r="AA480" s="280"/>
      <c r="AB480" s="266"/>
      <c r="AC480" s="280"/>
      <c r="AD480" s="280"/>
      <c r="AE480" s="281"/>
      <c r="AF480" s="280"/>
      <c r="AG480" s="280"/>
      <c r="AH480" s="281"/>
      <c r="AI480" s="280"/>
      <c r="AJ480" s="280"/>
      <c r="AK480" s="280"/>
      <c r="AL480" s="280"/>
      <c r="AM480" s="280"/>
      <c r="AN480" s="266"/>
      <c r="AO480" s="280"/>
      <c r="AP480" s="280"/>
      <c r="AQ480" s="280"/>
      <c r="AR480" s="280"/>
      <c r="AS480" s="266"/>
      <c r="AT480" s="280"/>
      <c r="AU480" s="280"/>
      <c r="AV480" s="266"/>
      <c r="AW480" s="266"/>
      <c r="AX480" s="280"/>
      <c r="AY480" s="280"/>
      <c r="AZ480" s="280"/>
      <c r="BA480" s="280"/>
      <c r="BB480" s="280"/>
      <c r="BC480" s="280"/>
      <c r="BD480" s="280"/>
      <c r="BE480" s="280"/>
      <c r="BF480" s="280"/>
      <c r="BK480" s="280"/>
      <c r="BL480" s="280"/>
      <c r="BM480" s="280"/>
      <c r="BN480" s="280"/>
      <c r="BO480" s="280"/>
      <c r="BP480" s="280"/>
      <c r="BQ480" s="280"/>
      <c r="BR480" s="280"/>
      <c r="BS480" s="280"/>
      <c r="BT480" s="280"/>
      <c r="BU480" s="266"/>
      <c r="BV480" s="280"/>
      <c r="BW480" s="280"/>
      <c r="BX480" s="280"/>
      <c r="BY480" s="280"/>
      <c r="BZ480" s="280"/>
      <c r="CA480" s="280"/>
      <c r="CB480" s="266"/>
      <c r="CC480" s="266"/>
      <c r="CD480" s="280"/>
      <c r="CE480" s="280"/>
      <c r="CF480" s="280"/>
      <c r="CG480" s="280"/>
      <c r="CH480" s="266"/>
      <c r="CI480" s="266"/>
      <c r="CJ480" s="266"/>
      <c r="CK480" s="266"/>
      <c r="CL480" s="266"/>
      <c r="CM480" s="280"/>
      <c r="CN480" s="280"/>
      <c r="CO480" s="280"/>
      <c r="CP480" s="280"/>
      <c r="CQ480" s="280"/>
      <c r="CR480" s="268"/>
      <c r="CS480" s="268"/>
      <c r="DA480" s="270"/>
      <c r="DB480" s="270"/>
      <c r="DD480" s="284"/>
      <c r="DE480" s="270"/>
      <c r="DF480" s="285"/>
      <c r="DG480" s="270"/>
      <c r="DH480" s="270"/>
      <c r="DI480" s="273"/>
      <c r="DJ480" s="270"/>
      <c r="DK480" s="270"/>
      <c r="DL480" s="273"/>
      <c r="DM480" s="285"/>
      <c r="DN480" s="270"/>
      <c r="DO480" s="284"/>
      <c r="DP480" s="270"/>
      <c r="DQ480" s="270"/>
      <c r="DR480" s="270"/>
      <c r="DS480" s="270"/>
      <c r="DT480" s="270"/>
      <c r="DU480" s="244"/>
      <c r="DV480" s="284"/>
      <c r="DW480" s="284"/>
      <c r="DX480" s="286"/>
      <c r="DY480" s="286"/>
      <c r="DZ480" s="284"/>
      <c r="EA480" s="284"/>
      <c r="EB480" s="284"/>
      <c r="ED480" s="284"/>
      <c r="EE480" s="270"/>
      <c r="EF480" s="280"/>
      <c r="EG480" s="280"/>
      <c r="EH480" s="280"/>
      <c r="EI480" s="224"/>
      <c r="EJ480" s="275"/>
      <c r="EK480" s="276"/>
      <c r="EL480" s="275"/>
      <c r="EM480" s="275"/>
      <c r="EO480" s="275"/>
      <c r="EP480" s="275"/>
      <c r="ER480" s="224"/>
      <c r="ES480" s="275"/>
      <c r="ET480" s="276"/>
      <c r="EU480" s="275"/>
      <c r="EV480" s="275"/>
      <c r="EX480" s="275"/>
      <c r="EY480" s="275"/>
      <c r="FA480" s="34"/>
      <c r="FB480" s="34"/>
      <c r="FC480" s="33"/>
    </row>
    <row r="481" spans="7:159" ht="32.25" customHeight="1">
      <c r="G481" s="280"/>
      <c r="L481" s="280"/>
      <c r="M481" s="266"/>
      <c r="N481" s="266"/>
      <c r="O481" s="266"/>
      <c r="P481" s="266"/>
      <c r="Q481" s="266"/>
      <c r="R481" s="266"/>
      <c r="S481" s="280"/>
      <c r="T481" s="280"/>
      <c r="U481" s="280"/>
      <c r="V481" s="280"/>
      <c r="W481" s="280"/>
      <c r="X481" s="266"/>
      <c r="Y481" s="280"/>
      <c r="Z481" s="280"/>
      <c r="AA481" s="280"/>
      <c r="AB481" s="266"/>
      <c r="AC481" s="280"/>
      <c r="AD481" s="280"/>
      <c r="AE481" s="281"/>
      <c r="AF481" s="280"/>
      <c r="AG481" s="280"/>
      <c r="AH481" s="281"/>
      <c r="AI481" s="280"/>
      <c r="AJ481" s="280"/>
      <c r="AK481" s="280"/>
      <c r="AL481" s="280"/>
      <c r="AM481" s="280"/>
      <c r="AN481" s="266"/>
      <c r="AO481" s="280"/>
      <c r="AP481" s="280"/>
      <c r="AQ481" s="280"/>
      <c r="AR481" s="280"/>
      <c r="AS481" s="266"/>
      <c r="AT481" s="280"/>
      <c r="AU481" s="280"/>
      <c r="AV481" s="266"/>
      <c r="AW481" s="266"/>
      <c r="AX481" s="280"/>
      <c r="AY481" s="280"/>
      <c r="AZ481" s="280"/>
      <c r="BA481" s="280"/>
      <c r="BB481" s="280"/>
      <c r="BC481" s="280"/>
      <c r="BD481" s="280"/>
      <c r="BE481" s="280"/>
      <c r="BF481" s="280"/>
      <c r="BK481" s="280"/>
      <c r="BL481" s="280"/>
      <c r="BM481" s="280"/>
      <c r="BN481" s="280"/>
      <c r="BO481" s="280"/>
      <c r="BP481" s="280"/>
      <c r="BQ481" s="280"/>
      <c r="BR481" s="280"/>
      <c r="BS481" s="280"/>
      <c r="BT481" s="280"/>
      <c r="BU481" s="266"/>
      <c r="BV481" s="280"/>
      <c r="BW481" s="280"/>
      <c r="BX481" s="280"/>
      <c r="BY481" s="280"/>
      <c r="BZ481" s="280"/>
      <c r="CA481" s="280"/>
      <c r="CB481" s="266"/>
      <c r="CC481" s="266"/>
      <c r="CD481" s="280"/>
      <c r="CE481" s="280"/>
      <c r="CF481" s="280"/>
      <c r="CG481" s="280"/>
      <c r="CH481" s="266"/>
      <c r="CI481" s="266"/>
      <c r="CJ481" s="266"/>
      <c r="CK481" s="266"/>
      <c r="CL481" s="266"/>
      <c r="CM481" s="280"/>
      <c r="CN481" s="280"/>
      <c r="CO481" s="280"/>
      <c r="CP481" s="280"/>
      <c r="CQ481" s="280"/>
      <c r="CR481" s="268"/>
      <c r="CS481" s="268"/>
      <c r="DA481" s="270"/>
      <c r="DB481" s="270"/>
      <c r="DD481" s="284"/>
      <c r="DE481" s="270"/>
      <c r="DF481" s="285"/>
      <c r="DG481" s="270"/>
      <c r="DH481" s="270"/>
      <c r="DI481" s="273"/>
      <c r="DJ481" s="270"/>
      <c r="DK481" s="270"/>
      <c r="DL481" s="273"/>
      <c r="DM481" s="285"/>
      <c r="DN481" s="270"/>
      <c r="DO481" s="284"/>
      <c r="DP481" s="270"/>
      <c r="DQ481" s="270"/>
      <c r="DR481" s="270"/>
      <c r="DS481" s="270"/>
      <c r="DT481" s="270"/>
      <c r="DU481" s="244"/>
      <c r="DV481" s="284"/>
      <c r="DW481" s="284"/>
      <c r="DX481" s="286"/>
      <c r="DY481" s="286"/>
      <c r="DZ481" s="284"/>
      <c r="EA481" s="284"/>
      <c r="EB481" s="284"/>
      <c r="ED481" s="284"/>
      <c r="EE481" s="270"/>
      <c r="EF481" s="280"/>
      <c r="EG481" s="280"/>
      <c r="EH481" s="280"/>
      <c r="EI481" s="224"/>
      <c r="EJ481" s="275"/>
      <c r="EK481" s="276"/>
      <c r="EL481" s="275"/>
      <c r="EM481" s="275"/>
      <c r="EO481" s="275"/>
      <c r="EP481" s="275"/>
      <c r="ER481" s="224"/>
      <c r="ES481" s="275"/>
      <c r="ET481" s="276"/>
      <c r="EU481" s="275"/>
      <c r="EV481" s="275"/>
      <c r="EX481" s="275"/>
      <c r="EY481" s="275"/>
      <c r="FA481" s="34"/>
      <c r="FB481" s="34"/>
      <c r="FC481" s="33"/>
    </row>
    <row r="482" spans="7:159" ht="32.25" customHeight="1">
      <c r="G482" s="280"/>
      <c r="L482" s="280"/>
      <c r="M482" s="266"/>
      <c r="N482" s="266"/>
      <c r="O482" s="266"/>
      <c r="P482" s="266"/>
      <c r="Q482" s="266"/>
      <c r="R482" s="266"/>
      <c r="S482" s="280"/>
      <c r="T482" s="280"/>
      <c r="U482" s="280"/>
      <c r="V482" s="280"/>
      <c r="W482" s="280"/>
      <c r="X482" s="266"/>
      <c r="Y482" s="280"/>
      <c r="Z482" s="280"/>
      <c r="AA482" s="280"/>
      <c r="AB482" s="266"/>
      <c r="AC482" s="280"/>
      <c r="AD482" s="280"/>
      <c r="AE482" s="281"/>
      <c r="AF482" s="280"/>
      <c r="AG482" s="280"/>
      <c r="AH482" s="281"/>
      <c r="AI482" s="280"/>
      <c r="AJ482" s="280"/>
      <c r="AK482" s="280"/>
      <c r="AL482" s="280"/>
      <c r="AM482" s="280"/>
      <c r="AN482" s="266"/>
      <c r="AO482" s="280"/>
      <c r="AP482" s="280"/>
      <c r="AQ482" s="280"/>
      <c r="AR482" s="280"/>
      <c r="AS482" s="266"/>
      <c r="AT482" s="280"/>
      <c r="AU482" s="280"/>
      <c r="AV482" s="266"/>
      <c r="AW482" s="266"/>
      <c r="AX482" s="280"/>
      <c r="AY482" s="280"/>
      <c r="AZ482" s="280"/>
      <c r="BA482" s="280"/>
      <c r="BB482" s="280"/>
      <c r="BC482" s="280"/>
      <c r="BD482" s="280"/>
      <c r="BE482" s="280"/>
      <c r="BF482" s="280"/>
      <c r="BK482" s="280"/>
      <c r="BL482" s="280"/>
      <c r="BM482" s="280"/>
      <c r="BN482" s="280"/>
      <c r="BO482" s="280"/>
      <c r="BP482" s="280"/>
      <c r="BQ482" s="280"/>
      <c r="BR482" s="280"/>
      <c r="BS482" s="280"/>
      <c r="BT482" s="280"/>
      <c r="BU482" s="266"/>
      <c r="BV482" s="280"/>
      <c r="BW482" s="280"/>
      <c r="BX482" s="280"/>
      <c r="BY482" s="280"/>
      <c r="BZ482" s="280"/>
      <c r="CA482" s="280"/>
      <c r="CB482" s="266"/>
      <c r="CC482" s="266"/>
      <c r="CD482" s="280"/>
      <c r="CE482" s="280"/>
      <c r="CF482" s="280"/>
      <c r="CG482" s="280"/>
      <c r="CH482" s="266"/>
      <c r="CI482" s="266"/>
      <c r="CJ482" s="266"/>
      <c r="CK482" s="266"/>
      <c r="CL482" s="266"/>
      <c r="CM482" s="280"/>
      <c r="CN482" s="280"/>
      <c r="CO482" s="280"/>
      <c r="CP482" s="280"/>
      <c r="CQ482" s="280"/>
      <c r="CR482" s="268"/>
      <c r="CS482" s="268"/>
      <c r="DA482" s="270"/>
      <c r="DB482" s="270"/>
      <c r="DD482" s="284"/>
      <c r="DE482" s="270"/>
      <c r="DF482" s="285"/>
      <c r="DG482" s="270"/>
      <c r="DH482" s="270"/>
      <c r="DI482" s="273"/>
      <c r="DJ482" s="270"/>
      <c r="DK482" s="270"/>
      <c r="DL482" s="273"/>
      <c r="DM482" s="285"/>
      <c r="DN482" s="270"/>
      <c r="DO482" s="284"/>
      <c r="DP482" s="270"/>
      <c r="DQ482" s="270"/>
      <c r="DR482" s="270"/>
      <c r="DS482" s="270"/>
      <c r="DT482" s="270"/>
      <c r="DU482" s="244"/>
      <c r="DV482" s="284"/>
      <c r="DW482" s="284"/>
      <c r="DX482" s="286"/>
      <c r="DY482" s="286"/>
      <c r="DZ482" s="284"/>
      <c r="EA482" s="284"/>
      <c r="EB482" s="284"/>
      <c r="ED482" s="284"/>
      <c r="EE482" s="270"/>
      <c r="EF482" s="280"/>
      <c r="EG482" s="280"/>
      <c r="EH482" s="280"/>
      <c r="EI482" s="224"/>
      <c r="EJ482" s="275"/>
      <c r="EK482" s="276"/>
      <c r="EL482" s="275"/>
      <c r="EM482" s="275"/>
      <c r="EO482" s="275"/>
      <c r="EP482" s="275"/>
      <c r="ER482" s="224"/>
      <c r="ES482" s="275"/>
      <c r="ET482" s="276"/>
      <c r="EU482" s="275"/>
      <c r="EV482" s="275"/>
      <c r="EX482" s="275"/>
      <c r="EY482" s="275"/>
      <c r="FA482" s="34"/>
      <c r="FB482" s="34"/>
      <c r="FC482" s="33"/>
    </row>
    <row r="483" spans="7:159" ht="32.25" customHeight="1">
      <c r="G483" s="280"/>
      <c r="L483" s="280"/>
      <c r="M483" s="266"/>
      <c r="N483" s="266"/>
      <c r="O483" s="266"/>
      <c r="P483" s="266"/>
      <c r="Q483" s="266"/>
      <c r="R483" s="266"/>
      <c r="S483" s="280"/>
      <c r="T483" s="280"/>
      <c r="U483" s="280"/>
      <c r="V483" s="280"/>
      <c r="W483" s="280"/>
      <c r="X483" s="266"/>
      <c r="Y483" s="280"/>
      <c r="Z483" s="280"/>
      <c r="AA483" s="280"/>
      <c r="AB483" s="266"/>
      <c r="AC483" s="280"/>
      <c r="AD483" s="280"/>
      <c r="AE483" s="281"/>
      <c r="AF483" s="280"/>
      <c r="AG483" s="280"/>
      <c r="AH483" s="281"/>
      <c r="AI483" s="280"/>
      <c r="AJ483" s="280"/>
      <c r="AK483" s="280"/>
      <c r="AL483" s="280"/>
      <c r="AM483" s="280"/>
      <c r="AN483" s="266"/>
      <c r="AO483" s="280"/>
      <c r="AP483" s="280"/>
      <c r="AQ483" s="280"/>
      <c r="AR483" s="280"/>
      <c r="AS483" s="266"/>
      <c r="AT483" s="280"/>
      <c r="AU483" s="280"/>
      <c r="AV483" s="266"/>
      <c r="AW483" s="266"/>
      <c r="AX483" s="280"/>
      <c r="AY483" s="280"/>
      <c r="AZ483" s="280"/>
      <c r="BA483" s="280"/>
      <c r="BB483" s="280"/>
      <c r="BC483" s="280"/>
      <c r="BD483" s="280"/>
      <c r="BE483" s="280"/>
      <c r="BF483" s="280"/>
      <c r="BK483" s="280"/>
      <c r="BL483" s="280"/>
      <c r="BM483" s="280"/>
      <c r="BN483" s="280"/>
      <c r="BO483" s="280"/>
      <c r="BP483" s="280"/>
      <c r="BQ483" s="280"/>
      <c r="BR483" s="280"/>
      <c r="BS483" s="280"/>
      <c r="BT483" s="280"/>
      <c r="BU483" s="266"/>
      <c r="BV483" s="280"/>
      <c r="BW483" s="280"/>
      <c r="BX483" s="280"/>
      <c r="BY483" s="280"/>
      <c r="BZ483" s="280"/>
      <c r="CA483" s="280"/>
      <c r="CB483" s="266"/>
      <c r="CC483" s="266"/>
      <c r="CD483" s="280"/>
      <c r="CE483" s="280"/>
      <c r="CF483" s="280"/>
      <c r="CG483" s="280"/>
      <c r="CH483" s="266"/>
      <c r="CI483" s="266"/>
      <c r="CJ483" s="266"/>
      <c r="CK483" s="266"/>
      <c r="CL483" s="266"/>
      <c r="CM483" s="280"/>
      <c r="CN483" s="280"/>
      <c r="CO483" s="280"/>
      <c r="CP483" s="280"/>
      <c r="CQ483" s="280"/>
      <c r="CR483" s="268"/>
      <c r="CS483" s="268"/>
      <c r="DA483" s="270"/>
      <c r="DB483" s="270"/>
      <c r="DD483" s="284"/>
      <c r="DE483" s="270"/>
      <c r="DF483" s="285"/>
      <c r="DG483" s="270"/>
      <c r="DH483" s="270"/>
      <c r="DI483" s="273"/>
      <c r="DJ483" s="270"/>
      <c r="DK483" s="270"/>
      <c r="DL483" s="273"/>
      <c r="DM483" s="285"/>
      <c r="DN483" s="270"/>
      <c r="DO483" s="284"/>
      <c r="DP483" s="270"/>
      <c r="DQ483" s="270"/>
      <c r="DR483" s="270"/>
      <c r="DS483" s="270"/>
      <c r="DT483" s="270"/>
      <c r="DU483" s="244"/>
      <c r="DV483" s="284"/>
      <c r="DW483" s="284"/>
      <c r="DX483" s="286"/>
      <c r="DY483" s="286"/>
      <c r="DZ483" s="284"/>
      <c r="EA483" s="284"/>
      <c r="EB483" s="284"/>
      <c r="ED483" s="284"/>
      <c r="EE483" s="270"/>
      <c r="EF483" s="280"/>
      <c r="EG483" s="280"/>
      <c r="EH483" s="280"/>
      <c r="EI483" s="224"/>
      <c r="EJ483" s="275"/>
      <c r="EK483" s="276"/>
      <c r="EL483" s="275"/>
      <c r="EM483" s="275"/>
      <c r="EO483" s="275"/>
      <c r="EP483" s="275"/>
      <c r="ER483" s="224"/>
      <c r="ES483" s="275"/>
      <c r="ET483" s="276"/>
      <c r="EU483" s="275"/>
      <c r="EV483" s="275"/>
      <c r="EX483" s="275"/>
      <c r="EY483" s="275"/>
      <c r="FA483" s="34"/>
      <c r="FB483" s="34"/>
      <c r="FC483" s="33"/>
    </row>
    <row r="484" spans="7:159" ht="32.25" customHeight="1">
      <c r="G484" s="280"/>
      <c r="L484" s="280"/>
      <c r="M484" s="266"/>
      <c r="N484" s="266"/>
      <c r="O484" s="266"/>
      <c r="P484" s="266"/>
      <c r="Q484" s="266"/>
      <c r="R484" s="266"/>
      <c r="S484" s="280"/>
      <c r="T484" s="280"/>
      <c r="U484" s="280"/>
      <c r="V484" s="280"/>
      <c r="W484" s="280"/>
      <c r="X484" s="266"/>
      <c r="Y484" s="280"/>
      <c r="Z484" s="280"/>
      <c r="AA484" s="280"/>
      <c r="AB484" s="266"/>
      <c r="AC484" s="280"/>
      <c r="AD484" s="280"/>
      <c r="AE484" s="281"/>
      <c r="AF484" s="280"/>
      <c r="AG484" s="280"/>
      <c r="AH484" s="281"/>
      <c r="AI484" s="280"/>
      <c r="AJ484" s="280"/>
      <c r="AK484" s="280"/>
      <c r="AL484" s="280"/>
      <c r="AM484" s="280"/>
      <c r="AN484" s="266"/>
      <c r="AO484" s="280"/>
      <c r="AP484" s="280"/>
      <c r="AQ484" s="280"/>
      <c r="AR484" s="280"/>
      <c r="AS484" s="266"/>
      <c r="AT484" s="280"/>
      <c r="AU484" s="280"/>
      <c r="AV484" s="266"/>
      <c r="AW484" s="266"/>
      <c r="AX484" s="280"/>
      <c r="AY484" s="280"/>
      <c r="AZ484" s="280"/>
      <c r="BA484" s="280"/>
      <c r="BB484" s="280"/>
      <c r="BC484" s="280"/>
      <c r="BD484" s="280"/>
      <c r="BE484" s="280"/>
      <c r="BF484" s="280"/>
      <c r="BK484" s="280"/>
      <c r="BL484" s="280"/>
      <c r="BM484" s="280"/>
      <c r="BN484" s="280"/>
      <c r="BO484" s="280"/>
      <c r="BP484" s="280"/>
      <c r="BQ484" s="280"/>
      <c r="BR484" s="280"/>
      <c r="BS484" s="280"/>
      <c r="BT484" s="280"/>
      <c r="BU484" s="266"/>
      <c r="BV484" s="280"/>
      <c r="BW484" s="280"/>
      <c r="BX484" s="280"/>
      <c r="BY484" s="280"/>
      <c r="BZ484" s="280"/>
      <c r="CA484" s="280"/>
      <c r="CB484" s="266"/>
      <c r="CC484" s="266"/>
      <c r="CD484" s="280"/>
      <c r="CE484" s="280"/>
      <c r="CF484" s="280"/>
      <c r="CG484" s="280"/>
      <c r="CH484" s="266"/>
      <c r="CI484" s="266"/>
      <c r="CJ484" s="266"/>
      <c r="CK484" s="266"/>
      <c r="CL484" s="266"/>
      <c r="CM484" s="280"/>
      <c r="CN484" s="280"/>
      <c r="CO484" s="280"/>
      <c r="CP484" s="280"/>
      <c r="CQ484" s="280"/>
      <c r="CR484" s="268"/>
      <c r="CS484" s="268"/>
      <c r="DA484" s="270"/>
      <c r="DB484" s="270"/>
      <c r="DD484" s="284"/>
      <c r="DE484" s="270"/>
      <c r="DF484" s="285"/>
      <c r="DG484" s="270"/>
      <c r="DH484" s="270"/>
      <c r="DI484" s="273"/>
      <c r="DJ484" s="270"/>
      <c r="DK484" s="270"/>
      <c r="DL484" s="273"/>
      <c r="DM484" s="285"/>
      <c r="DN484" s="270"/>
      <c r="DO484" s="284"/>
      <c r="DP484" s="270"/>
      <c r="DQ484" s="270"/>
      <c r="DR484" s="270"/>
      <c r="DS484" s="270"/>
      <c r="DT484" s="270"/>
      <c r="DU484" s="244"/>
      <c r="DV484" s="284"/>
      <c r="DW484" s="284"/>
      <c r="DX484" s="286"/>
      <c r="DY484" s="286"/>
      <c r="DZ484" s="284"/>
      <c r="EA484" s="284"/>
      <c r="EB484" s="284"/>
      <c r="ED484" s="284"/>
      <c r="EE484" s="270"/>
      <c r="EF484" s="280"/>
      <c r="EG484" s="280"/>
      <c r="EH484" s="280"/>
      <c r="EI484" s="224"/>
      <c r="EJ484" s="275"/>
      <c r="EK484" s="276"/>
      <c r="EL484" s="275"/>
      <c r="EM484" s="275"/>
      <c r="EO484" s="275"/>
      <c r="EP484" s="275"/>
      <c r="ER484" s="224"/>
      <c r="ES484" s="275"/>
      <c r="ET484" s="276"/>
      <c r="EU484" s="275"/>
      <c r="EV484" s="275"/>
      <c r="EX484" s="275"/>
      <c r="EY484" s="275"/>
      <c r="FA484" s="34"/>
      <c r="FB484" s="34"/>
      <c r="FC484" s="33"/>
    </row>
    <row r="485" spans="7:159" ht="32.25" customHeight="1">
      <c r="G485" s="280"/>
      <c r="L485" s="280"/>
      <c r="M485" s="266"/>
      <c r="N485" s="266"/>
      <c r="O485" s="266"/>
      <c r="P485" s="266"/>
      <c r="Q485" s="266"/>
      <c r="R485" s="266"/>
      <c r="S485" s="280"/>
      <c r="T485" s="280"/>
      <c r="U485" s="280"/>
      <c r="V485" s="280"/>
      <c r="W485" s="280"/>
      <c r="X485" s="266"/>
      <c r="Y485" s="280"/>
      <c r="Z485" s="280"/>
      <c r="AA485" s="280"/>
      <c r="AB485" s="266"/>
      <c r="AC485" s="280"/>
      <c r="AD485" s="280"/>
      <c r="AE485" s="281"/>
      <c r="AF485" s="280"/>
      <c r="AG485" s="280"/>
      <c r="AH485" s="281"/>
      <c r="AI485" s="280"/>
      <c r="AJ485" s="280"/>
      <c r="AK485" s="280"/>
      <c r="AL485" s="280"/>
      <c r="AM485" s="280"/>
      <c r="AN485" s="266"/>
      <c r="AO485" s="280"/>
      <c r="AP485" s="280"/>
      <c r="AQ485" s="280"/>
      <c r="AR485" s="280"/>
      <c r="AS485" s="266"/>
      <c r="AT485" s="280"/>
      <c r="AU485" s="280"/>
      <c r="AV485" s="266"/>
      <c r="AW485" s="266"/>
      <c r="AX485" s="280"/>
      <c r="AY485" s="280"/>
      <c r="AZ485" s="280"/>
      <c r="BA485" s="280"/>
      <c r="BB485" s="280"/>
      <c r="BC485" s="280"/>
      <c r="BD485" s="280"/>
      <c r="BE485" s="280"/>
      <c r="BF485" s="280"/>
      <c r="BK485" s="280"/>
      <c r="BL485" s="280"/>
      <c r="BM485" s="280"/>
      <c r="BN485" s="280"/>
      <c r="BO485" s="280"/>
      <c r="BP485" s="280"/>
      <c r="BQ485" s="280"/>
      <c r="BR485" s="280"/>
      <c r="BS485" s="280"/>
      <c r="BT485" s="280"/>
      <c r="BU485" s="266"/>
      <c r="BV485" s="280"/>
      <c r="BW485" s="280"/>
      <c r="BX485" s="280"/>
      <c r="BY485" s="280"/>
      <c r="BZ485" s="280"/>
      <c r="CA485" s="280"/>
      <c r="CB485" s="266"/>
      <c r="CC485" s="266"/>
      <c r="CD485" s="280"/>
      <c r="CE485" s="280"/>
      <c r="CF485" s="280"/>
      <c r="CG485" s="280"/>
      <c r="CH485" s="266"/>
      <c r="CI485" s="266"/>
      <c r="CJ485" s="266"/>
      <c r="CK485" s="266"/>
      <c r="CL485" s="266"/>
      <c r="CM485" s="280"/>
      <c r="CN485" s="280"/>
      <c r="CO485" s="280"/>
      <c r="CP485" s="280"/>
      <c r="CQ485" s="280"/>
      <c r="CR485" s="268"/>
      <c r="CS485" s="268"/>
      <c r="DA485" s="270"/>
      <c r="DB485" s="270"/>
      <c r="DD485" s="284"/>
      <c r="DE485" s="270"/>
      <c r="DF485" s="285"/>
      <c r="DG485" s="270"/>
      <c r="DH485" s="270"/>
      <c r="DI485" s="273"/>
      <c r="DJ485" s="270"/>
      <c r="DK485" s="270"/>
      <c r="DL485" s="273"/>
      <c r="DM485" s="285"/>
      <c r="DN485" s="270"/>
      <c r="DO485" s="284"/>
      <c r="DP485" s="270"/>
      <c r="DQ485" s="270"/>
      <c r="DR485" s="270"/>
      <c r="DS485" s="270"/>
      <c r="DT485" s="270"/>
      <c r="DU485" s="244"/>
      <c r="DV485" s="284"/>
      <c r="DW485" s="284"/>
      <c r="DX485" s="286"/>
      <c r="DY485" s="286"/>
      <c r="DZ485" s="284"/>
      <c r="EA485" s="284"/>
      <c r="EB485" s="284"/>
      <c r="ED485" s="284"/>
      <c r="EE485" s="270"/>
      <c r="EF485" s="280"/>
      <c r="EG485" s="280"/>
      <c r="EH485" s="280"/>
      <c r="EI485" s="224"/>
      <c r="EJ485" s="275"/>
      <c r="EK485" s="276"/>
      <c r="EL485" s="275"/>
      <c r="EM485" s="275"/>
      <c r="EO485" s="275"/>
      <c r="EP485" s="275"/>
      <c r="ER485" s="224"/>
      <c r="ES485" s="275"/>
      <c r="ET485" s="276"/>
      <c r="EU485" s="275"/>
      <c r="EV485" s="275"/>
      <c r="EX485" s="275"/>
      <c r="EY485" s="275"/>
      <c r="FA485" s="34"/>
      <c r="FB485" s="34"/>
      <c r="FC485" s="33"/>
    </row>
    <row r="486" spans="7:159" ht="32.25" customHeight="1">
      <c r="G486" s="280"/>
      <c r="L486" s="280"/>
      <c r="M486" s="266"/>
      <c r="N486" s="266"/>
      <c r="O486" s="266"/>
      <c r="P486" s="266"/>
      <c r="Q486" s="266"/>
      <c r="R486" s="266"/>
      <c r="S486" s="280"/>
      <c r="T486" s="280"/>
      <c r="U486" s="280"/>
      <c r="V486" s="280"/>
      <c r="W486" s="280"/>
      <c r="X486" s="266"/>
      <c r="Y486" s="280"/>
      <c r="Z486" s="280"/>
      <c r="AA486" s="280"/>
      <c r="AB486" s="266"/>
      <c r="AC486" s="280"/>
      <c r="AD486" s="280"/>
      <c r="AE486" s="281"/>
      <c r="AF486" s="280"/>
      <c r="AG486" s="280"/>
      <c r="AH486" s="281"/>
      <c r="AI486" s="280"/>
      <c r="AJ486" s="280"/>
      <c r="AK486" s="280"/>
      <c r="AL486" s="280"/>
      <c r="AM486" s="280"/>
      <c r="AN486" s="266"/>
      <c r="AO486" s="280"/>
      <c r="AP486" s="280"/>
      <c r="AQ486" s="280"/>
      <c r="AR486" s="280"/>
      <c r="AS486" s="266"/>
      <c r="AT486" s="280"/>
      <c r="AU486" s="280"/>
      <c r="AV486" s="266"/>
      <c r="AW486" s="266"/>
      <c r="AX486" s="280"/>
      <c r="AY486" s="280"/>
      <c r="AZ486" s="280"/>
      <c r="BA486" s="280"/>
      <c r="BB486" s="280"/>
      <c r="BC486" s="280"/>
      <c r="BD486" s="280"/>
      <c r="BE486" s="280"/>
      <c r="BF486" s="280"/>
      <c r="BK486" s="280"/>
      <c r="BL486" s="280"/>
      <c r="BM486" s="280"/>
      <c r="BN486" s="280"/>
      <c r="BO486" s="280"/>
      <c r="BP486" s="280"/>
      <c r="BQ486" s="280"/>
      <c r="BR486" s="280"/>
      <c r="BS486" s="280"/>
      <c r="BT486" s="280"/>
      <c r="BU486" s="266"/>
      <c r="BV486" s="280"/>
      <c r="BW486" s="280"/>
      <c r="BX486" s="280"/>
      <c r="BY486" s="280"/>
      <c r="BZ486" s="280"/>
      <c r="CA486" s="280"/>
      <c r="CB486" s="266"/>
      <c r="CC486" s="266"/>
      <c r="CD486" s="280"/>
      <c r="CE486" s="280"/>
      <c r="CF486" s="280"/>
      <c r="CG486" s="280"/>
      <c r="CH486" s="266"/>
      <c r="CI486" s="266"/>
      <c r="CJ486" s="266"/>
      <c r="CK486" s="266"/>
      <c r="CL486" s="266"/>
      <c r="CM486" s="280"/>
      <c r="CN486" s="280"/>
      <c r="CO486" s="280"/>
      <c r="CP486" s="280"/>
      <c r="CQ486" s="280"/>
      <c r="CR486" s="268"/>
      <c r="CS486" s="268"/>
      <c r="DA486" s="270"/>
      <c r="DB486" s="270"/>
      <c r="DD486" s="284"/>
      <c r="DE486" s="270"/>
      <c r="DF486" s="285"/>
      <c r="DG486" s="270"/>
      <c r="DH486" s="270"/>
      <c r="DI486" s="273"/>
      <c r="DJ486" s="270"/>
      <c r="DK486" s="270"/>
      <c r="DL486" s="273"/>
      <c r="DM486" s="285"/>
      <c r="DN486" s="270"/>
      <c r="DO486" s="284"/>
      <c r="DP486" s="270"/>
      <c r="DQ486" s="270"/>
      <c r="DR486" s="270"/>
      <c r="DS486" s="270"/>
      <c r="DT486" s="270"/>
      <c r="DU486" s="244"/>
      <c r="DV486" s="284"/>
      <c r="DW486" s="284"/>
      <c r="DX486" s="286"/>
      <c r="DY486" s="286"/>
      <c r="DZ486" s="284"/>
      <c r="EA486" s="284"/>
      <c r="EB486" s="284"/>
      <c r="ED486" s="284"/>
      <c r="EE486" s="270"/>
      <c r="EF486" s="280"/>
      <c r="EG486" s="280"/>
      <c r="EH486" s="280"/>
      <c r="EI486" s="224"/>
      <c r="EJ486" s="275"/>
      <c r="EK486" s="276"/>
      <c r="EL486" s="275"/>
      <c r="EM486" s="275"/>
      <c r="EO486" s="275"/>
      <c r="EP486" s="275"/>
      <c r="ER486" s="224"/>
      <c r="ES486" s="275"/>
      <c r="ET486" s="276"/>
      <c r="EU486" s="275"/>
      <c r="EV486" s="275"/>
      <c r="EX486" s="275"/>
      <c r="EY486" s="275"/>
      <c r="FA486" s="34"/>
      <c r="FB486" s="34"/>
      <c r="FC486" s="33"/>
    </row>
    <row r="487" spans="7:159" ht="32.25" customHeight="1">
      <c r="G487" s="280"/>
      <c r="L487" s="280"/>
      <c r="M487" s="266"/>
      <c r="N487" s="266"/>
      <c r="O487" s="266"/>
      <c r="P487" s="266"/>
      <c r="Q487" s="266"/>
      <c r="R487" s="266"/>
      <c r="S487" s="280"/>
      <c r="T487" s="280"/>
      <c r="U487" s="280"/>
      <c r="V487" s="280"/>
      <c r="W487" s="280"/>
      <c r="X487" s="266"/>
      <c r="Y487" s="280"/>
      <c r="Z487" s="280"/>
      <c r="AA487" s="280"/>
      <c r="AB487" s="266"/>
      <c r="AC487" s="280"/>
      <c r="AD487" s="280"/>
      <c r="AE487" s="281"/>
      <c r="AF487" s="280"/>
      <c r="AG487" s="280"/>
      <c r="AH487" s="281"/>
      <c r="AI487" s="280"/>
      <c r="AJ487" s="280"/>
      <c r="AK487" s="280"/>
      <c r="AL487" s="280"/>
      <c r="AM487" s="280"/>
      <c r="AN487" s="266"/>
      <c r="AO487" s="280"/>
      <c r="AP487" s="280"/>
      <c r="AQ487" s="280"/>
      <c r="AR487" s="280"/>
      <c r="AS487" s="266"/>
      <c r="AT487" s="280"/>
      <c r="AU487" s="280"/>
      <c r="AV487" s="266"/>
      <c r="AW487" s="266"/>
      <c r="AX487" s="280"/>
      <c r="AY487" s="280"/>
      <c r="AZ487" s="280"/>
      <c r="BA487" s="280"/>
      <c r="BB487" s="280"/>
      <c r="BC487" s="280"/>
      <c r="BD487" s="280"/>
      <c r="BE487" s="280"/>
      <c r="BF487" s="280"/>
      <c r="BK487" s="280"/>
      <c r="BL487" s="280"/>
      <c r="BM487" s="280"/>
      <c r="BN487" s="280"/>
      <c r="BO487" s="280"/>
      <c r="BP487" s="280"/>
      <c r="BQ487" s="280"/>
      <c r="BR487" s="280"/>
      <c r="BS487" s="280"/>
      <c r="BT487" s="280"/>
      <c r="BU487" s="266"/>
      <c r="BV487" s="280"/>
      <c r="BW487" s="280"/>
      <c r="BX487" s="280"/>
      <c r="BY487" s="280"/>
      <c r="BZ487" s="280"/>
      <c r="CA487" s="280"/>
      <c r="CB487" s="266"/>
      <c r="CC487" s="266"/>
      <c r="CD487" s="280"/>
      <c r="CE487" s="280"/>
      <c r="CF487" s="280"/>
      <c r="CG487" s="280"/>
      <c r="CH487" s="266"/>
      <c r="CI487" s="266"/>
      <c r="CJ487" s="266"/>
      <c r="CK487" s="266"/>
      <c r="CL487" s="266"/>
      <c r="CM487" s="280"/>
      <c r="CN487" s="280"/>
      <c r="CO487" s="280"/>
      <c r="CP487" s="280"/>
      <c r="CQ487" s="280"/>
      <c r="CR487" s="268"/>
      <c r="CS487" s="268"/>
      <c r="DA487" s="270"/>
      <c r="DB487" s="270"/>
      <c r="DD487" s="284"/>
      <c r="DE487" s="270"/>
      <c r="DF487" s="285"/>
      <c r="DG487" s="270"/>
      <c r="DH487" s="270"/>
      <c r="DI487" s="273"/>
      <c r="DJ487" s="270"/>
      <c r="DK487" s="270"/>
      <c r="DL487" s="273"/>
      <c r="DM487" s="285"/>
      <c r="DN487" s="270"/>
      <c r="DO487" s="284"/>
      <c r="DP487" s="270"/>
      <c r="DQ487" s="270"/>
      <c r="DR487" s="270"/>
      <c r="DS487" s="270"/>
      <c r="DT487" s="270"/>
      <c r="DU487" s="244"/>
      <c r="DV487" s="284"/>
      <c r="DW487" s="284"/>
      <c r="DX487" s="286"/>
      <c r="DY487" s="286"/>
      <c r="DZ487" s="284"/>
      <c r="EA487" s="284"/>
      <c r="EB487" s="284"/>
      <c r="ED487" s="284"/>
      <c r="EE487" s="270"/>
      <c r="EF487" s="280"/>
      <c r="EG487" s="280"/>
      <c r="EH487" s="280"/>
      <c r="EI487" s="224"/>
      <c r="EJ487" s="275"/>
      <c r="EK487" s="276"/>
      <c r="EL487" s="275"/>
      <c r="EM487" s="275"/>
      <c r="EO487" s="275"/>
      <c r="EP487" s="275"/>
      <c r="ER487" s="224"/>
      <c r="ES487" s="275"/>
      <c r="ET487" s="276"/>
      <c r="EU487" s="275"/>
      <c r="EV487" s="275"/>
      <c r="EX487" s="275"/>
      <c r="EY487" s="275"/>
      <c r="FA487" s="34"/>
      <c r="FB487" s="34"/>
      <c r="FC487" s="33"/>
    </row>
    <row r="488" spans="7:159" ht="32.25" customHeight="1">
      <c r="G488" s="280"/>
      <c r="L488" s="280"/>
      <c r="M488" s="266"/>
      <c r="N488" s="266"/>
      <c r="O488" s="266"/>
      <c r="P488" s="266"/>
      <c r="Q488" s="266"/>
      <c r="R488" s="266"/>
      <c r="S488" s="280"/>
      <c r="T488" s="280"/>
      <c r="U488" s="280"/>
      <c r="V488" s="280"/>
      <c r="W488" s="280"/>
      <c r="X488" s="266"/>
      <c r="Y488" s="280"/>
      <c r="Z488" s="280"/>
      <c r="AA488" s="280"/>
      <c r="AB488" s="266"/>
      <c r="AC488" s="280"/>
      <c r="AD488" s="280"/>
      <c r="AE488" s="281"/>
      <c r="AF488" s="280"/>
      <c r="AG488" s="280"/>
      <c r="AH488" s="281"/>
      <c r="AI488" s="280"/>
      <c r="AJ488" s="280"/>
      <c r="AK488" s="280"/>
      <c r="AL488" s="280"/>
      <c r="AM488" s="280"/>
      <c r="AN488" s="266"/>
      <c r="AO488" s="280"/>
      <c r="AP488" s="280"/>
      <c r="AQ488" s="280"/>
      <c r="AR488" s="280"/>
      <c r="AS488" s="266"/>
      <c r="AT488" s="280"/>
      <c r="AU488" s="280"/>
      <c r="AV488" s="266"/>
      <c r="AW488" s="266"/>
      <c r="AX488" s="280"/>
      <c r="AY488" s="280"/>
      <c r="AZ488" s="280"/>
      <c r="BA488" s="280"/>
      <c r="BB488" s="280"/>
      <c r="BC488" s="280"/>
      <c r="BD488" s="280"/>
      <c r="BE488" s="280"/>
      <c r="BF488" s="280"/>
      <c r="BK488" s="280"/>
      <c r="BL488" s="280"/>
      <c r="BM488" s="280"/>
      <c r="BN488" s="280"/>
      <c r="BO488" s="280"/>
      <c r="BP488" s="280"/>
      <c r="BQ488" s="280"/>
      <c r="BR488" s="280"/>
      <c r="BS488" s="280"/>
      <c r="BT488" s="280"/>
      <c r="BU488" s="266"/>
      <c r="BV488" s="280"/>
      <c r="BW488" s="280"/>
      <c r="BX488" s="280"/>
      <c r="BY488" s="280"/>
      <c r="BZ488" s="280"/>
      <c r="CA488" s="280"/>
      <c r="CB488" s="266"/>
      <c r="CC488" s="266"/>
      <c r="CD488" s="280"/>
      <c r="CE488" s="280"/>
      <c r="CF488" s="280"/>
      <c r="CG488" s="280"/>
      <c r="CH488" s="266"/>
      <c r="CI488" s="266"/>
      <c r="CJ488" s="266"/>
      <c r="CK488" s="266"/>
      <c r="CL488" s="266"/>
      <c r="CM488" s="280"/>
      <c r="CN488" s="280"/>
      <c r="CO488" s="280"/>
      <c r="CP488" s="280"/>
      <c r="CQ488" s="280"/>
      <c r="CR488" s="268"/>
      <c r="CS488" s="268"/>
      <c r="DA488" s="270"/>
      <c r="DB488" s="270"/>
      <c r="DD488" s="284"/>
      <c r="DE488" s="270"/>
      <c r="DF488" s="285"/>
      <c r="DG488" s="270"/>
      <c r="DH488" s="270"/>
      <c r="DI488" s="273"/>
      <c r="DJ488" s="270"/>
      <c r="DK488" s="270"/>
      <c r="DL488" s="273"/>
      <c r="DM488" s="285"/>
      <c r="DN488" s="270"/>
      <c r="DO488" s="284"/>
      <c r="DP488" s="270"/>
      <c r="DQ488" s="270"/>
      <c r="DR488" s="270"/>
      <c r="DS488" s="270"/>
      <c r="DT488" s="270"/>
      <c r="DU488" s="244"/>
      <c r="DV488" s="284"/>
      <c r="DW488" s="284"/>
      <c r="DX488" s="286"/>
      <c r="DY488" s="286"/>
      <c r="DZ488" s="284"/>
      <c r="EA488" s="284"/>
      <c r="EB488" s="284"/>
      <c r="ED488" s="284"/>
      <c r="EE488" s="270"/>
      <c r="EF488" s="280"/>
      <c r="EG488" s="280"/>
      <c r="EH488" s="280"/>
      <c r="EI488" s="224"/>
      <c r="EJ488" s="275"/>
      <c r="EK488" s="276"/>
      <c r="EL488" s="275"/>
      <c r="EM488" s="275"/>
      <c r="EO488" s="275"/>
      <c r="EP488" s="275"/>
      <c r="ER488" s="224"/>
      <c r="ES488" s="275"/>
      <c r="ET488" s="276"/>
      <c r="EU488" s="275"/>
      <c r="EV488" s="275"/>
      <c r="EX488" s="275"/>
      <c r="EY488" s="275"/>
      <c r="FA488" s="34"/>
      <c r="FB488" s="34"/>
      <c r="FC488" s="33"/>
    </row>
    <row r="489" spans="7:159" ht="32.25" customHeight="1">
      <c r="G489" s="280"/>
      <c r="L489" s="280"/>
      <c r="M489" s="266"/>
      <c r="N489" s="266"/>
      <c r="O489" s="266"/>
      <c r="P489" s="266"/>
      <c r="Q489" s="266"/>
      <c r="R489" s="266"/>
      <c r="S489" s="280"/>
      <c r="T489" s="280"/>
      <c r="U489" s="280"/>
      <c r="V489" s="280"/>
      <c r="W489" s="280"/>
      <c r="X489" s="266"/>
      <c r="Y489" s="280"/>
      <c r="Z489" s="280"/>
      <c r="AA489" s="280"/>
      <c r="AB489" s="266"/>
      <c r="AC489" s="280"/>
      <c r="AD489" s="280"/>
      <c r="AE489" s="281"/>
      <c r="AF489" s="280"/>
      <c r="AG489" s="280"/>
      <c r="AH489" s="281"/>
      <c r="AI489" s="280"/>
      <c r="AJ489" s="280"/>
      <c r="AK489" s="280"/>
      <c r="AL489" s="280"/>
      <c r="AM489" s="280"/>
      <c r="AN489" s="266"/>
      <c r="AO489" s="280"/>
      <c r="AP489" s="280"/>
      <c r="AQ489" s="280"/>
      <c r="AR489" s="280"/>
      <c r="AS489" s="266"/>
      <c r="AT489" s="280"/>
      <c r="AU489" s="280"/>
      <c r="AV489" s="266"/>
      <c r="AW489" s="266"/>
      <c r="AX489" s="280"/>
      <c r="AY489" s="280"/>
      <c r="AZ489" s="280"/>
      <c r="BA489" s="280"/>
      <c r="BB489" s="280"/>
      <c r="BC489" s="280"/>
      <c r="BD489" s="280"/>
      <c r="BE489" s="280"/>
      <c r="BF489" s="280"/>
      <c r="BK489" s="280"/>
      <c r="BL489" s="280"/>
      <c r="BM489" s="280"/>
      <c r="BN489" s="280"/>
      <c r="BO489" s="280"/>
      <c r="BP489" s="280"/>
      <c r="BQ489" s="280"/>
      <c r="BR489" s="280"/>
      <c r="BS489" s="280"/>
      <c r="BT489" s="280"/>
      <c r="BU489" s="266"/>
      <c r="BV489" s="280"/>
      <c r="BW489" s="280"/>
      <c r="BX489" s="280"/>
      <c r="BY489" s="280"/>
      <c r="BZ489" s="280"/>
      <c r="CA489" s="280"/>
      <c r="CB489" s="266"/>
      <c r="CC489" s="266"/>
      <c r="CD489" s="280"/>
      <c r="CE489" s="280"/>
      <c r="CF489" s="280"/>
      <c r="CG489" s="280"/>
      <c r="CH489" s="266"/>
      <c r="CI489" s="266"/>
      <c r="CJ489" s="266"/>
      <c r="CK489" s="266"/>
      <c r="CL489" s="266"/>
      <c r="CM489" s="280"/>
      <c r="CN489" s="280"/>
      <c r="CO489" s="280"/>
      <c r="CP489" s="280"/>
      <c r="CQ489" s="280"/>
      <c r="CR489" s="268"/>
      <c r="CS489" s="268"/>
      <c r="DA489" s="270"/>
      <c r="DB489" s="270"/>
      <c r="DD489" s="284"/>
      <c r="DE489" s="270"/>
      <c r="DF489" s="285"/>
      <c r="DG489" s="270"/>
      <c r="DH489" s="270"/>
      <c r="DI489" s="273"/>
      <c r="DJ489" s="270"/>
      <c r="DK489" s="270"/>
      <c r="DL489" s="273"/>
      <c r="DM489" s="285"/>
      <c r="DN489" s="270"/>
      <c r="DO489" s="284"/>
      <c r="DP489" s="270"/>
      <c r="DQ489" s="270"/>
      <c r="DR489" s="270"/>
      <c r="DS489" s="270"/>
      <c r="DT489" s="270"/>
      <c r="DU489" s="244"/>
      <c r="DV489" s="284"/>
      <c r="DW489" s="284"/>
      <c r="DX489" s="286"/>
      <c r="DY489" s="286"/>
      <c r="DZ489" s="284"/>
      <c r="EA489" s="284"/>
      <c r="EB489" s="284"/>
      <c r="ED489" s="284"/>
      <c r="EE489" s="270"/>
      <c r="EF489" s="280"/>
      <c r="EG489" s="280"/>
      <c r="EH489" s="280"/>
      <c r="EI489" s="224"/>
      <c r="EJ489" s="275"/>
      <c r="EK489" s="276"/>
      <c r="EL489" s="275"/>
      <c r="EM489" s="275"/>
      <c r="EO489" s="275"/>
      <c r="EP489" s="275"/>
      <c r="ER489" s="224"/>
      <c r="ES489" s="275"/>
      <c r="ET489" s="276"/>
      <c r="EU489" s="275"/>
      <c r="EV489" s="275"/>
      <c r="EX489" s="275"/>
      <c r="EY489" s="275"/>
      <c r="FA489" s="34"/>
      <c r="FB489" s="34"/>
      <c r="FC489" s="33"/>
    </row>
    <row r="490" spans="7:159" ht="32.25" customHeight="1">
      <c r="G490" s="280"/>
      <c r="L490" s="280"/>
      <c r="M490" s="266"/>
      <c r="N490" s="266"/>
      <c r="O490" s="266"/>
      <c r="P490" s="266"/>
      <c r="Q490" s="266"/>
      <c r="R490" s="266"/>
      <c r="S490" s="280"/>
      <c r="T490" s="280"/>
      <c r="U490" s="280"/>
      <c r="V490" s="280"/>
      <c r="W490" s="280"/>
      <c r="X490" s="266"/>
      <c r="Y490" s="280"/>
      <c r="Z490" s="280"/>
      <c r="AA490" s="280"/>
      <c r="AB490" s="266"/>
      <c r="AC490" s="280"/>
      <c r="AD490" s="280"/>
      <c r="AE490" s="281"/>
      <c r="AF490" s="280"/>
      <c r="AG490" s="280"/>
      <c r="AH490" s="281"/>
      <c r="AI490" s="280"/>
      <c r="AJ490" s="280"/>
      <c r="AK490" s="280"/>
      <c r="AL490" s="280"/>
      <c r="AM490" s="280"/>
      <c r="AN490" s="266"/>
      <c r="AO490" s="280"/>
      <c r="AP490" s="280"/>
      <c r="AQ490" s="280"/>
      <c r="AR490" s="280"/>
      <c r="AS490" s="266"/>
      <c r="AT490" s="280"/>
      <c r="AU490" s="280"/>
      <c r="AV490" s="266"/>
      <c r="AW490" s="266"/>
      <c r="AX490" s="280"/>
      <c r="AY490" s="280"/>
      <c r="AZ490" s="280"/>
      <c r="BA490" s="280"/>
      <c r="BB490" s="280"/>
      <c r="BC490" s="280"/>
      <c r="BD490" s="280"/>
      <c r="BE490" s="280"/>
      <c r="BF490" s="280"/>
      <c r="BK490" s="280"/>
      <c r="BL490" s="280"/>
      <c r="BM490" s="280"/>
      <c r="BN490" s="280"/>
      <c r="BO490" s="280"/>
      <c r="BP490" s="280"/>
      <c r="BQ490" s="280"/>
      <c r="BR490" s="280"/>
      <c r="BS490" s="280"/>
      <c r="BT490" s="280"/>
      <c r="BU490" s="266"/>
      <c r="BV490" s="280"/>
      <c r="BW490" s="280"/>
      <c r="BX490" s="280"/>
      <c r="BY490" s="280"/>
      <c r="BZ490" s="280"/>
      <c r="CA490" s="280"/>
      <c r="CB490" s="266"/>
      <c r="CC490" s="266"/>
      <c r="CD490" s="280"/>
      <c r="CE490" s="280"/>
      <c r="CF490" s="280"/>
      <c r="CG490" s="280"/>
      <c r="CH490" s="266"/>
      <c r="CI490" s="266"/>
      <c r="CJ490" s="266"/>
      <c r="CK490" s="266"/>
      <c r="CL490" s="266"/>
      <c r="CM490" s="280"/>
      <c r="CN490" s="280"/>
      <c r="CO490" s="280"/>
      <c r="CP490" s="280"/>
      <c r="CQ490" s="280"/>
      <c r="CR490" s="268"/>
      <c r="CS490" s="268"/>
      <c r="DA490" s="270"/>
      <c r="DB490" s="270"/>
      <c r="DD490" s="284"/>
      <c r="DE490" s="270"/>
      <c r="DF490" s="285"/>
      <c r="DG490" s="270"/>
      <c r="DH490" s="270"/>
      <c r="DI490" s="273"/>
      <c r="DJ490" s="270"/>
      <c r="DK490" s="270"/>
      <c r="DL490" s="273"/>
      <c r="DM490" s="285"/>
      <c r="DN490" s="270"/>
      <c r="DO490" s="284"/>
      <c r="DP490" s="270"/>
      <c r="DQ490" s="270"/>
      <c r="DR490" s="270"/>
      <c r="DS490" s="270"/>
      <c r="DT490" s="270"/>
      <c r="DU490" s="244"/>
      <c r="DV490" s="284"/>
      <c r="DW490" s="284"/>
      <c r="DX490" s="286"/>
      <c r="DY490" s="286"/>
      <c r="DZ490" s="284"/>
      <c r="EA490" s="284"/>
      <c r="EB490" s="284"/>
      <c r="ED490" s="284"/>
      <c r="EE490" s="270"/>
      <c r="EF490" s="280"/>
      <c r="EG490" s="280"/>
      <c r="EH490" s="280"/>
      <c r="EI490" s="224"/>
      <c r="EJ490" s="275"/>
      <c r="EK490" s="276"/>
      <c r="EL490" s="275"/>
      <c r="EM490" s="275"/>
      <c r="EO490" s="275"/>
      <c r="EP490" s="275"/>
      <c r="ER490" s="224"/>
      <c r="ES490" s="275"/>
      <c r="ET490" s="276"/>
      <c r="EU490" s="275"/>
      <c r="EV490" s="275"/>
      <c r="EX490" s="275"/>
      <c r="EY490" s="275"/>
      <c r="FA490" s="34"/>
      <c r="FB490" s="34"/>
      <c r="FC490" s="33"/>
    </row>
    <row r="491" spans="7:159" ht="32.25" customHeight="1">
      <c r="G491" s="280"/>
      <c r="L491" s="280"/>
      <c r="M491" s="266"/>
      <c r="N491" s="266"/>
      <c r="O491" s="266"/>
      <c r="P491" s="266"/>
      <c r="Q491" s="266"/>
      <c r="R491" s="266"/>
      <c r="S491" s="280"/>
      <c r="T491" s="280"/>
      <c r="U491" s="280"/>
      <c r="V491" s="280"/>
      <c r="W491" s="280"/>
      <c r="X491" s="266"/>
      <c r="Y491" s="280"/>
      <c r="Z491" s="280"/>
      <c r="AA491" s="280"/>
      <c r="AB491" s="266"/>
      <c r="AC491" s="280"/>
      <c r="AD491" s="280"/>
      <c r="AE491" s="281"/>
      <c r="AF491" s="280"/>
      <c r="AG491" s="280"/>
      <c r="AH491" s="281"/>
      <c r="AI491" s="280"/>
      <c r="AJ491" s="280"/>
      <c r="AK491" s="280"/>
      <c r="AL491" s="280"/>
      <c r="AM491" s="280"/>
      <c r="AN491" s="266"/>
      <c r="AO491" s="280"/>
      <c r="AP491" s="280"/>
      <c r="AQ491" s="280"/>
      <c r="AR491" s="280"/>
      <c r="AS491" s="266"/>
      <c r="AT491" s="280"/>
      <c r="AU491" s="280"/>
      <c r="AV491" s="266"/>
      <c r="AW491" s="266"/>
      <c r="AX491" s="280"/>
      <c r="AY491" s="280"/>
      <c r="AZ491" s="280"/>
      <c r="BA491" s="280"/>
      <c r="BB491" s="280"/>
      <c r="BC491" s="280"/>
      <c r="BD491" s="280"/>
      <c r="BE491" s="280"/>
      <c r="BF491" s="280"/>
      <c r="BK491" s="280"/>
      <c r="BL491" s="280"/>
      <c r="BM491" s="280"/>
      <c r="BN491" s="280"/>
      <c r="BO491" s="280"/>
      <c r="BP491" s="280"/>
      <c r="BQ491" s="280"/>
      <c r="BR491" s="280"/>
      <c r="BS491" s="280"/>
      <c r="BT491" s="280"/>
      <c r="BU491" s="266"/>
      <c r="BV491" s="280"/>
      <c r="BW491" s="280"/>
      <c r="BX491" s="280"/>
      <c r="BY491" s="280"/>
      <c r="BZ491" s="280"/>
      <c r="CA491" s="280"/>
      <c r="CB491" s="266"/>
      <c r="CC491" s="266"/>
      <c r="CD491" s="280"/>
      <c r="CE491" s="280"/>
      <c r="CF491" s="280"/>
      <c r="CG491" s="280"/>
      <c r="CH491" s="266"/>
      <c r="CI491" s="266"/>
      <c r="CJ491" s="266"/>
      <c r="CK491" s="266"/>
      <c r="CL491" s="266"/>
      <c r="CM491" s="280"/>
      <c r="CN491" s="280"/>
      <c r="CO491" s="280"/>
      <c r="CP491" s="280"/>
      <c r="CQ491" s="280"/>
      <c r="CR491" s="268"/>
      <c r="CS491" s="268"/>
      <c r="DA491" s="270"/>
      <c r="DB491" s="270"/>
      <c r="DD491" s="284"/>
      <c r="DE491" s="270"/>
      <c r="DF491" s="285"/>
      <c r="DG491" s="270"/>
      <c r="DH491" s="270"/>
      <c r="DI491" s="273"/>
      <c r="DJ491" s="270"/>
      <c r="DK491" s="270"/>
      <c r="DL491" s="273"/>
      <c r="DM491" s="285"/>
      <c r="DN491" s="270"/>
      <c r="DO491" s="284"/>
      <c r="DP491" s="270"/>
      <c r="DQ491" s="270"/>
      <c r="DR491" s="270"/>
      <c r="DS491" s="270"/>
      <c r="DT491" s="270"/>
      <c r="DU491" s="244"/>
      <c r="DV491" s="284"/>
      <c r="DW491" s="284"/>
      <c r="DX491" s="286"/>
      <c r="DY491" s="286"/>
      <c r="DZ491" s="284"/>
      <c r="EA491" s="284"/>
      <c r="EB491" s="284"/>
      <c r="ED491" s="284"/>
      <c r="EE491" s="270"/>
      <c r="EF491" s="280"/>
      <c r="EG491" s="280"/>
      <c r="EH491" s="280"/>
      <c r="EI491" s="224"/>
      <c r="EJ491" s="275"/>
      <c r="EK491" s="276"/>
      <c r="EL491" s="275"/>
      <c r="EM491" s="275"/>
      <c r="EO491" s="275"/>
      <c r="EP491" s="275"/>
      <c r="ER491" s="224"/>
      <c r="ES491" s="275"/>
      <c r="ET491" s="276"/>
      <c r="EU491" s="275"/>
      <c r="EV491" s="275"/>
      <c r="EX491" s="275"/>
      <c r="EY491" s="275"/>
      <c r="FA491" s="34"/>
      <c r="FB491" s="34"/>
      <c r="FC491" s="33"/>
    </row>
    <row r="492" spans="7:159" ht="32.25" customHeight="1">
      <c r="G492" s="280"/>
      <c r="L492" s="280"/>
      <c r="M492" s="266"/>
      <c r="N492" s="266"/>
      <c r="O492" s="266"/>
      <c r="P492" s="266"/>
      <c r="Q492" s="266"/>
      <c r="R492" s="266"/>
      <c r="S492" s="280"/>
      <c r="T492" s="280"/>
      <c r="U492" s="280"/>
      <c r="V492" s="280"/>
      <c r="W492" s="280"/>
      <c r="X492" s="266"/>
      <c r="Y492" s="280"/>
      <c r="Z492" s="280"/>
      <c r="AA492" s="280"/>
      <c r="AB492" s="266"/>
      <c r="AC492" s="280"/>
      <c r="AD492" s="280"/>
      <c r="AE492" s="281"/>
      <c r="AF492" s="280"/>
      <c r="AG492" s="280"/>
      <c r="AH492" s="281"/>
      <c r="AI492" s="280"/>
      <c r="AJ492" s="280"/>
      <c r="AK492" s="280"/>
      <c r="AL492" s="280"/>
      <c r="AM492" s="280"/>
      <c r="AN492" s="266"/>
      <c r="AO492" s="280"/>
      <c r="AP492" s="280"/>
      <c r="AQ492" s="280"/>
      <c r="AR492" s="280"/>
      <c r="AS492" s="266"/>
      <c r="AT492" s="280"/>
      <c r="AU492" s="280"/>
      <c r="AV492" s="266"/>
      <c r="AW492" s="266"/>
      <c r="AX492" s="280"/>
      <c r="AY492" s="280"/>
      <c r="AZ492" s="280"/>
      <c r="BA492" s="280"/>
      <c r="BB492" s="280"/>
      <c r="BC492" s="280"/>
      <c r="BD492" s="280"/>
      <c r="BE492" s="280"/>
      <c r="BF492" s="280"/>
      <c r="BK492" s="280"/>
      <c r="BL492" s="280"/>
      <c r="BM492" s="280"/>
      <c r="BN492" s="280"/>
      <c r="BO492" s="280"/>
      <c r="BP492" s="280"/>
      <c r="BQ492" s="280"/>
      <c r="BR492" s="280"/>
      <c r="BS492" s="280"/>
      <c r="BT492" s="280"/>
      <c r="BU492" s="266"/>
      <c r="BV492" s="280"/>
      <c r="BW492" s="280"/>
      <c r="BX492" s="280"/>
      <c r="BY492" s="280"/>
      <c r="BZ492" s="280"/>
      <c r="CA492" s="280"/>
      <c r="CB492" s="266"/>
      <c r="CC492" s="266"/>
      <c r="CD492" s="280"/>
      <c r="CE492" s="280"/>
      <c r="CF492" s="280"/>
      <c r="CG492" s="280"/>
      <c r="CH492" s="266"/>
      <c r="CI492" s="266"/>
      <c r="CJ492" s="266"/>
      <c r="CK492" s="266"/>
      <c r="CL492" s="266"/>
      <c r="CM492" s="280"/>
      <c r="CN492" s="280"/>
      <c r="CO492" s="280"/>
      <c r="CP492" s="280"/>
      <c r="CQ492" s="280"/>
      <c r="CR492" s="268"/>
      <c r="CS492" s="268"/>
      <c r="DA492" s="270"/>
      <c r="DB492" s="270"/>
      <c r="DD492" s="284"/>
      <c r="DE492" s="270"/>
      <c r="DF492" s="285"/>
      <c r="DG492" s="270"/>
      <c r="DH492" s="270"/>
      <c r="DI492" s="273"/>
      <c r="DJ492" s="270"/>
      <c r="DK492" s="270"/>
      <c r="DL492" s="273"/>
      <c r="DM492" s="285"/>
      <c r="DN492" s="270"/>
      <c r="DO492" s="284"/>
      <c r="DP492" s="270"/>
      <c r="DQ492" s="270"/>
      <c r="DR492" s="270"/>
      <c r="DS492" s="270"/>
      <c r="DT492" s="270"/>
      <c r="DU492" s="244"/>
      <c r="DV492" s="284"/>
      <c r="DW492" s="284"/>
      <c r="DX492" s="286"/>
      <c r="DY492" s="286"/>
      <c r="DZ492" s="284"/>
      <c r="EA492" s="284"/>
      <c r="EB492" s="284"/>
      <c r="ED492" s="284"/>
      <c r="EE492" s="270"/>
      <c r="EF492" s="280"/>
      <c r="EG492" s="280"/>
      <c r="EH492" s="280"/>
      <c r="EI492" s="224"/>
      <c r="EJ492" s="275"/>
      <c r="EK492" s="276"/>
      <c r="EL492" s="275"/>
      <c r="EM492" s="275"/>
      <c r="EO492" s="275"/>
      <c r="EP492" s="275"/>
      <c r="ER492" s="224"/>
      <c r="ES492" s="275"/>
      <c r="ET492" s="276"/>
      <c r="EU492" s="275"/>
      <c r="EV492" s="275"/>
      <c r="EX492" s="275"/>
      <c r="EY492" s="275"/>
      <c r="FA492" s="34"/>
      <c r="FB492" s="34"/>
      <c r="FC492" s="33"/>
    </row>
    <row r="493" spans="7:159" ht="32.25" customHeight="1">
      <c r="G493" s="280"/>
      <c r="L493" s="280"/>
      <c r="M493" s="266"/>
      <c r="N493" s="266"/>
      <c r="O493" s="266"/>
      <c r="P493" s="266"/>
      <c r="Q493" s="266"/>
      <c r="R493" s="266"/>
      <c r="S493" s="280"/>
      <c r="T493" s="280"/>
      <c r="U493" s="280"/>
      <c r="V493" s="280"/>
      <c r="W493" s="280"/>
      <c r="X493" s="266"/>
      <c r="Y493" s="280"/>
      <c r="Z493" s="280"/>
      <c r="AA493" s="280"/>
      <c r="AB493" s="266"/>
      <c r="AC493" s="280"/>
      <c r="AD493" s="280"/>
      <c r="AE493" s="281"/>
      <c r="AF493" s="280"/>
      <c r="AG493" s="280"/>
      <c r="AH493" s="281"/>
      <c r="AI493" s="280"/>
      <c r="AJ493" s="280"/>
      <c r="AK493" s="280"/>
      <c r="AL493" s="280"/>
      <c r="AM493" s="280"/>
      <c r="AN493" s="266"/>
      <c r="AO493" s="280"/>
      <c r="AP493" s="280"/>
      <c r="AQ493" s="280"/>
      <c r="AR493" s="280"/>
      <c r="AS493" s="266"/>
      <c r="AT493" s="280"/>
      <c r="AU493" s="280"/>
      <c r="AV493" s="266"/>
      <c r="AW493" s="266"/>
      <c r="AX493" s="280"/>
      <c r="AY493" s="280"/>
      <c r="AZ493" s="280"/>
      <c r="BA493" s="280"/>
      <c r="BB493" s="280"/>
      <c r="BC493" s="280"/>
      <c r="BD493" s="280"/>
      <c r="BE493" s="280"/>
      <c r="BF493" s="280"/>
      <c r="BK493" s="280"/>
      <c r="BL493" s="280"/>
      <c r="BM493" s="280"/>
      <c r="BN493" s="280"/>
      <c r="BO493" s="280"/>
      <c r="BP493" s="280"/>
      <c r="BQ493" s="280"/>
      <c r="BR493" s="280"/>
      <c r="BS493" s="280"/>
      <c r="BT493" s="280"/>
      <c r="BU493" s="266"/>
      <c r="BV493" s="280"/>
      <c r="BW493" s="280"/>
      <c r="BX493" s="280"/>
      <c r="BY493" s="280"/>
      <c r="BZ493" s="280"/>
      <c r="CA493" s="280"/>
      <c r="CB493" s="266"/>
      <c r="CC493" s="266"/>
      <c r="CD493" s="280"/>
      <c r="CE493" s="280"/>
      <c r="CF493" s="280"/>
      <c r="CG493" s="280"/>
      <c r="CH493" s="266"/>
      <c r="CI493" s="266"/>
      <c r="CJ493" s="266"/>
      <c r="CK493" s="266"/>
      <c r="CL493" s="266"/>
      <c r="CM493" s="280"/>
      <c r="CN493" s="280"/>
      <c r="CO493" s="280"/>
      <c r="CP493" s="280"/>
      <c r="CQ493" s="280"/>
      <c r="CR493" s="268"/>
      <c r="CS493" s="268"/>
      <c r="DA493" s="270"/>
      <c r="DB493" s="270"/>
      <c r="DD493" s="284"/>
      <c r="DE493" s="270"/>
      <c r="DF493" s="285"/>
      <c r="DG493" s="270"/>
      <c r="DH493" s="270"/>
      <c r="DI493" s="273"/>
      <c r="DJ493" s="270"/>
      <c r="DK493" s="270"/>
      <c r="DL493" s="273"/>
      <c r="DM493" s="285"/>
      <c r="DN493" s="270"/>
      <c r="DO493" s="284"/>
      <c r="DP493" s="270"/>
      <c r="DQ493" s="270"/>
      <c r="DR493" s="270"/>
      <c r="DS493" s="270"/>
      <c r="DT493" s="270"/>
      <c r="DU493" s="244"/>
      <c r="DV493" s="284"/>
      <c r="DW493" s="284"/>
      <c r="DX493" s="286"/>
      <c r="DY493" s="286"/>
      <c r="DZ493" s="284"/>
      <c r="EA493" s="284"/>
      <c r="EB493" s="284"/>
      <c r="ED493" s="284"/>
      <c r="EE493" s="270"/>
      <c r="EF493" s="280"/>
      <c r="EG493" s="280"/>
      <c r="EH493" s="280"/>
      <c r="EI493" s="224"/>
      <c r="EJ493" s="275"/>
      <c r="EK493" s="276"/>
      <c r="EL493" s="275"/>
      <c r="EM493" s="275"/>
      <c r="EO493" s="275"/>
      <c r="EP493" s="275"/>
      <c r="ER493" s="224"/>
      <c r="ES493" s="275"/>
      <c r="ET493" s="276"/>
      <c r="EU493" s="275"/>
      <c r="EV493" s="275"/>
      <c r="EX493" s="275"/>
      <c r="EY493" s="275"/>
      <c r="FA493" s="34"/>
      <c r="FB493" s="34"/>
      <c r="FC493" s="33"/>
    </row>
    <row r="494" spans="7:159" ht="32.25" customHeight="1">
      <c r="G494" s="280"/>
      <c r="L494" s="280"/>
      <c r="M494" s="266"/>
      <c r="N494" s="266"/>
      <c r="O494" s="266"/>
      <c r="P494" s="266"/>
      <c r="Q494" s="266"/>
      <c r="R494" s="266"/>
      <c r="S494" s="280"/>
      <c r="T494" s="280"/>
      <c r="U494" s="280"/>
      <c r="V494" s="280"/>
      <c r="W494" s="280"/>
      <c r="X494" s="266"/>
      <c r="Y494" s="280"/>
      <c r="Z494" s="280"/>
      <c r="AA494" s="280"/>
      <c r="AB494" s="266"/>
      <c r="AC494" s="280"/>
      <c r="AD494" s="280"/>
      <c r="AE494" s="281"/>
      <c r="AF494" s="280"/>
      <c r="AG494" s="280"/>
      <c r="AH494" s="281"/>
      <c r="AI494" s="280"/>
      <c r="AJ494" s="280"/>
      <c r="AK494" s="280"/>
      <c r="AL494" s="280"/>
      <c r="AM494" s="280"/>
      <c r="AN494" s="266"/>
      <c r="AO494" s="280"/>
      <c r="AP494" s="280"/>
      <c r="AQ494" s="280"/>
      <c r="AR494" s="280"/>
      <c r="AS494" s="266"/>
      <c r="AT494" s="280"/>
      <c r="AU494" s="280"/>
      <c r="AV494" s="266"/>
      <c r="AW494" s="266"/>
      <c r="AX494" s="280"/>
      <c r="AY494" s="280"/>
      <c r="AZ494" s="280"/>
      <c r="BA494" s="280"/>
      <c r="BB494" s="280"/>
      <c r="BC494" s="280"/>
      <c r="BD494" s="280"/>
      <c r="BE494" s="280"/>
      <c r="BF494" s="280"/>
      <c r="BK494" s="280"/>
      <c r="BL494" s="280"/>
      <c r="BM494" s="280"/>
      <c r="BN494" s="280"/>
      <c r="BO494" s="280"/>
      <c r="BP494" s="280"/>
      <c r="BQ494" s="280"/>
      <c r="BR494" s="280"/>
      <c r="BS494" s="280"/>
      <c r="BT494" s="280"/>
      <c r="BU494" s="266"/>
      <c r="BV494" s="280"/>
      <c r="BW494" s="280"/>
      <c r="BX494" s="280"/>
      <c r="BY494" s="280"/>
      <c r="BZ494" s="280"/>
      <c r="CA494" s="280"/>
      <c r="CB494" s="266"/>
      <c r="CC494" s="266"/>
      <c r="CD494" s="280"/>
      <c r="CE494" s="280"/>
      <c r="CF494" s="280"/>
      <c r="CG494" s="280"/>
      <c r="CH494" s="266"/>
      <c r="CI494" s="266"/>
      <c r="CJ494" s="266"/>
      <c r="CK494" s="266"/>
      <c r="CL494" s="266"/>
      <c r="CM494" s="280"/>
      <c r="CN494" s="280"/>
      <c r="CO494" s="280"/>
      <c r="CP494" s="280"/>
      <c r="CQ494" s="280"/>
      <c r="CR494" s="268"/>
      <c r="CS494" s="268"/>
      <c r="DA494" s="270"/>
      <c r="DB494" s="270"/>
      <c r="DD494" s="284"/>
      <c r="DE494" s="270"/>
      <c r="DF494" s="285"/>
      <c r="DG494" s="270"/>
      <c r="DH494" s="270"/>
      <c r="DI494" s="273"/>
      <c r="DJ494" s="270"/>
      <c r="DK494" s="270"/>
      <c r="DL494" s="273"/>
      <c r="DM494" s="285"/>
      <c r="DN494" s="270"/>
      <c r="DO494" s="284"/>
      <c r="DP494" s="270"/>
      <c r="DQ494" s="270"/>
      <c r="DR494" s="270"/>
      <c r="DS494" s="270"/>
      <c r="DT494" s="270"/>
      <c r="DU494" s="244"/>
      <c r="DV494" s="284"/>
      <c r="DW494" s="284"/>
      <c r="DX494" s="286"/>
      <c r="DY494" s="286"/>
      <c r="DZ494" s="284"/>
      <c r="EA494" s="284"/>
      <c r="EB494" s="284"/>
      <c r="ED494" s="284"/>
      <c r="EE494" s="270"/>
      <c r="EF494" s="280"/>
      <c r="EG494" s="280"/>
      <c r="EH494" s="280"/>
      <c r="EI494" s="224"/>
      <c r="EJ494" s="275"/>
      <c r="EK494" s="276"/>
      <c r="EL494" s="275"/>
      <c r="EM494" s="275"/>
      <c r="EO494" s="275"/>
      <c r="EP494" s="275"/>
      <c r="ER494" s="224"/>
      <c r="ES494" s="275"/>
      <c r="ET494" s="276"/>
      <c r="EU494" s="275"/>
      <c r="EV494" s="275"/>
      <c r="EX494" s="275"/>
      <c r="EY494" s="275"/>
      <c r="FA494" s="34"/>
      <c r="FB494" s="34"/>
      <c r="FC494" s="33"/>
    </row>
    <row r="495" spans="7:159" ht="32.25" customHeight="1">
      <c r="G495" s="280"/>
      <c r="L495" s="280"/>
      <c r="M495" s="266"/>
      <c r="N495" s="266"/>
      <c r="O495" s="266"/>
      <c r="P495" s="266"/>
      <c r="Q495" s="266"/>
      <c r="R495" s="266"/>
      <c r="S495" s="280"/>
      <c r="T495" s="280"/>
      <c r="U495" s="280"/>
      <c r="V495" s="280"/>
      <c r="W495" s="280"/>
      <c r="X495" s="266"/>
      <c r="Y495" s="280"/>
      <c r="Z495" s="280"/>
      <c r="AA495" s="280"/>
      <c r="AB495" s="266"/>
      <c r="AC495" s="280"/>
      <c r="AD495" s="280"/>
      <c r="AE495" s="281"/>
      <c r="AF495" s="280"/>
      <c r="AG495" s="280"/>
      <c r="AH495" s="281"/>
      <c r="AI495" s="280"/>
      <c r="AJ495" s="280"/>
      <c r="AK495" s="280"/>
      <c r="AL495" s="280"/>
      <c r="AM495" s="280"/>
      <c r="AN495" s="266"/>
      <c r="AO495" s="280"/>
      <c r="AP495" s="280"/>
      <c r="AQ495" s="280"/>
      <c r="AR495" s="280"/>
      <c r="AS495" s="266"/>
      <c r="AT495" s="280"/>
      <c r="AU495" s="280"/>
      <c r="AV495" s="266"/>
      <c r="AW495" s="266"/>
      <c r="AX495" s="280"/>
      <c r="AY495" s="280"/>
      <c r="AZ495" s="280"/>
      <c r="BA495" s="280"/>
      <c r="BB495" s="280"/>
      <c r="BC495" s="280"/>
      <c r="BD495" s="280"/>
      <c r="BE495" s="280"/>
      <c r="BF495" s="280"/>
      <c r="BK495" s="280"/>
      <c r="BL495" s="280"/>
      <c r="BM495" s="280"/>
      <c r="BN495" s="280"/>
      <c r="BO495" s="280"/>
      <c r="BP495" s="280"/>
      <c r="BQ495" s="280"/>
      <c r="BR495" s="280"/>
      <c r="BS495" s="280"/>
      <c r="BT495" s="280"/>
      <c r="BU495" s="266"/>
      <c r="BV495" s="280"/>
      <c r="BW495" s="280"/>
      <c r="BX495" s="280"/>
      <c r="BY495" s="280"/>
      <c r="BZ495" s="280"/>
      <c r="CA495" s="280"/>
      <c r="CB495" s="266"/>
      <c r="CC495" s="266"/>
      <c r="CD495" s="280"/>
      <c r="CE495" s="280"/>
      <c r="CF495" s="280"/>
      <c r="CG495" s="280"/>
      <c r="CH495" s="266"/>
      <c r="CI495" s="266"/>
      <c r="CJ495" s="266"/>
      <c r="CK495" s="266"/>
      <c r="CL495" s="266"/>
      <c r="CM495" s="280"/>
      <c r="CN495" s="280"/>
      <c r="CO495" s="280"/>
      <c r="CP495" s="280"/>
      <c r="CQ495" s="280"/>
      <c r="CR495" s="268"/>
      <c r="CS495" s="268"/>
      <c r="DA495" s="270"/>
      <c r="DB495" s="270"/>
      <c r="DD495" s="284"/>
      <c r="DE495" s="270"/>
      <c r="DF495" s="285"/>
      <c r="DG495" s="270"/>
      <c r="DH495" s="270"/>
      <c r="DI495" s="273"/>
      <c r="DJ495" s="270"/>
      <c r="DK495" s="270"/>
      <c r="DL495" s="273"/>
      <c r="DM495" s="285"/>
      <c r="DN495" s="270"/>
      <c r="DO495" s="284"/>
      <c r="DP495" s="270"/>
      <c r="DQ495" s="270"/>
      <c r="DR495" s="270"/>
      <c r="DS495" s="270"/>
      <c r="DT495" s="270"/>
      <c r="DU495" s="244"/>
      <c r="DV495" s="284"/>
      <c r="DW495" s="284"/>
      <c r="DX495" s="286"/>
      <c r="DY495" s="286"/>
      <c r="DZ495" s="284"/>
      <c r="EA495" s="284"/>
      <c r="EB495" s="284"/>
      <c r="ED495" s="284"/>
      <c r="EE495" s="270"/>
      <c r="EF495" s="280"/>
      <c r="EG495" s="280"/>
      <c r="EH495" s="280"/>
      <c r="EI495" s="224"/>
      <c r="EJ495" s="275"/>
      <c r="EK495" s="276"/>
      <c r="EL495" s="275"/>
      <c r="EM495" s="275"/>
      <c r="EO495" s="275"/>
      <c r="EP495" s="275"/>
      <c r="ER495" s="224"/>
      <c r="ES495" s="275"/>
      <c r="ET495" s="276"/>
      <c r="EU495" s="275"/>
      <c r="EV495" s="275"/>
      <c r="EX495" s="275"/>
      <c r="EY495" s="275"/>
      <c r="FA495" s="34"/>
      <c r="FB495" s="34"/>
      <c r="FC495" s="33"/>
    </row>
    <row r="496" spans="7:159" ht="32.25" customHeight="1">
      <c r="G496" s="280"/>
      <c r="L496" s="280"/>
      <c r="M496" s="266"/>
      <c r="N496" s="266"/>
      <c r="O496" s="266"/>
      <c r="P496" s="266"/>
      <c r="Q496" s="266"/>
      <c r="R496" s="266"/>
      <c r="S496" s="280"/>
      <c r="T496" s="280"/>
      <c r="U496" s="280"/>
      <c r="V496" s="280"/>
      <c r="W496" s="280"/>
      <c r="X496" s="266"/>
      <c r="Y496" s="280"/>
      <c r="Z496" s="280"/>
      <c r="AA496" s="280"/>
      <c r="AB496" s="266"/>
      <c r="AC496" s="280"/>
      <c r="AD496" s="280"/>
      <c r="AE496" s="281"/>
      <c r="AF496" s="280"/>
      <c r="AG496" s="280"/>
      <c r="AH496" s="281"/>
      <c r="AI496" s="280"/>
      <c r="AJ496" s="280"/>
      <c r="AK496" s="280"/>
      <c r="AL496" s="280"/>
      <c r="AM496" s="280"/>
      <c r="AN496" s="266"/>
      <c r="AO496" s="280"/>
      <c r="AP496" s="280"/>
      <c r="AQ496" s="280"/>
      <c r="AR496" s="280"/>
      <c r="AS496" s="266"/>
      <c r="AT496" s="280"/>
      <c r="AU496" s="280"/>
      <c r="AV496" s="266"/>
      <c r="AW496" s="266"/>
      <c r="AX496" s="280"/>
      <c r="AY496" s="280"/>
      <c r="AZ496" s="280"/>
      <c r="BA496" s="280"/>
      <c r="BB496" s="280"/>
      <c r="BC496" s="280"/>
      <c r="BD496" s="280"/>
      <c r="BE496" s="280"/>
      <c r="BF496" s="280"/>
      <c r="BK496" s="280"/>
      <c r="BL496" s="280"/>
      <c r="BM496" s="280"/>
      <c r="BN496" s="280"/>
      <c r="BO496" s="280"/>
      <c r="BP496" s="280"/>
      <c r="BQ496" s="280"/>
      <c r="BR496" s="280"/>
      <c r="BS496" s="280"/>
      <c r="BT496" s="280"/>
      <c r="BU496" s="266"/>
      <c r="BV496" s="280"/>
      <c r="BW496" s="280"/>
      <c r="BX496" s="280"/>
      <c r="BY496" s="280"/>
      <c r="BZ496" s="280"/>
      <c r="CA496" s="280"/>
      <c r="CB496" s="266"/>
      <c r="CC496" s="266"/>
      <c r="CD496" s="280"/>
      <c r="CE496" s="280"/>
      <c r="CF496" s="280"/>
      <c r="CG496" s="280"/>
      <c r="CH496" s="266"/>
      <c r="CI496" s="266"/>
      <c r="CJ496" s="266"/>
      <c r="CK496" s="266"/>
      <c r="CL496" s="266"/>
      <c r="CM496" s="280"/>
      <c r="CN496" s="280"/>
      <c r="CO496" s="280"/>
      <c r="CP496" s="280"/>
      <c r="CQ496" s="280"/>
      <c r="CR496" s="268"/>
      <c r="CS496" s="268"/>
      <c r="DA496" s="270"/>
      <c r="DB496" s="270"/>
      <c r="DD496" s="284"/>
      <c r="DE496" s="270"/>
      <c r="DF496" s="285"/>
      <c r="DG496" s="270"/>
      <c r="DH496" s="270"/>
      <c r="DI496" s="273"/>
      <c r="DJ496" s="270"/>
      <c r="DK496" s="270"/>
      <c r="DL496" s="273"/>
      <c r="DM496" s="285"/>
      <c r="DN496" s="270"/>
      <c r="DO496" s="284"/>
      <c r="DP496" s="270"/>
      <c r="DQ496" s="270"/>
      <c r="DR496" s="270"/>
      <c r="DS496" s="270"/>
      <c r="DT496" s="270"/>
      <c r="DU496" s="244"/>
      <c r="DV496" s="284"/>
      <c r="DW496" s="284"/>
      <c r="DX496" s="286"/>
      <c r="DY496" s="286"/>
      <c r="DZ496" s="284"/>
      <c r="EA496" s="284"/>
      <c r="EB496" s="284"/>
      <c r="ED496" s="284"/>
      <c r="EE496" s="270"/>
      <c r="EF496" s="280"/>
      <c r="EG496" s="280"/>
      <c r="EH496" s="280"/>
      <c r="EI496" s="224"/>
      <c r="EJ496" s="275"/>
      <c r="EK496" s="276"/>
      <c r="EL496" s="275"/>
      <c r="EM496" s="275"/>
      <c r="EO496" s="275"/>
      <c r="EP496" s="275"/>
      <c r="ER496" s="224"/>
      <c r="ES496" s="275"/>
      <c r="ET496" s="276"/>
      <c r="EU496" s="275"/>
      <c r="EV496" s="275"/>
      <c r="EX496" s="275"/>
      <c r="EY496" s="275"/>
      <c r="FA496" s="34"/>
      <c r="FB496" s="34"/>
      <c r="FC496" s="33"/>
    </row>
    <row r="497" spans="7:159" ht="32.25" customHeight="1">
      <c r="G497" s="280"/>
      <c r="L497" s="280"/>
      <c r="M497" s="266"/>
      <c r="N497" s="266"/>
      <c r="O497" s="266"/>
      <c r="P497" s="266"/>
      <c r="Q497" s="266"/>
      <c r="R497" s="266"/>
      <c r="S497" s="280"/>
      <c r="T497" s="280"/>
      <c r="U497" s="280"/>
      <c r="V497" s="280"/>
      <c r="W497" s="280"/>
      <c r="X497" s="266"/>
      <c r="Y497" s="280"/>
      <c r="Z497" s="280"/>
      <c r="AA497" s="280"/>
      <c r="AB497" s="266"/>
      <c r="AC497" s="280"/>
      <c r="AD497" s="280"/>
      <c r="AE497" s="281"/>
      <c r="AF497" s="280"/>
      <c r="AG497" s="280"/>
      <c r="AH497" s="281"/>
      <c r="AI497" s="280"/>
      <c r="AJ497" s="280"/>
      <c r="AK497" s="280"/>
      <c r="AL497" s="280"/>
      <c r="AM497" s="280"/>
      <c r="AN497" s="266"/>
      <c r="AO497" s="280"/>
      <c r="AP497" s="280"/>
      <c r="AQ497" s="280"/>
      <c r="AR497" s="280"/>
      <c r="AS497" s="266"/>
      <c r="AT497" s="280"/>
      <c r="AU497" s="280"/>
      <c r="AV497" s="266"/>
      <c r="AW497" s="266"/>
      <c r="AX497" s="280"/>
      <c r="AY497" s="280"/>
      <c r="AZ497" s="280"/>
      <c r="BA497" s="280"/>
      <c r="BB497" s="280"/>
      <c r="BC497" s="280"/>
      <c r="BD497" s="280"/>
      <c r="BE497" s="280"/>
      <c r="BF497" s="280"/>
      <c r="BK497" s="280"/>
      <c r="BL497" s="280"/>
      <c r="BM497" s="280"/>
      <c r="BN497" s="280"/>
      <c r="BO497" s="280"/>
      <c r="BP497" s="280"/>
      <c r="BQ497" s="280"/>
      <c r="BR497" s="280"/>
      <c r="BS497" s="280"/>
      <c r="BT497" s="280"/>
      <c r="BU497" s="266"/>
      <c r="BV497" s="280"/>
      <c r="BW497" s="280"/>
      <c r="BX497" s="280"/>
      <c r="BY497" s="280"/>
      <c r="BZ497" s="280"/>
      <c r="CA497" s="280"/>
      <c r="CB497" s="266"/>
      <c r="CC497" s="266"/>
      <c r="CD497" s="280"/>
      <c r="CE497" s="280"/>
      <c r="CF497" s="280"/>
      <c r="CG497" s="280"/>
      <c r="CH497" s="266"/>
      <c r="CI497" s="266"/>
      <c r="CJ497" s="266"/>
      <c r="CK497" s="266"/>
      <c r="CL497" s="266"/>
      <c r="CM497" s="280"/>
      <c r="CN497" s="280"/>
      <c r="CO497" s="280"/>
      <c r="CP497" s="280"/>
      <c r="CQ497" s="280"/>
      <c r="CR497" s="268"/>
      <c r="CS497" s="268"/>
      <c r="DA497" s="270"/>
      <c r="DB497" s="270"/>
      <c r="DD497" s="284"/>
      <c r="DE497" s="270"/>
      <c r="DF497" s="285"/>
      <c r="DG497" s="270"/>
      <c r="DH497" s="270"/>
      <c r="DI497" s="273"/>
      <c r="DJ497" s="270"/>
      <c r="DK497" s="270"/>
      <c r="DL497" s="273"/>
      <c r="DM497" s="285"/>
      <c r="DN497" s="270"/>
      <c r="DO497" s="284"/>
      <c r="DP497" s="270"/>
      <c r="DQ497" s="270"/>
      <c r="DR497" s="270"/>
      <c r="DS497" s="270"/>
      <c r="DT497" s="270"/>
      <c r="DU497" s="244"/>
      <c r="DV497" s="284"/>
      <c r="DW497" s="284"/>
      <c r="DX497" s="286"/>
      <c r="DY497" s="286"/>
      <c r="DZ497" s="284"/>
      <c r="EA497" s="284"/>
      <c r="EB497" s="284"/>
      <c r="ED497" s="284"/>
      <c r="EE497" s="270"/>
      <c r="EF497" s="280"/>
      <c r="EG497" s="280"/>
      <c r="EH497" s="280"/>
      <c r="EI497" s="224"/>
      <c r="EJ497" s="275"/>
      <c r="EK497" s="276"/>
      <c r="EL497" s="275"/>
      <c r="EM497" s="275"/>
      <c r="EO497" s="275"/>
      <c r="EP497" s="275"/>
      <c r="ER497" s="224"/>
      <c r="ES497" s="275"/>
      <c r="ET497" s="276"/>
      <c r="EU497" s="275"/>
      <c r="EV497" s="275"/>
      <c r="EX497" s="275"/>
      <c r="EY497" s="275"/>
      <c r="FA497" s="34"/>
      <c r="FB497" s="34"/>
      <c r="FC497" s="33"/>
    </row>
    <row r="498" spans="7:159" ht="32.25" customHeight="1">
      <c r="G498" s="280"/>
      <c r="L498" s="280"/>
      <c r="M498" s="266"/>
      <c r="N498" s="266"/>
      <c r="O498" s="266"/>
      <c r="P498" s="266"/>
      <c r="Q498" s="266"/>
      <c r="R498" s="266"/>
      <c r="S498" s="280"/>
      <c r="T498" s="280"/>
      <c r="U498" s="280"/>
      <c r="V498" s="280"/>
      <c r="W498" s="280"/>
      <c r="X498" s="266"/>
      <c r="Y498" s="280"/>
      <c r="Z498" s="280"/>
      <c r="AA498" s="280"/>
      <c r="AB498" s="266"/>
      <c r="AC498" s="280"/>
      <c r="AD498" s="280"/>
      <c r="AE498" s="281"/>
      <c r="AF498" s="280"/>
      <c r="AG498" s="280"/>
      <c r="AH498" s="281"/>
      <c r="AI498" s="280"/>
      <c r="AJ498" s="280"/>
      <c r="AK498" s="280"/>
      <c r="AL498" s="280"/>
      <c r="AM498" s="280"/>
      <c r="AN498" s="266"/>
      <c r="AO498" s="280"/>
      <c r="AP498" s="280"/>
      <c r="AQ498" s="280"/>
      <c r="AR498" s="280"/>
      <c r="AS498" s="266"/>
      <c r="AT498" s="280"/>
      <c r="AU498" s="280"/>
      <c r="AV498" s="266"/>
      <c r="AW498" s="266"/>
      <c r="AX498" s="280"/>
      <c r="AY498" s="280"/>
      <c r="AZ498" s="280"/>
      <c r="BA498" s="280"/>
      <c r="BB498" s="280"/>
      <c r="BC498" s="280"/>
      <c r="BD498" s="280"/>
      <c r="BE498" s="280"/>
      <c r="BF498" s="280"/>
      <c r="BK498" s="280"/>
      <c r="BL498" s="280"/>
      <c r="BM498" s="280"/>
      <c r="BN498" s="280"/>
      <c r="BO498" s="280"/>
      <c r="BP498" s="280"/>
      <c r="BQ498" s="280"/>
      <c r="BR498" s="280"/>
      <c r="BS498" s="280"/>
      <c r="BT498" s="280"/>
      <c r="BU498" s="266"/>
      <c r="BV498" s="280"/>
      <c r="BW498" s="280"/>
      <c r="BX498" s="280"/>
      <c r="BY498" s="280"/>
      <c r="BZ498" s="280"/>
      <c r="CA498" s="280"/>
      <c r="CB498" s="266"/>
      <c r="CC498" s="266"/>
      <c r="CD498" s="280"/>
      <c r="CE498" s="280"/>
      <c r="CF498" s="280"/>
      <c r="CG498" s="280"/>
      <c r="CH498" s="266"/>
      <c r="CI498" s="266"/>
      <c r="CJ498" s="266"/>
      <c r="CK498" s="266"/>
      <c r="CL498" s="266"/>
      <c r="CM498" s="280"/>
      <c r="CN498" s="280"/>
      <c r="CO498" s="280"/>
      <c r="CP498" s="280"/>
      <c r="CQ498" s="280"/>
      <c r="CR498" s="268"/>
      <c r="CS498" s="268"/>
      <c r="DA498" s="270"/>
      <c r="DB498" s="270"/>
      <c r="DD498" s="284"/>
      <c r="DE498" s="270"/>
      <c r="DF498" s="285"/>
      <c r="DG498" s="270"/>
      <c r="DH498" s="270"/>
      <c r="DI498" s="273"/>
      <c r="DJ498" s="270"/>
      <c r="DK498" s="270"/>
      <c r="DL498" s="273"/>
      <c r="DM498" s="285"/>
      <c r="DN498" s="270"/>
      <c r="DO498" s="284"/>
      <c r="DP498" s="270"/>
      <c r="DQ498" s="270"/>
      <c r="DR498" s="270"/>
      <c r="DS498" s="270"/>
      <c r="DT498" s="270"/>
      <c r="DU498" s="244"/>
      <c r="DV498" s="284"/>
      <c r="DW498" s="284"/>
      <c r="DX498" s="286"/>
      <c r="DY498" s="286"/>
      <c r="DZ498" s="284"/>
      <c r="EA498" s="284"/>
      <c r="EB498" s="284"/>
      <c r="ED498" s="284"/>
      <c r="EE498" s="270"/>
      <c r="EF498" s="280"/>
      <c r="EG498" s="280"/>
      <c r="EH498" s="280"/>
      <c r="EI498" s="224"/>
      <c r="EJ498" s="275"/>
      <c r="EK498" s="276"/>
      <c r="EL498" s="275"/>
      <c r="EM498" s="275"/>
      <c r="EO498" s="275"/>
      <c r="EP498" s="275"/>
      <c r="ER498" s="224"/>
      <c r="ES498" s="275"/>
      <c r="ET498" s="276"/>
      <c r="EU498" s="275"/>
      <c r="EV498" s="275"/>
      <c r="EX498" s="275"/>
      <c r="EY498" s="275"/>
      <c r="FA498" s="34"/>
      <c r="FB498" s="34"/>
      <c r="FC498" s="33"/>
    </row>
    <row r="499" spans="7:159" ht="32.25" customHeight="1">
      <c r="G499" s="280"/>
      <c r="L499" s="280"/>
      <c r="M499" s="266"/>
      <c r="N499" s="266"/>
      <c r="O499" s="266"/>
      <c r="P499" s="266"/>
      <c r="Q499" s="266"/>
      <c r="R499" s="266"/>
      <c r="S499" s="280"/>
      <c r="T499" s="280"/>
      <c r="U499" s="280"/>
      <c r="V499" s="280"/>
      <c r="W499" s="280"/>
      <c r="X499" s="266"/>
      <c r="Y499" s="280"/>
      <c r="Z499" s="280"/>
      <c r="AA499" s="280"/>
      <c r="AB499" s="266"/>
      <c r="AC499" s="280"/>
      <c r="AD499" s="280"/>
      <c r="AE499" s="281"/>
      <c r="AF499" s="280"/>
      <c r="AG499" s="280"/>
      <c r="AH499" s="281"/>
      <c r="AI499" s="280"/>
      <c r="AJ499" s="280"/>
      <c r="AK499" s="280"/>
      <c r="AL499" s="280"/>
      <c r="AM499" s="280"/>
      <c r="AN499" s="266"/>
      <c r="AO499" s="280"/>
      <c r="AP499" s="280"/>
      <c r="AQ499" s="280"/>
      <c r="AR499" s="280"/>
      <c r="AS499" s="266"/>
      <c r="AT499" s="280"/>
      <c r="AU499" s="280"/>
      <c r="AV499" s="266"/>
      <c r="AW499" s="266"/>
      <c r="AX499" s="280"/>
      <c r="AY499" s="280"/>
      <c r="AZ499" s="280"/>
      <c r="BA499" s="280"/>
      <c r="BB499" s="280"/>
      <c r="BC499" s="280"/>
      <c r="BD499" s="280"/>
      <c r="BE499" s="280"/>
      <c r="BF499" s="280"/>
      <c r="BK499" s="280"/>
      <c r="BL499" s="280"/>
      <c r="BM499" s="280"/>
      <c r="BN499" s="280"/>
      <c r="BO499" s="280"/>
      <c r="BP499" s="280"/>
      <c r="BQ499" s="280"/>
      <c r="BR499" s="280"/>
      <c r="BS499" s="280"/>
      <c r="BT499" s="280"/>
      <c r="BU499" s="266"/>
      <c r="BV499" s="280"/>
      <c r="BW499" s="280"/>
      <c r="BX499" s="280"/>
      <c r="BY499" s="280"/>
      <c r="BZ499" s="280"/>
      <c r="CA499" s="280"/>
      <c r="CB499" s="266"/>
      <c r="CC499" s="266"/>
      <c r="CD499" s="280"/>
      <c r="CE499" s="280"/>
      <c r="CF499" s="280"/>
      <c r="CG499" s="280"/>
      <c r="CH499" s="266"/>
      <c r="CI499" s="266"/>
      <c r="CJ499" s="266"/>
      <c r="CK499" s="266"/>
      <c r="CL499" s="266"/>
      <c r="CM499" s="280"/>
      <c r="CN499" s="280"/>
      <c r="CO499" s="280"/>
      <c r="CP499" s="280"/>
      <c r="CQ499" s="280"/>
      <c r="CR499" s="268"/>
      <c r="CS499" s="268"/>
      <c r="DA499" s="270"/>
      <c r="DB499" s="270"/>
      <c r="DD499" s="284"/>
      <c r="DE499" s="270"/>
      <c r="DF499" s="285"/>
      <c r="DG499" s="270"/>
      <c r="DH499" s="270"/>
      <c r="DI499" s="273"/>
      <c r="DJ499" s="270"/>
      <c r="DK499" s="270"/>
      <c r="DL499" s="273"/>
      <c r="DM499" s="285"/>
      <c r="DN499" s="270"/>
      <c r="DO499" s="284"/>
      <c r="DP499" s="270"/>
      <c r="DQ499" s="270"/>
      <c r="DR499" s="270"/>
      <c r="DS499" s="270"/>
      <c r="DT499" s="270"/>
      <c r="DU499" s="244"/>
      <c r="DV499" s="284"/>
      <c r="DW499" s="284"/>
      <c r="DX499" s="286"/>
      <c r="DY499" s="286"/>
      <c r="DZ499" s="284"/>
      <c r="EA499" s="284"/>
      <c r="EB499" s="284"/>
      <c r="ED499" s="284"/>
      <c r="EE499" s="270"/>
      <c r="EF499" s="280"/>
      <c r="EG499" s="280"/>
      <c r="EH499" s="280"/>
      <c r="EI499" s="224"/>
      <c r="EJ499" s="275"/>
      <c r="EK499" s="276"/>
      <c r="EL499" s="275"/>
      <c r="EM499" s="275"/>
      <c r="EO499" s="275"/>
      <c r="EP499" s="275"/>
      <c r="ER499" s="224"/>
      <c r="ES499" s="275"/>
      <c r="ET499" s="276"/>
      <c r="EU499" s="275"/>
      <c r="EV499" s="275"/>
      <c r="EX499" s="275"/>
      <c r="EY499" s="275"/>
      <c r="FA499" s="34"/>
      <c r="FB499" s="34"/>
      <c r="FC499" s="33"/>
    </row>
    <row r="500" spans="7:159" ht="32.25" customHeight="1">
      <c r="G500" s="280"/>
      <c r="L500" s="280"/>
      <c r="M500" s="266"/>
      <c r="N500" s="266"/>
      <c r="O500" s="266"/>
      <c r="P500" s="266"/>
      <c r="Q500" s="266"/>
      <c r="R500" s="266"/>
      <c r="S500" s="280"/>
      <c r="T500" s="280"/>
      <c r="U500" s="280"/>
      <c r="V500" s="280"/>
      <c r="W500" s="280"/>
      <c r="X500" s="266"/>
      <c r="Y500" s="280"/>
      <c r="Z500" s="280"/>
      <c r="AA500" s="280"/>
      <c r="AB500" s="266"/>
      <c r="AC500" s="280"/>
      <c r="AD500" s="280"/>
      <c r="AE500" s="281"/>
      <c r="AF500" s="280"/>
      <c r="AG500" s="280"/>
      <c r="AH500" s="281"/>
      <c r="AI500" s="280"/>
      <c r="AJ500" s="280"/>
      <c r="AK500" s="280"/>
      <c r="AL500" s="280"/>
      <c r="AM500" s="280"/>
      <c r="AN500" s="266"/>
      <c r="AO500" s="280"/>
      <c r="AP500" s="280"/>
      <c r="AQ500" s="280"/>
      <c r="AR500" s="280"/>
      <c r="AS500" s="266"/>
      <c r="AT500" s="280"/>
      <c r="AU500" s="280"/>
      <c r="AV500" s="266"/>
      <c r="AW500" s="266"/>
      <c r="AX500" s="280"/>
      <c r="AY500" s="280"/>
      <c r="AZ500" s="280"/>
      <c r="BA500" s="280"/>
      <c r="BB500" s="280"/>
      <c r="BC500" s="280"/>
      <c r="BD500" s="280"/>
      <c r="BE500" s="280"/>
      <c r="BF500" s="280"/>
      <c r="BK500" s="280"/>
      <c r="BL500" s="280"/>
      <c r="BM500" s="280"/>
      <c r="BN500" s="280"/>
      <c r="BO500" s="280"/>
      <c r="BP500" s="280"/>
      <c r="BQ500" s="280"/>
      <c r="BR500" s="280"/>
      <c r="BS500" s="280"/>
      <c r="BT500" s="280"/>
      <c r="BU500" s="266"/>
      <c r="BV500" s="280"/>
      <c r="BW500" s="280"/>
      <c r="BX500" s="280"/>
      <c r="BY500" s="280"/>
      <c r="BZ500" s="280"/>
      <c r="CA500" s="280"/>
      <c r="CB500" s="266"/>
      <c r="CC500" s="266"/>
      <c r="CD500" s="280"/>
      <c r="CE500" s="280"/>
      <c r="CF500" s="280"/>
      <c r="CG500" s="280"/>
      <c r="CH500" s="266"/>
      <c r="CI500" s="266"/>
      <c r="CJ500" s="266"/>
      <c r="CK500" s="266"/>
      <c r="CL500" s="266"/>
      <c r="CM500" s="280"/>
      <c r="CN500" s="280"/>
      <c r="CO500" s="280"/>
      <c r="CP500" s="280"/>
      <c r="CQ500" s="280"/>
      <c r="CR500" s="268"/>
      <c r="CS500" s="268"/>
      <c r="DA500" s="270"/>
      <c r="DB500" s="270"/>
      <c r="DD500" s="284"/>
      <c r="DE500" s="270"/>
      <c r="DF500" s="285"/>
      <c r="DG500" s="270"/>
      <c r="DH500" s="270"/>
      <c r="DI500" s="273"/>
      <c r="DJ500" s="270"/>
      <c r="DK500" s="270"/>
      <c r="DL500" s="273"/>
      <c r="DM500" s="285"/>
      <c r="DN500" s="270"/>
      <c r="DO500" s="284"/>
      <c r="DP500" s="270"/>
      <c r="DQ500" s="270"/>
      <c r="DR500" s="270"/>
      <c r="DS500" s="270"/>
      <c r="DT500" s="270"/>
      <c r="DU500" s="244"/>
      <c r="DV500" s="284"/>
      <c r="DW500" s="284"/>
      <c r="DX500" s="286"/>
      <c r="DY500" s="286"/>
      <c r="DZ500" s="284"/>
      <c r="EA500" s="284"/>
      <c r="EB500" s="284"/>
      <c r="ED500" s="284"/>
      <c r="EE500" s="270"/>
      <c r="EF500" s="280"/>
      <c r="EG500" s="280"/>
      <c r="EH500" s="280"/>
      <c r="EI500" s="224"/>
      <c r="EJ500" s="275"/>
      <c r="EK500" s="276"/>
      <c r="EL500" s="275"/>
      <c r="EM500" s="275"/>
      <c r="EO500" s="275"/>
      <c r="EP500" s="275"/>
      <c r="ER500" s="224"/>
      <c r="ES500" s="275"/>
      <c r="ET500" s="276"/>
      <c r="EU500" s="275"/>
      <c r="EV500" s="275"/>
      <c r="EX500" s="275"/>
      <c r="EY500" s="275"/>
      <c r="FA500" s="34"/>
      <c r="FB500" s="34"/>
      <c r="FC500" s="33"/>
    </row>
    <row r="501" spans="7:159" ht="32.25" customHeight="1">
      <c r="G501" s="280"/>
      <c r="L501" s="280"/>
      <c r="M501" s="266"/>
      <c r="N501" s="266"/>
      <c r="O501" s="266"/>
      <c r="P501" s="266"/>
      <c r="Q501" s="266"/>
      <c r="R501" s="266"/>
      <c r="S501" s="280"/>
      <c r="T501" s="280"/>
      <c r="U501" s="280"/>
      <c r="V501" s="280"/>
      <c r="W501" s="280"/>
      <c r="X501" s="266"/>
      <c r="Y501" s="280"/>
      <c r="Z501" s="280"/>
      <c r="AA501" s="280"/>
      <c r="AB501" s="266"/>
      <c r="AC501" s="280"/>
      <c r="AD501" s="280"/>
      <c r="AE501" s="281"/>
      <c r="AF501" s="280"/>
      <c r="AG501" s="280"/>
      <c r="AH501" s="281"/>
      <c r="AI501" s="280"/>
      <c r="AJ501" s="280"/>
      <c r="AK501" s="280"/>
      <c r="AL501" s="280"/>
      <c r="AM501" s="280"/>
      <c r="AN501" s="266"/>
      <c r="AO501" s="280"/>
      <c r="AP501" s="280"/>
      <c r="AQ501" s="280"/>
      <c r="AR501" s="280"/>
      <c r="AS501" s="266"/>
      <c r="AT501" s="280"/>
      <c r="AU501" s="280"/>
      <c r="AV501" s="266"/>
      <c r="AW501" s="266"/>
      <c r="AX501" s="280"/>
      <c r="AY501" s="280"/>
      <c r="AZ501" s="280"/>
      <c r="BA501" s="280"/>
      <c r="BB501" s="280"/>
      <c r="BC501" s="280"/>
      <c r="BD501" s="280"/>
      <c r="BE501" s="280"/>
      <c r="BF501" s="280"/>
      <c r="BK501" s="280"/>
      <c r="BL501" s="280"/>
      <c r="BM501" s="280"/>
      <c r="BN501" s="280"/>
      <c r="BO501" s="280"/>
      <c r="BP501" s="280"/>
      <c r="BQ501" s="280"/>
      <c r="BR501" s="280"/>
      <c r="BS501" s="280"/>
      <c r="BT501" s="280"/>
      <c r="BU501" s="266"/>
      <c r="BV501" s="280"/>
      <c r="BW501" s="280"/>
      <c r="BX501" s="280"/>
      <c r="BY501" s="280"/>
      <c r="BZ501" s="280"/>
      <c r="CA501" s="280"/>
      <c r="CB501" s="266"/>
      <c r="CC501" s="266"/>
      <c r="CD501" s="280"/>
      <c r="CE501" s="280"/>
      <c r="CF501" s="280"/>
      <c r="CG501" s="280"/>
      <c r="CH501" s="266"/>
      <c r="CI501" s="266"/>
      <c r="CJ501" s="266"/>
      <c r="CK501" s="266"/>
      <c r="CL501" s="266"/>
      <c r="CM501" s="280"/>
      <c r="CN501" s="280"/>
      <c r="CO501" s="280"/>
      <c r="CP501" s="280"/>
      <c r="CQ501" s="280"/>
      <c r="CR501" s="268"/>
      <c r="CS501" s="268"/>
      <c r="DA501" s="270"/>
      <c r="DB501" s="270"/>
      <c r="DD501" s="284"/>
      <c r="DE501" s="270"/>
      <c r="DF501" s="285"/>
      <c r="DG501" s="270"/>
      <c r="DH501" s="270"/>
      <c r="DI501" s="273"/>
      <c r="DJ501" s="270"/>
      <c r="DK501" s="270"/>
      <c r="DL501" s="273"/>
      <c r="DM501" s="285"/>
      <c r="DN501" s="270"/>
      <c r="DO501" s="284"/>
      <c r="DP501" s="270"/>
      <c r="DQ501" s="270"/>
      <c r="DR501" s="270"/>
      <c r="DS501" s="270"/>
      <c r="DT501" s="270"/>
      <c r="DU501" s="244"/>
      <c r="DV501" s="284"/>
      <c r="DW501" s="284"/>
      <c r="DX501" s="286"/>
      <c r="DY501" s="286"/>
      <c r="DZ501" s="284"/>
      <c r="EA501" s="284"/>
      <c r="EB501" s="284"/>
      <c r="ED501" s="284"/>
      <c r="EE501" s="270"/>
      <c r="EF501" s="280"/>
      <c r="EG501" s="280"/>
      <c r="EH501" s="280"/>
      <c r="EI501" s="224"/>
      <c r="EJ501" s="275"/>
      <c r="EK501" s="276"/>
      <c r="EL501" s="275"/>
      <c r="EM501" s="275"/>
      <c r="EO501" s="275"/>
      <c r="EP501" s="275"/>
      <c r="ER501" s="224"/>
      <c r="ES501" s="275"/>
      <c r="ET501" s="276"/>
      <c r="EU501" s="275"/>
      <c r="EV501" s="275"/>
      <c r="EX501" s="275"/>
      <c r="EY501" s="275"/>
      <c r="FA501" s="34"/>
      <c r="FB501" s="34"/>
      <c r="FC501" s="33"/>
    </row>
    <row r="502" spans="7:159" ht="32.25" customHeight="1">
      <c r="G502" s="280"/>
      <c r="L502" s="280"/>
      <c r="M502" s="266"/>
      <c r="N502" s="266"/>
      <c r="O502" s="266"/>
      <c r="P502" s="266"/>
      <c r="Q502" s="266"/>
      <c r="R502" s="266"/>
      <c r="S502" s="280"/>
      <c r="T502" s="280"/>
      <c r="U502" s="280"/>
      <c r="V502" s="280"/>
      <c r="W502" s="280"/>
      <c r="X502" s="266"/>
      <c r="Y502" s="280"/>
      <c r="Z502" s="280"/>
      <c r="AA502" s="280"/>
      <c r="AB502" s="266"/>
      <c r="AC502" s="280"/>
      <c r="AD502" s="280"/>
      <c r="AE502" s="281"/>
      <c r="AF502" s="280"/>
      <c r="AG502" s="280"/>
      <c r="AH502" s="281"/>
      <c r="AI502" s="280"/>
      <c r="AJ502" s="280"/>
      <c r="AK502" s="280"/>
      <c r="AL502" s="280"/>
      <c r="AM502" s="280"/>
      <c r="AN502" s="266"/>
      <c r="AO502" s="280"/>
      <c r="AP502" s="280"/>
      <c r="AQ502" s="280"/>
      <c r="AR502" s="280"/>
      <c r="AS502" s="266"/>
      <c r="AT502" s="280"/>
      <c r="AU502" s="280"/>
      <c r="AV502" s="266"/>
      <c r="AW502" s="266"/>
      <c r="AX502" s="280"/>
      <c r="AY502" s="280"/>
      <c r="AZ502" s="280"/>
      <c r="BA502" s="280"/>
      <c r="BB502" s="280"/>
      <c r="BC502" s="280"/>
      <c r="BD502" s="280"/>
      <c r="BE502" s="280"/>
      <c r="BF502" s="280"/>
      <c r="BK502" s="280"/>
      <c r="BL502" s="280"/>
      <c r="BM502" s="280"/>
      <c r="BN502" s="280"/>
      <c r="BO502" s="280"/>
      <c r="BP502" s="280"/>
      <c r="BQ502" s="280"/>
      <c r="BR502" s="280"/>
      <c r="BS502" s="280"/>
      <c r="BT502" s="280"/>
      <c r="BU502" s="266"/>
      <c r="BV502" s="280"/>
      <c r="BW502" s="280"/>
      <c r="BX502" s="280"/>
      <c r="BY502" s="280"/>
      <c r="BZ502" s="280"/>
      <c r="CA502" s="280"/>
      <c r="CB502" s="266"/>
      <c r="CC502" s="266"/>
      <c r="CD502" s="280"/>
      <c r="CE502" s="280"/>
      <c r="CF502" s="280"/>
      <c r="CG502" s="280"/>
      <c r="CH502" s="266"/>
      <c r="CI502" s="266"/>
      <c r="CJ502" s="266"/>
      <c r="CK502" s="266"/>
      <c r="CL502" s="266"/>
      <c r="CM502" s="280"/>
      <c r="CN502" s="280"/>
      <c r="CO502" s="280"/>
      <c r="CP502" s="280"/>
      <c r="CQ502" s="280"/>
      <c r="CR502" s="268"/>
      <c r="CS502" s="268"/>
      <c r="DA502" s="270"/>
      <c r="DB502" s="270"/>
      <c r="DD502" s="284"/>
      <c r="DE502" s="270"/>
      <c r="DF502" s="285"/>
      <c r="DG502" s="270"/>
      <c r="DH502" s="270"/>
      <c r="DI502" s="273"/>
      <c r="DJ502" s="270"/>
      <c r="DK502" s="270"/>
      <c r="DL502" s="273"/>
      <c r="DM502" s="285"/>
      <c r="DN502" s="270"/>
      <c r="DO502" s="284"/>
      <c r="DP502" s="270"/>
      <c r="DQ502" s="270"/>
      <c r="DR502" s="270"/>
      <c r="DS502" s="270"/>
      <c r="DT502" s="270"/>
      <c r="DU502" s="244"/>
      <c r="DV502" s="284"/>
      <c r="DW502" s="284"/>
      <c r="DX502" s="286"/>
      <c r="DY502" s="286"/>
      <c r="DZ502" s="284"/>
      <c r="EA502" s="284"/>
      <c r="EB502" s="284"/>
      <c r="ED502" s="284"/>
      <c r="EE502" s="270"/>
      <c r="EF502" s="280"/>
      <c r="EG502" s="280"/>
      <c r="EH502" s="280"/>
      <c r="EI502" s="224"/>
      <c r="EJ502" s="275"/>
      <c r="EK502" s="276"/>
      <c r="EL502" s="275"/>
      <c r="EM502" s="275"/>
      <c r="EO502" s="275"/>
      <c r="EP502" s="275"/>
      <c r="ER502" s="224"/>
      <c r="ES502" s="275"/>
      <c r="ET502" s="276"/>
      <c r="EU502" s="275"/>
      <c r="EV502" s="275"/>
      <c r="EX502" s="275"/>
      <c r="EY502" s="275"/>
      <c r="FA502" s="34"/>
      <c r="FB502" s="34"/>
      <c r="FC502" s="33"/>
    </row>
    <row r="503" spans="7:159" ht="32.25" customHeight="1">
      <c r="G503" s="280"/>
      <c r="L503" s="280"/>
      <c r="M503" s="266"/>
      <c r="N503" s="266"/>
      <c r="O503" s="266"/>
      <c r="P503" s="266"/>
      <c r="Q503" s="266"/>
      <c r="R503" s="266"/>
      <c r="S503" s="280"/>
      <c r="T503" s="280"/>
      <c r="U503" s="280"/>
      <c r="V503" s="280"/>
      <c r="W503" s="280"/>
      <c r="X503" s="266"/>
      <c r="Y503" s="280"/>
      <c r="Z503" s="280"/>
      <c r="AA503" s="280"/>
      <c r="AB503" s="266"/>
      <c r="AC503" s="280"/>
      <c r="AD503" s="280"/>
      <c r="AE503" s="281"/>
      <c r="AF503" s="280"/>
      <c r="AG503" s="280"/>
      <c r="AH503" s="281"/>
      <c r="AI503" s="280"/>
      <c r="AJ503" s="280"/>
      <c r="AK503" s="280"/>
      <c r="AL503" s="280"/>
      <c r="AM503" s="280"/>
      <c r="AN503" s="266"/>
      <c r="AO503" s="280"/>
      <c r="AP503" s="280"/>
      <c r="AQ503" s="280"/>
      <c r="AR503" s="280"/>
      <c r="AS503" s="266"/>
      <c r="AT503" s="280"/>
      <c r="AU503" s="280"/>
      <c r="AV503" s="266"/>
      <c r="AW503" s="266"/>
      <c r="AX503" s="280"/>
      <c r="AY503" s="280"/>
      <c r="AZ503" s="280"/>
      <c r="BA503" s="280"/>
      <c r="BB503" s="280"/>
      <c r="BC503" s="280"/>
      <c r="BD503" s="280"/>
      <c r="BE503" s="280"/>
      <c r="BF503" s="280"/>
      <c r="BK503" s="280"/>
      <c r="BL503" s="280"/>
      <c r="BM503" s="280"/>
      <c r="BN503" s="280"/>
      <c r="BO503" s="280"/>
      <c r="BP503" s="280"/>
      <c r="BQ503" s="280"/>
      <c r="BR503" s="280"/>
      <c r="BS503" s="280"/>
      <c r="BT503" s="280"/>
      <c r="BU503" s="266"/>
      <c r="BV503" s="280"/>
      <c r="BW503" s="280"/>
      <c r="BX503" s="280"/>
      <c r="BY503" s="280"/>
      <c r="BZ503" s="280"/>
      <c r="CA503" s="280"/>
      <c r="CB503" s="266"/>
      <c r="CC503" s="266"/>
      <c r="CD503" s="280"/>
      <c r="CE503" s="280"/>
      <c r="CF503" s="280"/>
      <c r="CG503" s="280"/>
      <c r="CH503" s="266"/>
      <c r="CI503" s="266"/>
      <c r="CJ503" s="266"/>
      <c r="CK503" s="266"/>
      <c r="CL503" s="266"/>
      <c r="CM503" s="280"/>
      <c r="CN503" s="280"/>
      <c r="CO503" s="280"/>
      <c r="CP503" s="280"/>
      <c r="CQ503" s="280"/>
      <c r="CR503" s="268"/>
      <c r="CS503" s="268"/>
      <c r="DA503" s="270"/>
      <c r="DB503" s="270"/>
      <c r="DD503" s="284"/>
      <c r="DE503" s="270"/>
      <c r="DF503" s="285"/>
      <c r="DG503" s="270"/>
      <c r="DH503" s="270"/>
      <c r="DI503" s="273"/>
      <c r="DJ503" s="270"/>
      <c r="DK503" s="270"/>
      <c r="DL503" s="273"/>
      <c r="DM503" s="285"/>
      <c r="DN503" s="270"/>
      <c r="DO503" s="284"/>
      <c r="DP503" s="270"/>
      <c r="DQ503" s="270"/>
      <c r="DR503" s="270"/>
      <c r="DS503" s="270"/>
      <c r="DT503" s="270"/>
      <c r="DU503" s="244"/>
      <c r="DV503" s="284"/>
      <c r="DW503" s="284"/>
      <c r="DX503" s="286"/>
      <c r="DY503" s="286"/>
      <c r="DZ503" s="284"/>
      <c r="EA503" s="284"/>
      <c r="EB503" s="284"/>
      <c r="ED503" s="284"/>
      <c r="EE503" s="270"/>
      <c r="EF503" s="280"/>
      <c r="EG503" s="280"/>
      <c r="EH503" s="280"/>
      <c r="EI503" s="224"/>
      <c r="EJ503" s="275"/>
      <c r="EK503" s="276"/>
      <c r="EL503" s="275"/>
      <c r="EM503" s="275"/>
      <c r="EO503" s="275"/>
      <c r="EP503" s="275"/>
      <c r="ER503" s="224"/>
      <c r="ES503" s="275"/>
      <c r="ET503" s="276"/>
      <c r="EU503" s="275"/>
      <c r="EV503" s="275"/>
      <c r="EX503" s="275"/>
      <c r="EY503" s="275"/>
      <c r="FA503" s="34"/>
      <c r="FB503" s="34"/>
      <c r="FC503" s="33"/>
    </row>
    <row r="504" spans="7:159" ht="32.25" customHeight="1">
      <c r="G504" s="280"/>
      <c r="L504" s="280"/>
      <c r="M504" s="266"/>
      <c r="N504" s="266"/>
      <c r="O504" s="266"/>
      <c r="P504" s="266"/>
      <c r="Q504" s="266"/>
      <c r="R504" s="266"/>
      <c r="S504" s="280"/>
      <c r="T504" s="280"/>
      <c r="U504" s="280"/>
      <c r="V504" s="280"/>
      <c r="W504" s="280"/>
      <c r="X504" s="266"/>
      <c r="Y504" s="280"/>
      <c r="Z504" s="280"/>
      <c r="AA504" s="280"/>
      <c r="AB504" s="266"/>
      <c r="AC504" s="280"/>
      <c r="AD504" s="280"/>
      <c r="AE504" s="281"/>
      <c r="AF504" s="280"/>
      <c r="AG504" s="280"/>
      <c r="AH504" s="281"/>
      <c r="AI504" s="280"/>
      <c r="AJ504" s="280"/>
      <c r="AK504" s="280"/>
      <c r="AL504" s="280"/>
      <c r="AM504" s="280"/>
      <c r="AN504" s="266"/>
      <c r="AO504" s="280"/>
      <c r="AP504" s="280"/>
      <c r="AQ504" s="280"/>
      <c r="AR504" s="280"/>
      <c r="AS504" s="266"/>
      <c r="AT504" s="280"/>
      <c r="AU504" s="280"/>
      <c r="AV504" s="266"/>
      <c r="AW504" s="266"/>
      <c r="AX504" s="280"/>
      <c r="AY504" s="280"/>
      <c r="AZ504" s="280"/>
      <c r="BA504" s="280"/>
      <c r="BB504" s="280"/>
      <c r="BC504" s="280"/>
      <c r="BD504" s="280"/>
      <c r="BE504" s="280"/>
      <c r="BF504" s="280"/>
      <c r="BK504" s="280"/>
      <c r="BL504" s="280"/>
      <c r="BM504" s="280"/>
      <c r="BN504" s="280"/>
      <c r="BO504" s="280"/>
      <c r="BP504" s="280"/>
      <c r="BQ504" s="280"/>
      <c r="BR504" s="280"/>
      <c r="BS504" s="280"/>
      <c r="BT504" s="280"/>
      <c r="BU504" s="266"/>
      <c r="BV504" s="280"/>
      <c r="BW504" s="280"/>
      <c r="BX504" s="280"/>
      <c r="BY504" s="280"/>
      <c r="BZ504" s="280"/>
      <c r="CA504" s="280"/>
      <c r="CB504" s="266"/>
      <c r="CC504" s="266"/>
      <c r="CD504" s="280"/>
      <c r="CE504" s="280"/>
      <c r="CF504" s="280"/>
      <c r="CG504" s="280"/>
      <c r="CH504" s="266"/>
      <c r="CI504" s="266"/>
      <c r="CJ504" s="266"/>
      <c r="CK504" s="266"/>
      <c r="CL504" s="266"/>
      <c r="CM504" s="280"/>
      <c r="CN504" s="280"/>
      <c r="CO504" s="280"/>
      <c r="CP504" s="280"/>
      <c r="CQ504" s="280"/>
      <c r="CR504" s="268"/>
      <c r="CS504" s="268"/>
      <c r="DA504" s="270"/>
      <c r="DB504" s="270"/>
      <c r="DD504" s="284"/>
      <c r="DE504" s="270"/>
      <c r="DF504" s="285"/>
      <c r="DG504" s="270"/>
      <c r="DH504" s="270"/>
      <c r="DI504" s="273"/>
      <c r="DJ504" s="270"/>
      <c r="DK504" s="270"/>
      <c r="DL504" s="273"/>
      <c r="DM504" s="285"/>
      <c r="DN504" s="270"/>
      <c r="DO504" s="284"/>
      <c r="DP504" s="270"/>
      <c r="DQ504" s="270"/>
      <c r="DR504" s="270"/>
      <c r="DS504" s="270"/>
      <c r="DT504" s="270"/>
      <c r="DU504" s="244"/>
      <c r="DV504" s="284"/>
      <c r="DW504" s="284"/>
      <c r="DX504" s="286"/>
      <c r="DY504" s="286"/>
      <c r="DZ504" s="284"/>
      <c r="EA504" s="284"/>
      <c r="EB504" s="284"/>
      <c r="ED504" s="284"/>
      <c r="EE504" s="270"/>
      <c r="EF504" s="280"/>
      <c r="EG504" s="280"/>
      <c r="EH504" s="280"/>
      <c r="EI504" s="224"/>
      <c r="EJ504" s="275"/>
      <c r="EK504" s="276"/>
      <c r="EL504" s="275"/>
      <c r="EM504" s="275"/>
      <c r="EO504" s="275"/>
      <c r="EP504" s="275"/>
      <c r="ER504" s="224"/>
      <c r="ES504" s="275"/>
      <c r="ET504" s="276"/>
      <c r="EU504" s="275"/>
      <c r="EV504" s="275"/>
      <c r="EX504" s="275"/>
      <c r="EY504" s="275"/>
      <c r="FA504" s="34"/>
      <c r="FB504" s="34"/>
      <c r="FC504" s="33"/>
    </row>
    <row r="505" spans="7:159" ht="32.25" customHeight="1">
      <c r="G505" s="280"/>
      <c r="L505" s="280"/>
      <c r="M505" s="266"/>
      <c r="N505" s="266"/>
      <c r="O505" s="266"/>
      <c r="P505" s="266"/>
      <c r="Q505" s="266"/>
      <c r="R505" s="266"/>
      <c r="S505" s="280"/>
      <c r="T505" s="280"/>
      <c r="U505" s="280"/>
      <c r="V505" s="280"/>
      <c r="W505" s="280"/>
      <c r="X505" s="266"/>
      <c r="Y505" s="280"/>
      <c r="Z505" s="280"/>
      <c r="AA505" s="280"/>
      <c r="AB505" s="266"/>
      <c r="AC505" s="280"/>
      <c r="AD505" s="280"/>
      <c r="AE505" s="281"/>
      <c r="AF505" s="280"/>
      <c r="AG505" s="280"/>
      <c r="AH505" s="281"/>
      <c r="AI505" s="280"/>
      <c r="AJ505" s="280"/>
      <c r="AK505" s="280"/>
      <c r="AL505" s="280"/>
      <c r="AM505" s="280"/>
      <c r="AN505" s="266"/>
      <c r="AO505" s="280"/>
      <c r="AP505" s="280"/>
      <c r="AQ505" s="280"/>
      <c r="AR505" s="280"/>
      <c r="AS505" s="266"/>
      <c r="AT505" s="280"/>
      <c r="AU505" s="280"/>
      <c r="AV505" s="266"/>
      <c r="AW505" s="266"/>
      <c r="AX505" s="280"/>
      <c r="AY505" s="280"/>
      <c r="AZ505" s="280"/>
      <c r="BA505" s="280"/>
      <c r="BB505" s="280"/>
      <c r="BC505" s="280"/>
      <c r="BD505" s="280"/>
      <c r="BE505" s="280"/>
      <c r="BF505" s="280"/>
      <c r="BK505" s="280"/>
      <c r="BL505" s="280"/>
      <c r="BM505" s="280"/>
      <c r="BN505" s="280"/>
      <c r="BO505" s="280"/>
      <c r="BP505" s="280"/>
      <c r="BQ505" s="280"/>
      <c r="BR505" s="280"/>
      <c r="BS505" s="280"/>
      <c r="BT505" s="280"/>
      <c r="BU505" s="266"/>
      <c r="BV505" s="280"/>
      <c r="BW505" s="280"/>
      <c r="BX505" s="280"/>
      <c r="BY505" s="280"/>
      <c r="BZ505" s="280"/>
      <c r="CA505" s="280"/>
      <c r="CB505" s="266"/>
      <c r="CC505" s="266"/>
      <c r="CD505" s="280"/>
      <c r="CE505" s="280"/>
      <c r="CF505" s="280"/>
      <c r="CG505" s="280"/>
      <c r="CH505" s="266"/>
      <c r="CI505" s="266"/>
      <c r="CJ505" s="266"/>
      <c r="CK505" s="266"/>
      <c r="CL505" s="266"/>
      <c r="CM505" s="280"/>
      <c r="CN505" s="280"/>
      <c r="CO505" s="280"/>
      <c r="CP505" s="280"/>
      <c r="CQ505" s="280"/>
      <c r="CR505" s="268"/>
      <c r="CS505" s="268"/>
      <c r="DA505" s="270"/>
      <c r="DB505" s="270"/>
      <c r="DD505" s="284"/>
      <c r="DE505" s="270"/>
      <c r="DF505" s="285"/>
      <c r="DG505" s="270"/>
      <c r="DH505" s="270"/>
      <c r="DI505" s="273"/>
      <c r="DJ505" s="270"/>
      <c r="DK505" s="270"/>
      <c r="DL505" s="273"/>
      <c r="DM505" s="285"/>
      <c r="DN505" s="270"/>
      <c r="DO505" s="284"/>
      <c r="DP505" s="270"/>
      <c r="DQ505" s="270"/>
      <c r="DR505" s="270"/>
      <c r="DS505" s="270"/>
      <c r="DT505" s="270"/>
      <c r="DU505" s="244"/>
      <c r="DV505" s="284"/>
      <c r="DW505" s="284"/>
      <c r="DX505" s="286"/>
      <c r="DY505" s="286"/>
      <c r="DZ505" s="284"/>
      <c r="EA505" s="284"/>
      <c r="EB505" s="284"/>
      <c r="ED505" s="284"/>
      <c r="EE505" s="270"/>
      <c r="EF505" s="280"/>
      <c r="EG505" s="280"/>
      <c r="EH505" s="280"/>
      <c r="EI505" s="224"/>
      <c r="EJ505" s="275"/>
      <c r="EK505" s="276"/>
      <c r="EL505" s="275"/>
      <c r="EM505" s="275"/>
      <c r="EO505" s="275"/>
      <c r="EP505" s="275"/>
      <c r="ER505" s="224"/>
      <c r="ES505" s="275"/>
      <c r="ET505" s="276"/>
      <c r="EU505" s="275"/>
      <c r="EV505" s="275"/>
      <c r="EX505" s="275"/>
      <c r="EY505" s="275"/>
      <c r="FA505" s="34"/>
      <c r="FB505" s="34"/>
      <c r="FC505" s="33"/>
    </row>
    <row r="506" spans="7:159" ht="32.25" customHeight="1">
      <c r="G506" s="280"/>
      <c r="L506" s="280"/>
      <c r="M506" s="266"/>
      <c r="N506" s="266"/>
      <c r="O506" s="266"/>
      <c r="P506" s="266"/>
      <c r="Q506" s="266"/>
      <c r="R506" s="266"/>
      <c r="S506" s="280"/>
      <c r="T506" s="280"/>
      <c r="U506" s="280"/>
      <c r="V506" s="280"/>
      <c r="W506" s="280"/>
      <c r="X506" s="266"/>
      <c r="Y506" s="280"/>
      <c r="Z506" s="280"/>
      <c r="AA506" s="280"/>
      <c r="AB506" s="266"/>
      <c r="AC506" s="280"/>
      <c r="AD506" s="280"/>
      <c r="AE506" s="281"/>
      <c r="AF506" s="280"/>
      <c r="AG506" s="280"/>
      <c r="AH506" s="281"/>
      <c r="AI506" s="280"/>
      <c r="AJ506" s="280"/>
      <c r="AK506" s="280"/>
      <c r="AL506" s="280"/>
      <c r="AM506" s="280"/>
      <c r="AN506" s="266"/>
      <c r="AO506" s="280"/>
      <c r="AP506" s="280"/>
      <c r="AQ506" s="280"/>
      <c r="AR506" s="280"/>
      <c r="AS506" s="266"/>
      <c r="AT506" s="280"/>
      <c r="AU506" s="280"/>
      <c r="AV506" s="266"/>
      <c r="AW506" s="266"/>
      <c r="AX506" s="280"/>
      <c r="AY506" s="280"/>
      <c r="AZ506" s="280"/>
      <c r="BA506" s="280"/>
      <c r="BB506" s="280"/>
      <c r="BC506" s="280"/>
      <c r="BD506" s="280"/>
      <c r="BE506" s="280"/>
      <c r="BF506" s="280"/>
      <c r="BK506" s="280"/>
      <c r="BL506" s="280"/>
      <c r="BM506" s="280"/>
      <c r="BN506" s="280"/>
      <c r="BO506" s="280"/>
      <c r="BP506" s="280"/>
      <c r="BQ506" s="280"/>
      <c r="BR506" s="280"/>
      <c r="BS506" s="280"/>
      <c r="BT506" s="280"/>
      <c r="BU506" s="266"/>
      <c r="BV506" s="280"/>
      <c r="BW506" s="280"/>
      <c r="BX506" s="280"/>
      <c r="BY506" s="280"/>
      <c r="BZ506" s="280"/>
      <c r="CA506" s="280"/>
      <c r="CB506" s="266"/>
      <c r="CC506" s="266"/>
      <c r="CD506" s="280"/>
      <c r="CE506" s="280"/>
      <c r="CF506" s="280"/>
      <c r="CG506" s="280"/>
      <c r="CH506" s="266"/>
      <c r="CI506" s="266"/>
      <c r="CJ506" s="266"/>
      <c r="CK506" s="266"/>
      <c r="CL506" s="266"/>
      <c r="CM506" s="280"/>
      <c r="CN506" s="280"/>
      <c r="CO506" s="280"/>
      <c r="CP506" s="280"/>
      <c r="CQ506" s="280"/>
      <c r="CR506" s="268"/>
      <c r="CS506" s="268"/>
      <c r="DA506" s="270"/>
      <c r="DB506" s="270"/>
      <c r="DD506" s="284"/>
      <c r="DE506" s="270"/>
      <c r="DF506" s="285"/>
      <c r="DG506" s="270"/>
      <c r="DH506" s="270"/>
      <c r="DI506" s="273"/>
      <c r="DJ506" s="270"/>
      <c r="DK506" s="270"/>
      <c r="DL506" s="273"/>
      <c r="DM506" s="285"/>
      <c r="DN506" s="270"/>
      <c r="DO506" s="284"/>
      <c r="DP506" s="270"/>
      <c r="DQ506" s="270"/>
      <c r="DR506" s="270"/>
      <c r="DS506" s="270"/>
      <c r="DT506" s="270"/>
      <c r="DU506" s="244"/>
      <c r="DV506" s="284"/>
      <c r="DW506" s="284"/>
      <c r="DX506" s="286"/>
      <c r="DY506" s="286"/>
      <c r="DZ506" s="284"/>
      <c r="EA506" s="284"/>
      <c r="EB506" s="284"/>
      <c r="ED506" s="284"/>
      <c r="EE506" s="270"/>
      <c r="EF506" s="280"/>
      <c r="EG506" s="280"/>
      <c r="EH506" s="280"/>
      <c r="EI506" s="224"/>
      <c r="EJ506" s="275"/>
      <c r="EK506" s="276"/>
      <c r="EL506" s="275"/>
      <c r="EM506" s="275"/>
      <c r="EO506" s="275"/>
      <c r="EP506" s="275"/>
      <c r="ER506" s="224"/>
      <c r="ES506" s="275"/>
      <c r="ET506" s="276"/>
      <c r="EU506" s="275"/>
      <c r="EV506" s="275"/>
      <c r="EX506" s="275"/>
      <c r="EY506" s="275"/>
      <c r="FA506" s="34"/>
      <c r="FB506" s="34"/>
      <c r="FC506" s="33"/>
    </row>
    <row r="507" spans="7:159" ht="32.25" customHeight="1">
      <c r="G507" s="280"/>
      <c r="L507" s="280"/>
      <c r="M507" s="266"/>
      <c r="N507" s="266"/>
      <c r="O507" s="266"/>
      <c r="P507" s="266"/>
      <c r="Q507" s="266"/>
      <c r="R507" s="266"/>
      <c r="S507" s="280"/>
      <c r="T507" s="280"/>
      <c r="U507" s="280"/>
      <c r="V507" s="280"/>
      <c r="W507" s="280"/>
      <c r="X507" s="266"/>
      <c r="Y507" s="280"/>
      <c r="Z507" s="280"/>
      <c r="AA507" s="280"/>
      <c r="AB507" s="266"/>
      <c r="AC507" s="280"/>
      <c r="AD507" s="280"/>
      <c r="AE507" s="281"/>
      <c r="AF507" s="280"/>
      <c r="AG507" s="280"/>
      <c r="AH507" s="281"/>
      <c r="AI507" s="280"/>
      <c r="AJ507" s="280"/>
      <c r="AK507" s="280"/>
      <c r="AL507" s="280"/>
      <c r="AM507" s="280"/>
      <c r="AN507" s="266"/>
      <c r="AO507" s="280"/>
      <c r="AP507" s="280"/>
      <c r="AQ507" s="280"/>
      <c r="AR507" s="280"/>
      <c r="AS507" s="266"/>
      <c r="AT507" s="280"/>
      <c r="AU507" s="280"/>
      <c r="AV507" s="266"/>
      <c r="AW507" s="266"/>
      <c r="AX507" s="280"/>
      <c r="AY507" s="280"/>
      <c r="AZ507" s="280"/>
      <c r="BA507" s="280"/>
      <c r="BB507" s="280"/>
      <c r="BC507" s="280"/>
      <c r="BD507" s="280"/>
      <c r="BE507" s="280"/>
      <c r="BF507" s="280"/>
      <c r="BK507" s="280"/>
      <c r="BL507" s="280"/>
      <c r="BM507" s="280"/>
      <c r="BN507" s="280"/>
      <c r="BO507" s="280"/>
      <c r="BP507" s="280"/>
      <c r="BQ507" s="280"/>
      <c r="BR507" s="280"/>
      <c r="BS507" s="280"/>
      <c r="BT507" s="280"/>
      <c r="BU507" s="266"/>
      <c r="BV507" s="280"/>
      <c r="BW507" s="280"/>
      <c r="BX507" s="280"/>
      <c r="BY507" s="280"/>
      <c r="BZ507" s="280"/>
      <c r="CA507" s="280"/>
      <c r="CB507" s="266"/>
      <c r="CC507" s="266"/>
      <c r="CD507" s="280"/>
      <c r="CE507" s="280"/>
      <c r="CF507" s="280"/>
      <c r="CG507" s="280"/>
      <c r="CH507" s="266"/>
      <c r="CI507" s="266"/>
      <c r="CJ507" s="266"/>
      <c r="CK507" s="266"/>
      <c r="CL507" s="266"/>
      <c r="CM507" s="280"/>
      <c r="CN507" s="280"/>
      <c r="CO507" s="280"/>
      <c r="CP507" s="280"/>
      <c r="CQ507" s="280"/>
      <c r="CR507" s="268"/>
      <c r="CS507" s="268"/>
      <c r="DA507" s="270"/>
      <c r="DB507" s="270"/>
      <c r="DD507" s="284"/>
      <c r="DE507" s="270"/>
      <c r="DF507" s="285"/>
      <c r="DG507" s="270"/>
      <c r="DH507" s="270"/>
      <c r="DI507" s="273"/>
      <c r="DJ507" s="270"/>
      <c r="DK507" s="270"/>
      <c r="DL507" s="273"/>
      <c r="DM507" s="285"/>
      <c r="DN507" s="270"/>
      <c r="DO507" s="284"/>
      <c r="DP507" s="270"/>
      <c r="DQ507" s="270"/>
      <c r="DR507" s="270"/>
      <c r="DS507" s="270"/>
      <c r="DT507" s="270"/>
      <c r="DU507" s="244"/>
      <c r="DV507" s="284"/>
      <c r="DW507" s="284"/>
      <c r="DX507" s="286"/>
      <c r="DY507" s="286"/>
      <c r="DZ507" s="284"/>
      <c r="EA507" s="284"/>
      <c r="EB507" s="284"/>
      <c r="ED507" s="284"/>
      <c r="EE507" s="270"/>
      <c r="EF507" s="280"/>
      <c r="EG507" s="280"/>
      <c r="EH507" s="280"/>
      <c r="EI507" s="224"/>
      <c r="EJ507" s="275"/>
      <c r="EK507" s="276"/>
      <c r="EL507" s="275"/>
      <c r="EM507" s="275"/>
      <c r="EO507" s="275"/>
      <c r="EP507" s="275"/>
      <c r="ER507" s="224"/>
      <c r="ES507" s="275"/>
      <c r="ET507" s="276"/>
      <c r="EU507" s="275"/>
      <c r="EV507" s="275"/>
      <c r="EX507" s="275"/>
      <c r="EY507" s="275"/>
      <c r="FA507" s="34"/>
      <c r="FB507" s="34"/>
      <c r="FC507" s="33"/>
    </row>
    <row r="508" spans="7:159" ht="32.25" customHeight="1">
      <c r="G508" s="280"/>
      <c r="L508" s="280"/>
      <c r="M508" s="266"/>
      <c r="N508" s="266"/>
      <c r="O508" s="266"/>
      <c r="P508" s="266"/>
      <c r="Q508" s="266"/>
      <c r="R508" s="266"/>
      <c r="S508" s="280"/>
      <c r="T508" s="280"/>
      <c r="U508" s="280"/>
      <c r="V508" s="280"/>
      <c r="W508" s="280"/>
      <c r="X508" s="266"/>
      <c r="Y508" s="280"/>
      <c r="Z508" s="280"/>
      <c r="AA508" s="280"/>
      <c r="AB508" s="266"/>
      <c r="AC508" s="280"/>
      <c r="AD508" s="280"/>
      <c r="AE508" s="281"/>
      <c r="AF508" s="280"/>
      <c r="AG508" s="280"/>
      <c r="AH508" s="281"/>
      <c r="AI508" s="280"/>
      <c r="AJ508" s="280"/>
      <c r="AK508" s="280"/>
      <c r="AL508" s="280"/>
      <c r="AM508" s="280"/>
      <c r="AN508" s="266"/>
      <c r="AO508" s="280"/>
      <c r="AP508" s="280"/>
      <c r="AQ508" s="280"/>
      <c r="AR508" s="280"/>
      <c r="AS508" s="266"/>
      <c r="AT508" s="280"/>
      <c r="AU508" s="280"/>
      <c r="AV508" s="266"/>
      <c r="AW508" s="266"/>
      <c r="AX508" s="280"/>
      <c r="AY508" s="280"/>
      <c r="AZ508" s="280"/>
      <c r="BA508" s="280"/>
      <c r="BB508" s="280"/>
      <c r="BC508" s="280"/>
      <c r="BD508" s="280"/>
      <c r="BE508" s="280"/>
      <c r="BF508" s="280"/>
      <c r="BK508" s="280"/>
      <c r="BL508" s="280"/>
      <c r="BM508" s="280"/>
      <c r="BN508" s="280"/>
      <c r="BO508" s="280"/>
      <c r="BP508" s="280"/>
      <c r="BQ508" s="280"/>
      <c r="BR508" s="280"/>
      <c r="BS508" s="280"/>
      <c r="BT508" s="280"/>
      <c r="BU508" s="266"/>
      <c r="BV508" s="280"/>
      <c r="BW508" s="280"/>
      <c r="BX508" s="280"/>
      <c r="BY508" s="280"/>
      <c r="BZ508" s="280"/>
      <c r="CA508" s="280"/>
      <c r="CB508" s="266"/>
      <c r="CC508" s="266"/>
      <c r="CD508" s="280"/>
      <c r="CE508" s="280"/>
      <c r="CF508" s="280"/>
      <c r="CG508" s="280"/>
      <c r="CH508" s="266"/>
      <c r="CI508" s="266"/>
      <c r="CJ508" s="266"/>
      <c r="CK508" s="266"/>
      <c r="CL508" s="266"/>
      <c r="CM508" s="280"/>
      <c r="CN508" s="280"/>
      <c r="CO508" s="280"/>
      <c r="CP508" s="280"/>
      <c r="CQ508" s="280"/>
      <c r="CR508" s="268"/>
      <c r="CS508" s="268"/>
      <c r="DA508" s="270"/>
      <c r="DB508" s="270"/>
      <c r="DD508" s="284"/>
      <c r="DE508" s="270"/>
      <c r="DF508" s="285"/>
      <c r="DG508" s="270"/>
      <c r="DH508" s="270"/>
      <c r="DI508" s="273"/>
      <c r="DJ508" s="270"/>
      <c r="DK508" s="270"/>
      <c r="DL508" s="273"/>
      <c r="DM508" s="285"/>
      <c r="DN508" s="270"/>
      <c r="DO508" s="284"/>
      <c r="DP508" s="270"/>
      <c r="DQ508" s="270"/>
      <c r="DR508" s="270"/>
      <c r="DS508" s="270"/>
      <c r="DT508" s="270"/>
      <c r="DU508" s="244"/>
      <c r="DV508" s="284"/>
      <c r="DW508" s="284"/>
      <c r="DX508" s="286"/>
      <c r="DY508" s="286"/>
      <c r="DZ508" s="284"/>
      <c r="EA508" s="284"/>
      <c r="EB508" s="284"/>
      <c r="ED508" s="284"/>
      <c r="EE508" s="270"/>
      <c r="EF508" s="280"/>
      <c r="EG508" s="280"/>
      <c r="EH508" s="280"/>
      <c r="EI508" s="224"/>
      <c r="EJ508" s="275"/>
      <c r="EK508" s="276"/>
      <c r="EL508" s="275"/>
      <c r="EM508" s="275"/>
      <c r="EO508" s="275"/>
      <c r="EP508" s="275"/>
      <c r="ER508" s="224"/>
      <c r="ES508" s="275"/>
      <c r="ET508" s="276"/>
      <c r="EU508" s="275"/>
      <c r="EV508" s="275"/>
      <c r="EX508" s="275"/>
      <c r="EY508" s="275"/>
      <c r="FA508" s="34"/>
      <c r="FB508" s="34"/>
      <c r="FC508" s="33"/>
    </row>
    <row r="509" spans="7:159" ht="32.25" customHeight="1">
      <c r="G509" s="280"/>
      <c r="L509" s="280"/>
      <c r="M509" s="266"/>
      <c r="N509" s="266"/>
      <c r="O509" s="266"/>
      <c r="P509" s="266"/>
      <c r="Q509" s="266"/>
      <c r="R509" s="266"/>
      <c r="S509" s="280"/>
      <c r="T509" s="280"/>
      <c r="U509" s="280"/>
      <c r="V509" s="280"/>
      <c r="W509" s="280"/>
      <c r="X509" s="266"/>
      <c r="Y509" s="280"/>
      <c r="Z509" s="280"/>
      <c r="AA509" s="280"/>
      <c r="AB509" s="266"/>
      <c r="AC509" s="280"/>
      <c r="AD509" s="280"/>
      <c r="AE509" s="281"/>
      <c r="AF509" s="280"/>
      <c r="AG509" s="280"/>
      <c r="AH509" s="281"/>
      <c r="AI509" s="280"/>
      <c r="AJ509" s="280"/>
      <c r="AK509" s="280"/>
      <c r="AL509" s="280"/>
      <c r="AM509" s="280"/>
      <c r="AN509" s="266"/>
      <c r="AO509" s="280"/>
      <c r="AP509" s="280"/>
      <c r="AQ509" s="280"/>
      <c r="AR509" s="280"/>
      <c r="AS509" s="266"/>
      <c r="AT509" s="280"/>
      <c r="AU509" s="280"/>
      <c r="AV509" s="266"/>
      <c r="AW509" s="266"/>
      <c r="AX509" s="280"/>
      <c r="AY509" s="280"/>
      <c r="AZ509" s="280"/>
      <c r="BA509" s="280"/>
      <c r="BB509" s="280"/>
      <c r="BC509" s="280"/>
      <c r="BD509" s="280"/>
      <c r="BE509" s="280"/>
      <c r="BF509" s="280"/>
      <c r="BK509" s="280"/>
      <c r="BL509" s="280"/>
      <c r="BM509" s="280"/>
      <c r="BN509" s="280"/>
      <c r="BO509" s="280"/>
      <c r="BP509" s="280"/>
      <c r="BQ509" s="280"/>
      <c r="BR509" s="280"/>
      <c r="BS509" s="280"/>
      <c r="BT509" s="280"/>
      <c r="BU509" s="266"/>
      <c r="BV509" s="280"/>
      <c r="BW509" s="280"/>
      <c r="BX509" s="280"/>
      <c r="BY509" s="280"/>
      <c r="BZ509" s="280"/>
      <c r="CA509" s="280"/>
      <c r="CB509" s="266"/>
      <c r="CC509" s="266"/>
      <c r="CD509" s="280"/>
      <c r="CE509" s="280"/>
      <c r="CF509" s="280"/>
      <c r="CG509" s="280"/>
      <c r="CH509" s="266"/>
      <c r="CI509" s="266"/>
      <c r="CJ509" s="266"/>
      <c r="CK509" s="266"/>
      <c r="CL509" s="266"/>
      <c r="CM509" s="280"/>
      <c r="CN509" s="280"/>
      <c r="CO509" s="280"/>
      <c r="CP509" s="280"/>
      <c r="CQ509" s="280"/>
      <c r="CR509" s="268"/>
      <c r="CS509" s="268"/>
      <c r="DA509" s="270"/>
      <c r="DB509" s="270"/>
      <c r="DD509" s="284"/>
      <c r="DE509" s="270"/>
      <c r="DF509" s="285"/>
      <c r="DG509" s="270"/>
      <c r="DH509" s="270"/>
      <c r="DI509" s="273"/>
      <c r="DJ509" s="270"/>
      <c r="DK509" s="270"/>
      <c r="DL509" s="273"/>
      <c r="DM509" s="285"/>
      <c r="DN509" s="270"/>
      <c r="DO509" s="284"/>
      <c r="DP509" s="270"/>
      <c r="DQ509" s="270"/>
      <c r="DR509" s="270"/>
      <c r="DS509" s="270"/>
      <c r="DT509" s="270"/>
      <c r="DU509" s="244"/>
      <c r="DV509" s="284"/>
      <c r="DW509" s="284"/>
      <c r="DX509" s="286"/>
      <c r="DY509" s="286"/>
      <c r="DZ509" s="284"/>
      <c r="EA509" s="284"/>
      <c r="EB509" s="284"/>
      <c r="ED509" s="284"/>
      <c r="EE509" s="270"/>
      <c r="EF509" s="280"/>
      <c r="EG509" s="280"/>
      <c r="EH509" s="280"/>
      <c r="EI509" s="224"/>
      <c r="EJ509" s="275"/>
      <c r="EK509" s="276"/>
      <c r="EL509" s="275"/>
      <c r="EM509" s="275"/>
      <c r="EO509" s="275"/>
      <c r="EP509" s="275"/>
      <c r="ER509" s="224"/>
      <c r="ES509" s="275"/>
      <c r="ET509" s="276"/>
      <c r="EU509" s="275"/>
      <c r="EV509" s="275"/>
      <c r="EX509" s="275"/>
      <c r="EY509" s="275"/>
      <c r="FA509" s="34"/>
      <c r="FB509" s="34"/>
      <c r="FC509" s="33"/>
    </row>
    <row r="510" spans="7:159" ht="32.25" customHeight="1">
      <c r="G510" s="280"/>
      <c r="L510" s="280"/>
      <c r="M510" s="266"/>
      <c r="N510" s="266"/>
      <c r="O510" s="266"/>
      <c r="P510" s="266"/>
      <c r="Q510" s="266"/>
      <c r="R510" s="266"/>
      <c r="S510" s="280"/>
      <c r="T510" s="280"/>
      <c r="U510" s="280"/>
      <c r="V510" s="280"/>
      <c r="W510" s="280"/>
      <c r="X510" s="266"/>
      <c r="Y510" s="280"/>
      <c r="Z510" s="280"/>
      <c r="AA510" s="280"/>
      <c r="AB510" s="266"/>
      <c r="AC510" s="280"/>
      <c r="AD510" s="280"/>
      <c r="AE510" s="281"/>
      <c r="AF510" s="280"/>
      <c r="AG510" s="280"/>
      <c r="AH510" s="281"/>
      <c r="AI510" s="280"/>
      <c r="AJ510" s="280"/>
      <c r="AK510" s="280"/>
      <c r="AL510" s="280"/>
      <c r="AM510" s="280"/>
      <c r="AN510" s="266"/>
      <c r="AO510" s="280"/>
      <c r="AP510" s="280"/>
      <c r="AQ510" s="280"/>
      <c r="AR510" s="280"/>
      <c r="AS510" s="266"/>
      <c r="AT510" s="280"/>
      <c r="AU510" s="280"/>
      <c r="AV510" s="266"/>
      <c r="AW510" s="266"/>
      <c r="AX510" s="280"/>
      <c r="AY510" s="280"/>
      <c r="AZ510" s="280"/>
      <c r="BA510" s="280"/>
      <c r="BB510" s="280"/>
      <c r="BC510" s="280"/>
      <c r="BD510" s="280"/>
      <c r="BE510" s="280"/>
      <c r="BF510" s="280"/>
      <c r="BK510" s="280"/>
      <c r="BL510" s="280"/>
      <c r="BM510" s="280"/>
      <c r="BN510" s="280"/>
      <c r="BO510" s="280"/>
      <c r="BP510" s="280"/>
      <c r="BQ510" s="280"/>
      <c r="BR510" s="280"/>
      <c r="BS510" s="280"/>
      <c r="BT510" s="280"/>
      <c r="BU510" s="266"/>
      <c r="BV510" s="280"/>
      <c r="BW510" s="280"/>
      <c r="BX510" s="280"/>
      <c r="BY510" s="280"/>
      <c r="BZ510" s="280"/>
      <c r="CA510" s="280"/>
      <c r="CB510" s="266"/>
      <c r="CC510" s="266"/>
      <c r="CD510" s="280"/>
      <c r="CE510" s="280"/>
      <c r="CF510" s="280"/>
      <c r="CG510" s="280"/>
      <c r="CH510" s="266"/>
      <c r="CI510" s="266"/>
      <c r="CJ510" s="266"/>
      <c r="CK510" s="266"/>
      <c r="CL510" s="266"/>
      <c r="CM510" s="280"/>
      <c r="CN510" s="280"/>
      <c r="CO510" s="280"/>
      <c r="CP510" s="280"/>
      <c r="CQ510" s="280"/>
      <c r="CR510" s="268"/>
      <c r="CS510" s="268"/>
      <c r="DA510" s="270"/>
      <c r="DB510" s="270"/>
      <c r="DD510" s="284"/>
      <c r="DE510" s="270"/>
      <c r="DF510" s="285"/>
      <c r="DG510" s="270"/>
      <c r="DH510" s="270"/>
      <c r="DI510" s="273"/>
      <c r="DJ510" s="270"/>
      <c r="DK510" s="270"/>
      <c r="DL510" s="273"/>
      <c r="DM510" s="285"/>
      <c r="DN510" s="270"/>
      <c r="DO510" s="284"/>
      <c r="DP510" s="270"/>
      <c r="DQ510" s="270"/>
      <c r="DR510" s="270"/>
      <c r="DS510" s="270"/>
      <c r="DT510" s="270"/>
      <c r="DU510" s="244"/>
      <c r="DV510" s="284"/>
      <c r="DW510" s="284"/>
      <c r="DX510" s="286"/>
      <c r="DY510" s="286"/>
      <c r="DZ510" s="284"/>
      <c r="EA510" s="284"/>
      <c r="EB510" s="284"/>
      <c r="ED510" s="284"/>
      <c r="EE510" s="270"/>
      <c r="EF510" s="280"/>
      <c r="EG510" s="280"/>
      <c r="EH510" s="280"/>
      <c r="EI510" s="224"/>
      <c r="EJ510" s="275"/>
      <c r="EK510" s="276"/>
      <c r="EL510" s="275"/>
      <c r="EM510" s="275"/>
      <c r="EO510" s="275"/>
      <c r="EP510" s="275"/>
      <c r="ER510" s="224"/>
      <c r="ES510" s="275"/>
      <c r="ET510" s="276"/>
      <c r="EU510" s="275"/>
      <c r="EV510" s="275"/>
      <c r="EX510" s="275"/>
      <c r="EY510" s="275"/>
      <c r="FA510" s="34"/>
      <c r="FB510" s="34"/>
      <c r="FC510" s="33"/>
    </row>
    <row r="511" spans="7:159" ht="32.25" customHeight="1">
      <c r="DM511" s="288"/>
      <c r="ED511" s="284"/>
      <c r="EE511" s="270"/>
      <c r="EJ511" s="275"/>
      <c r="EK511" s="276"/>
      <c r="EL511" s="275"/>
      <c r="EM511" s="275"/>
      <c r="EO511" s="275"/>
      <c r="EP511" s="275"/>
      <c r="ES511" s="275"/>
      <c r="ET511" s="276"/>
      <c r="EU511" s="275"/>
      <c r="EV511" s="275"/>
      <c r="EX511" s="275"/>
      <c r="EY511" s="275"/>
    </row>
    <row r="512" spans="7:159" ht="32.25" customHeight="1">
      <c r="EJ512" s="275"/>
      <c r="EK512" s="276"/>
      <c r="EL512" s="275"/>
      <c r="EM512" s="275"/>
      <c r="EO512" s="275"/>
      <c r="EP512" s="275"/>
      <c r="ES512" s="275"/>
      <c r="ET512" s="276"/>
      <c r="EU512" s="275"/>
      <c r="EV512" s="275"/>
      <c r="EX512" s="275"/>
      <c r="EY512" s="275"/>
    </row>
    <row r="513" spans="140:155" ht="32.25" customHeight="1">
      <c r="EJ513" s="275"/>
      <c r="EK513" s="276"/>
      <c r="EL513" s="275"/>
      <c r="EM513" s="275"/>
      <c r="EO513" s="275"/>
      <c r="EP513" s="275"/>
      <c r="ES513" s="275"/>
      <c r="ET513" s="276"/>
      <c r="EU513" s="275"/>
      <c r="EV513" s="275"/>
      <c r="EX513" s="275"/>
      <c r="EY513" s="275"/>
    </row>
    <row r="514" spans="140:155" ht="32.25" customHeight="1">
      <c r="EJ514" s="275"/>
      <c r="EK514" s="276"/>
      <c r="EL514" s="275"/>
      <c r="EM514" s="275"/>
      <c r="EO514" s="275"/>
      <c r="EP514" s="275"/>
      <c r="ES514" s="275"/>
      <c r="ET514" s="276"/>
      <c r="EU514" s="275"/>
      <c r="EV514" s="275"/>
      <c r="EX514" s="275"/>
      <c r="EY514" s="275"/>
    </row>
    <row r="515" spans="140:155" ht="32.25" customHeight="1">
      <c r="EJ515" s="275"/>
      <c r="EK515" s="276"/>
      <c r="EL515" s="275"/>
      <c r="EM515" s="275"/>
      <c r="EO515" s="275"/>
      <c r="EP515" s="275"/>
      <c r="ES515" s="275"/>
      <c r="ET515" s="276"/>
      <c r="EU515" s="275"/>
      <c r="EV515" s="275"/>
      <c r="EX515" s="275"/>
      <c r="EY515" s="275"/>
    </row>
    <row r="516" spans="140:155" ht="32.25" customHeight="1">
      <c r="EJ516" s="275"/>
      <c r="EK516" s="276"/>
      <c r="EL516" s="275"/>
      <c r="EM516" s="275"/>
      <c r="EO516" s="275"/>
      <c r="EP516" s="275"/>
      <c r="ES516" s="275"/>
      <c r="ET516" s="276"/>
      <c r="EU516" s="275"/>
      <c r="EV516" s="275"/>
      <c r="EX516" s="275"/>
      <c r="EY516" s="275"/>
    </row>
    <row r="517" spans="140:155" ht="32.25" customHeight="1">
      <c r="EJ517" s="275"/>
      <c r="EK517" s="276"/>
      <c r="EL517" s="275"/>
      <c r="EM517" s="275"/>
      <c r="EO517" s="275"/>
      <c r="EP517" s="275"/>
      <c r="ES517" s="275"/>
      <c r="ET517" s="276"/>
      <c r="EU517" s="275"/>
      <c r="EV517" s="275"/>
      <c r="EX517" s="275"/>
      <c r="EY517" s="275"/>
    </row>
    <row r="518" spans="140:155" ht="32.25" customHeight="1">
      <c r="EJ518" s="275"/>
      <c r="EK518" s="276"/>
      <c r="EL518" s="275"/>
      <c r="EM518" s="275"/>
      <c r="EO518" s="275"/>
      <c r="EP518" s="275"/>
      <c r="ES518" s="275"/>
      <c r="ET518" s="276"/>
      <c r="EU518" s="275"/>
      <c r="EV518" s="275"/>
      <c r="EX518" s="275"/>
      <c r="EY518" s="275"/>
    </row>
    <row r="519" spans="140:155" ht="32.25" customHeight="1">
      <c r="EJ519" s="275"/>
      <c r="EK519" s="276"/>
      <c r="EL519" s="275"/>
      <c r="EM519" s="275"/>
      <c r="EO519" s="275"/>
      <c r="EP519" s="275"/>
      <c r="ES519" s="275"/>
      <c r="ET519" s="276"/>
      <c r="EU519" s="275"/>
      <c r="EV519" s="275"/>
      <c r="EX519" s="275"/>
      <c r="EY519" s="275"/>
    </row>
    <row r="520" spans="140:155" ht="32.25" customHeight="1">
      <c r="EJ520" s="275"/>
      <c r="EK520" s="276"/>
      <c r="EL520" s="275"/>
      <c r="EM520" s="275"/>
      <c r="EO520" s="275"/>
      <c r="EP520" s="275"/>
      <c r="ES520" s="275"/>
      <c r="ET520" s="276"/>
      <c r="EU520" s="275"/>
      <c r="EV520" s="275"/>
      <c r="EX520" s="275"/>
      <c r="EY520" s="275"/>
    </row>
    <row r="521" spans="140:155" ht="32.25" customHeight="1">
      <c r="EJ521" s="275"/>
      <c r="EK521" s="276"/>
      <c r="EL521" s="275"/>
      <c r="EM521" s="275"/>
      <c r="EO521" s="275"/>
      <c r="EP521" s="275"/>
      <c r="ES521" s="275"/>
      <c r="ET521" s="276"/>
      <c r="EU521" s="275"/>
      <c r="EV521" s="275"/>
      <c r="EX521" s="275"/>
      <c r="EY521" s="275"/>
    </row>
    <row r="522" spans="140:155" ht="32.25" customHeight="1">
      <c r="EJ522" s="275"/>
      <c r="EK522" s="276"/>
      <c r="EL522" s="275"/>
      <c r="EM522" s="275"/>
      <c r="EO522" s="275"/>
      <c r="EP522" s="275"/>
      <c r="ES522" s="275"/>
      <c r="ET522" s="276"/>
      <c r="EU522" s="275"/>
      <c r="EV522" s="275"/>
      <c r="EX522" s="275"/>
      <c r="EY522" s="275"/>
    </row>
    <row r="523" spans="140:155" ht="32.25" customHeight="1">
      <c r="EJ523" s="275"/>
      <c r="EK523" s="276"/>
      <c r="EL523" s="275"/>
      <c r="EM523" s="275"/>
      <c r="EO523" s="275"/>
      <c r="EP523" s="275"/>
      <c r="ES523" s="275"/>
      <c r="ET523" s="276"/>
      <c r="EU523" s="275"/>
      <c r="EV523" s="275"/>
      <c r="EX523" s="275"/>
      <c r="EY523" s="275"/>
    </row>
    <row r="524" spans="140:155" ht="32.25" customHeight="1">
      <c r="EJ524" s="275"/>
      <c r="EK524" s="276"/>
      <c r="EL524" s="275"/>
      <c r="EM524" s="275"/>
      <c r="EO524" s="275"/>
      <c r="EP524" s="275"/>
      <c r="ES524" s="275"/>
      <c r="ET524" s="276"/>
      <c r="EU524" s="275"/>
      <c r="EV524" s="275"/>
      <c r="EX524" s="275"/>
      <c r="EY524" s="275"/>
    </row>
    <row r="525" spans="140:155" ht="32.25" customHeight="1">
      <c r="EJ525" s="275"/>
      <c r="EK525" s="276"/>
      <c r="EL525" s="275"/>
      <c r="EM525" s="275"/>
      <c r="EO525" s="275"/>
      <c r="EP525" s="275"/>
      <c r="ES525" s="275"/>
      <c r="ET525" s="276"/>
      <c r="EU525" s="275"/>
      <c r="EV525" s="275"/>
      <c r="EX525" s="275"/>
      <c r="EY525" s="275"/>
    </row>
    <row r="526" spans="140:155" ht="32.25" customHeight="1">
      <c r="EJ526" s="275"/>
      <c r="EK526" s="276"/>
      <c r="EL526" s="275"/>
      <c r="EM526" s="275"/>
      <c r="EO526" s="275"/>
      <c r="EP526" s="275"/>
      <c r="ES526" s="275"/>
      <c r="ET526" s="276"/>
      <c r="EU526" s="275"/>
      <c r="EV526" s="275"/>
      <c r="EX526" s="275"/>
      <c r="EY526" s="275"/>
    </row>
    <row r="527" spans="140:155" ht="32.25" customHeight="1">
      <c r="EJ527" s="275"/>
      <c r="EK527" s="276"/>
      <c r="EL527" s="275"/>
      <c r="EM527" s="275"/>
      <c r="EO527" s="275"/>
      <c r="EP527" s="275"/>
      <c r="ES527" s="275"/>
      <c r="ET527" s="276"/>
      <c r="EU527" s="275"/>
      <c r="EV527" s="275"/>
      <c r="EX527" s="275"/>
      <c r="EY527" s="275"/>
    </row>
    <row r="528" spans="140:155" ht="32.25" customHeight="1">
      <c r="EJ528" s="275"/>
      <c r="EK528" s="276"/>
      <c r="EL528" s="275"/>
      <c r="EM528" s="275"/>
      <c r="EO528" s="275"/>
      <c r="EP528" s="275"/>
      <c r="ES528" s="275"/>
      <c r="ET528" s="276"/>
      <c r="EU528" s="275"/>
      <c r="EV528" s="275"/>
      <c r="EX528" s="275"/>
      <c r="EY528" s="275"/>
    </row>
    <row r="529" spans="140:155" ht="32.25" customHeight="1">
      <c r="EJ529" s="275"/>
      <c r="EK529" s="276"/>
      <c r="EL529" s="275"/>
      <c r="EM529" s="275"/>
      <c r="EO529" s="275"/>
      <c r="EP529" s="275"/>
      <c r="ES529" s="275"/>
      <c r="ET529" s="276"/>
      <c r="EU529" s="275"/>
      <c r="EV529" s="275"/>
      <c r="EX529" s="275"/>
      <c r="EY529" s="275"/>
    </row>
    <row r="530" spans="140:155" ht="32.25" customHeight="1">
      <c r="EJ530" s="275"/>
      <c r="EK530" s="276"/>
      <c r="EL530" s="275"/>
      <c r="EM530" s="275"/>
      <c r="EO530" s="275"/>
      <c r="EP530" s="275"/>
      <c r="ES530" s="275"/>
      <c r="ET530" s="276"/>
      <c r="EU530" s="275"/>
      <c r="EV530" s="275"/>
      <c r="EX530" s="275"/>
      <c r="EY530" s="275"/>
    </row>
    <row r="531" spans="140:155" ht="32.25" customHeight="1">
      <c r="EJ531" s="275"/>
      <c r="EK531" s="276"/>
      <c r="EL531" s="275"/>
      <c r="EM531" s="275"/>
      <c r="EO531" s="275"/>
      <c r="EP531" s="275"/>
      <c r="ES531" s="275"/>
      <c r="ET531" s="276"/>
      <c r="EU531" s="275"/>
      <c r="EV531" s="275"/>
      <c r="EX531" s="275"/>
      <c r="EY531" s="275"/>
    </row>
    <row r="532" spans="140:155" ht="32.25" customHeight="1">
      <c r="EJ532" s="275"/>
      <c r="EK532" s="276"/>
      <c r="EL532" s="275"/>
      <c r="EM532" s="275"/>
      <c r="EO532" s="275"/>
      <c r="EP532" s="275"/>
      <c r="ES532" s="275"/>
      <c r="ET532" s="276"/>
      <c r="EU532" s="275"/>
      <c r="EV532" s="275"/>
      <c r="EX532" s="275"/>
      <c r="EY532" s="275"/>
    </row>
    <row r="533" spans="140:155" ht="32.25" customHeight="1">
      <c r="EJ533" s="275"/>
      <c r="EK533" s="276"/>
      <c r="EL533" s="275"/>
      <c r="EM533" s="275"/>
      <c r="EO533" s="275"/>
      <c r="EP533" s="275"/>
      <c r="ES533" s="275"/>
      <c r="ET533" s="276"/>
      <c r="EU533" s="275"/>
      <c r="EV533" s="275"/>
      <c r="EX533" s="275"/>
      <c r="EY533" s="275"/>
    </row>
    <row r="534" spans="140:155" ht="32.25" customHeight="1">
      <c r="EJ534" s="275"/>
      <c r="EK534" s="276"/>
      <c r="EL534" s="275"/>
      <c r="EM534" s="275"/>
      <c r="EO534" s="275"/>
      <c r="EP534" s="275"/>
      <c r="ES534" s="275"/>
      <c r="ET534" s="276"/>
      <c r="EU534" s="275"/>
      <c r="EV534" s="275"/>
      <c r="EX534" s="275"/>
      <c r="EY534" s="275"/>
    </row>
    <row r="535" spans="140:155" ht="32.25" customHeight="1">
      <c r="EJ535" s="275"/>
      <c r="EK535" s="276"/>
      <c r="EL535" s="275"/>
      <c r="EM535" s="275"/>
      <c r="EO535" s="275"/>
      <c r="EP535" s="275"/>
      <c r="ES535" s="275"/>
      <c r="ET535" s="276"/>
      <c r="EU535" s="275"/>
      <c r="EV535" s="275"/>
      <c r="EX535" s="275"/>
      <c r="EY535" s="275"/>
    </row>
    <row r="536" spans="140:155" ht="32.25" customHeight="1">
      <c r="EJ536" s="275"/>
      <c r="EK536" s="276"/>
      <c r="EL536" s="275"/>
      <c r="EM536" s="275"/>
      <c r="EO536" s="275"/>
      <c r="EP536" s="275"/>
      <c r="ES536" s="275"/>
      <c r="ET536" s="276"/>
      <c r="EU536" s="275"/>
      <c r="EV536" s="275"/>
      <c r="EX536" s="275"/>
      <c r="EY536" s="275"/>
    </row>
    <row r="537" spans="140:155" ht="32.25" customHeight="1">
      <c r="EJ537" s="275"/>
      <c r="EK537" s="276"/>
      <c r="EL537" s="275"/>
      <c r="EM537" s="275"/>
      <c r="EO537" s="275"/>
      <c r="EP537" s="275"/>
      <c r="ES537" s="275"/>
      <c r="ET537" s="276"/>
      <c r="EU537" s="275"/>
      <c r="EV537" s="275"/>
      <c r="EX537" s="275"/>
      <c r="EY537" s="275"/>
    </row>
    <row r="538" spans="140:155" ht="32.25" customHeight="1">
      <c r="EJ538" s="275"/>
      <c r="EK538" s="276"/>
      <c r="EL538" s="275"/>
      <c r="EM538" s="275"/>
      <c r="EO538" s="275"/>
      <c r="EP538" s="275"/>
      <c r="ES538" s="275"/>
      <c r="ET538" s="276"/>
      <c r="EU538" s="275"/>
      <c r="EV538" s="275"/>
      <c r="EX538" s="275"/>
      <c r="EY538" s="275"/>
    </row>
    <row r="539" spans="140:155" ht="32.25" customHeight="1">
      <c r="EJ539" s="275"/>
      <c r="EK539" s="276"/>
      <c r="EL539" s="275"/>
      <c r="EM539" s="275"/>
      <c r="EO539" s="275"/>
      <c r="EP539" s="275"/>
      <c r="ES539" s="275"/>
      <c r="ET539" s="276"/>
      <c r="EU539" s="275"/>
      <c r="EV539" s="275"/>
      <c r="EX539" s="275"/>
      <c r="EY539" s="275"/>
    </row>
    <row r="540" spans="140:155" ht="32.25" customHeight="1">
      <c r="EJ540" s="275"/>
      <c r="EK540" s="276"/>
      <c r="EL540" s="275"/>
      <c r="EM540" s="275"/>
      <c r="EO540" s="275"/>
      <c r="EP540" s="275"/>
      <c r="ES540" s="275"/>
      <c r="ET540" s="276"/>
      <c r="EU540" s="275"/>
      <c r="EV540" s="275"/>
      <c r="EX540" s="275"/>
      <c r="EY540" s="275"/>
    </row>
    <row r="541" spans="140:155" ht="32.25" customHeight="1">
      <c r="EJ541" s="275"/>
      <c r="EK541" s="276"/>
      <c r="EL541" s="275"/>
      <c r="EM541" s="275"/>
      <c r="EO541" s="275"/>
      <c r="EP541" s="275"/>
      <c r="ES541" s="275"/>
      <c r="ET541" s="276"/>
      <c r="EU541" s="275"/>
      <c r="EV541" s="275"/>
      <c r="EX541" s="275"/>
      <c r="EY541" s="275"/>
    </row>
    <row r="542" spans="140:155" ht="32.25" customHeight="1">
      <c r="EJ542" s="275"/>
      <c r="EK542" s="276"/>
      <c r="EL542" s="275"/>
      <c r="EM542" s="275"/>
      <c r="EO542" s="275"/>
      <c r="EP542" s="275"/>
      <c r="ES542" s="275"/>
      <c r="ET542" s="276"/>
      <c r="EU542" s="275"/>
      <c r="EV542" s="275"/>
      <c r="EX542" s="275"/>
      <c r="EY542" s="275"/>
    </row>
    <row r="543" spans="140:155" ht="32.25" customHeight="1">
      <c r="EJ543" s="275"/>
      <c r="EK543" s="276"/>
      <c r="EL543" s="275"/>
      <c r="EM543" s="275"/>
      <c r="EO543" s="275"/>
      <c r="EP543" s="275"/>
      <c r="ES543" s="275"/>
      <c r="ET543" s="276"/>
      <c r="EU543" s="275"/>
      <c r="EV543" s="275"/>
      <c r="EX543" s="275"/>
      <c r="EY543" s="275"/>
    </row>
    <row r="544" spans="140:155" ht="32.25" customHeight="1">
      <c r="EJ544" s="275"/>
      <c r="EK544" s="276"/>
      <c r="EL544" s="275"/>
      <c r="EM544" s="275"/>
      <c r="EO544" s="275"/>
      <c r="EP544" s="275"/>
      <c r="ES544" s="275"/>
      <c r="ET544" s="276"/>
      <c r="EU544" s="275"/>
      <c r="EV544" s="275"/>
      <c r="EX544" s="275"/>
      <c r="EY544" s="275"/>
    </row>
    <row r="545" spans="140:155" ht="32.25" customHeight="1">
      <c r="EJ545" s="275"/>
      <c r="EK545" s="276"/>
      <c r="EL545" s="275"/>
      <c r="EM545" s="275"/>
      <c r="EO545" s="275"/>
      <c r="EP545" s="275"/>
      <c r="ES545" s="275"/>
      <c r="ET545" s="276"/>
      <c r="EU545" s="275"/>
      <c r="EV545" s="275"/>
      <c r="EX545" s="275"/>
      <c r="EY545" s="275"/>
    </row>
    <row r="546" spans="140:155" ht="32.25" customHeight="1">
      <c r="EJ546" s="275"/>
      <c r="EK546" s="276"/>
      <c r="EL546" s="275"/>
      <c r="EM546" s="275"/>
      <c r="EO546" s="275"/>
      <c r="EP546" s="275"/>
      <c r="ES546" s="275"/>
      <c r="ET546" s="276"/>
      <c r="EU546" s="275"/>
      <c r="EV546" s="275"/>
      <c r="EX546" s="275"/>
      <c r="EY546" s="275"/>
    </row>
    <row r="547" spans="140:155" ht="32.25" customHeight="1">
      <c r="EJ547" s="275"/>
      <c r="EK547" s="276"/>
      <c r="EL547" s="275"/>
      <c r="EM547" s="275"/>
      <c r="EO547" s="275"/>
      <c r="EP547" s="275"/>
      <c r="ES547" s="275"/>
      <c r="ET547" s="276"/>
      <c r="EU547" s="275"/>
      <c r="EV547" s="275"/>
      <c r="EX547" s="275"/>
      <c r="EY547" s="275"/>
    </row>
    <row r="548" spans="140:155" ht="32.25" customHeight="1">
      <c r="EJ548" s="275"/>
      <c r="EK548" s="276"/>
      <c r="EL548" s="275"/>
      <c r="EM548" s="275"/>
      <c r="EO548" s="275"/>
      <c r="EP548" s="275"/>
      <c r="ES548" s="275"/>
      <c r="ET548" s="276"/>
      <c r="EU548" s="275"/>
      <c r="EV548" s="275"/>
      <c r="EX548" s="275"/>
      <c r="EY548" s="275"/>
    </row>
    <row r="549" spans="140:155" ht="32.25" customHeight="1">
      <c r="EJ549" s="275"/>
      <c r="EK549" s="276"/>
      <c r="EL549" s="275"/>
      <c r="EM549" s="275"/>
      <c r="EO549" s="275"/>
      <c r="EP549" s="275"/>
      <c r="ES549" s="275"/>
      <c r="ET549" s="276"/>
      <c r="EU549" s="275"/>
      <c r="EV549" s="275"/>
      <c r="EX549" s="275"/>
      <c r="EY549" s="275"/>
    </row>
    <row r="550" spans="140:155" ht="32.25" customHeight="1">
      <c r="EJ550" s="275"/>
      <c r="EK550" s="276"/>
      <c r="EL550" s="275"/>
      <c r="EM550" s="275"/>
      <c r="EO550" s="275"/>
      <c r="EP550" s="275"/>
      <c r="ES550" s="275"/>
      <c r="ET550" s="276"/>
      <c r="EU550" s="275"/>
      <c r="EV550" s="275"/>
      <c r="EX550" s="275"/>
      <c r="EY550" s="275"/>
    </row>
    <row r="551" spans="140:155" ht="32.25" customHeight="1">
      <c r="EJ551" s="275"/>
      <c r="EK551" s="276"/>
      <c r="EL551" s="275"/>
      <c r="EM551" s="275"/>
      <c r="EO551" s="275"/>
      <c r="EP551" s="275"/>
      <c r="ES551" s="275"/>
      <c r="ET551" s="276"/>
      <c r="EU551" s="275"/>
      <c r="EV551" s="275"/>
      <c r="EX551" s="275"/>
      <c r="EY551" s="275"/>
    </row>
    <row r="552" spans="140:155" ht="32.25" customHeight="1">
      <c r="EJ552" s="275"/>
      <c r="EK552" s="276"/>
      <c r="EL552" s="275"/>
      <c r="EM552" s="275"/>
      <c r="EO552" s="275"/>
      <c r="EP552" s="275"/>
      <c r="ES552" s="275"/>
      <c r="ET552" s="276"/>
      <c r="EU552" s="275"/>
      <c r="EV552" s="275"/>
      <c r="EX552" s="275"/>
      <c r="EY552" s="275"/>
    </row>
    <row r="553" spans="140:155" ht="32.25" customHeight="1">
      <c r="EJ553" s="275"/>
      <c r="EK553" s="276"/>
      <c r="EL553" s="275"/>
      <c r="EM553" s="275"/>
      <c r="EO553" s="275"/>
      <c r="EP553" s="275"/>
      <c r="ES553" s="275"/>
      <c r="ET553" s="276"/>
      <c r="EU553" s="275"/>
      <c r="EV553" s="275"/>
      <c r="EX553" s="275"/>
      <c r="EY553" s="275"/>
    </row>
    <row r="554" spans="140:155" ht="32.25" customHeight="1">
      <c r="EJ554" s="275"/>
      <c r="EK554" s="276"/>
      <c r="EL554" s="275"/>
      <c r="EM554" s="275"/>
      <c r="EO554" s="275"/>
      <c r="EP554" s="275"/>
      <c r="ES554" s="275"/>
      <c r="ET554" s="276"/>
      <c r="EU554" s="275"/>
      <c r="EV554" s="275"/>
      <c r="EX554" s="275"/>
      <c r="EY554" s="275"/>
    </row>
    <row r="555" spans="140:155" ht="32.25" customHeight="1">
      <c r="EJ555" s="275"/>
      <c r="EK555" s="276"/>
      <c r="EL555" s="275"/>
      <c r="EM555" s="275"/>
      <c r="EO555" s="275"/>
      <c r="EP555" s="275"/>
      <c r="ES555" s="275"/>
      <c r="ET555" s="276"/>
      <c r="EU555" s="275"/>
      <c r="EV555" s="275"/>
      <c r="EX555" s="275"/>
      <c r="EY555" s="275"/>
    </row>
    <row r="556" spans="140:155" ht="32.25" customHeight="1">
      <c r="EJ556" s="275"/>
      <c r="EK556" s="276"/>
      <c r="EL556" s="275"/>
      <c r="EM556" s="275"/>
      <c r="EO556" s="275"/>
      <c r="EP556" s="275"/>
      <c r="ES556" s="275"/>
      <c r="ET556" s="276"/>
      <c r="EU556" s="275"/>
      <c r="EV556" s="275"/>
      <c r="EX556" s="275"/>
      <c r="EY556" s="275"/>
    </row>
    <row r="557" spans="140:155" ht="32.25" customHeight="1">
      <c r="EJ557" s="275"/>
      <c r="EK557" s="276"/>
      <c r="EL557" s="275"/>
      <c r="EM557" s="275"/>
      <c r="EO557" s="275"/>
      <c r="EP557" s="275"/>
      <c r="ES557" s="275"/>
      <c r="ET557" s="276"/>
      <c r="EU557" s="275"/>
      <c r="EV557" s="275"/>
      <c r="EX557" s="275"/>
      <c r="EY557" s="275"/>
    </row>
    <row r="558" spans="140:155" ht="32.25" customHeight="1">
      <c r="EJ558" s="275"/>
      <c r="EK558" s="276"/>
      <c r="EL558" s="275"/>
      <c r="EM558" s="275"/>
      <c r="EO558" s="275"/>
      <c r="EP558" s="275"/>
      <c r="ES558" s="275"/>
      <c r="ET558" s="276"/>
      <c r="EU558" s="275"/>
      <c r="EV558" s="275"/>
      <c r="EX558" s="275"/>
      <c r="EY558" s="275"/>
    </row>
    <row r="559" spans="140:155" ht="32.25" customHeight="1">
      <c r="EJ559" s="275"/>
      <c r="EK559" s="276"/>
      <c r="EL559" s="275"/>
      <c r="EM559" s="275"/>
      <c r="EO559" s="275"/>
      <c r="EP559" s="275"/>
      <c r="ES559" s="275"/>
      <c r="ET559" s="276"/>
      <c r="EU559" s="275"/>
      <c r="EV559" s="275"/>
      <c r="EX559" s="275"/>
      <c r="EY559" s="275"/>
    </row>
    <row r="560" spans="140:155" ht="32.25" customHeight="1">
      <c r="EJ560" s="275"/>
      <c r="EK560" s="276"/>
      <c r="EL560" s="275"/>
      <c r="EM560" s="275"/>
      <c r="EO560" s="275"/>
      <c r="EP560" s="275"/>
      <c r="ES560" s="275"/>
      <c r="ET560" s="276"/>
      <c r="EU560" s="275"/>
      <c r="EV560" s="275"/>
      <c r="EX560" s="275"/>
      <c r="EY560" s="275"/>
    </row>
    <row r="561" spans="140:155" ht="32.25" customHeight="1">
      <c r="EJ561" s="275"/>
      <c r="EK561" s="276"/>
      <c r="EL561" s="275"/>
      <c r="EM561" s="275"/>
      <c r="EO561" s="275"/>
      <c r="EP561" s="275"/>
      <c r="ES561" s="275"/>
      <c r="ET561" s="276"/>
      <c r="EU561" s="275"/>
      <c r="EV561" s="275"/>
      <c r="EX561" s="275"/>
      <c r="EY561" s="275"/>
    </row>
    <row r="562" spans="140:155" ht="32.25" customHeight="1">
      <c r="EJ562" s="275"/>
      <c r="EK562" s="276"/>
      <c r="EL562" s="275"/>
      <c r="EM562" s="275"/>
      <c r="EO562" s="275"/>
      <c r="EP562" s="275"/>
      <c r="ES562" s="275"/>
      <c r="ET562" s="276"/>
      <c r="EU562" s="275"/>
      <c r="EV562" s="275"/>
      <c r="EX562" s="275"/>
      <c r="EY562" s="275"/>
    </row>
    <row r="563" spans="140:155" ht="32.25" customHeight="1">
      <c r="EJ563" s="275"/>
      <c r="EK563" s="276"/>
      <c r="EL563" s="275"/>
      <c r="EM563" s="275"/>
      <c r="EO563" s="275"/>
      <c r="EP563" s="275"/>
      <c r="ES563" s="275"/>
      <c r="ET563" s="276"/>
      <c r="EU563" s="275"/>
      <c r="EV563" s="275"/>
      <c r="EX563" s="275"/>
      <c r="EY563" s="275"/>
    </row>
    <row r="564" spans="140:155" ht="32.25" customHeight="1">
      <c r="EJ564" s="275"/>
      <c r="EK564" s="276"/>
      <c r="EL564" s="275"/>
      <c r="EM564" s="275"/>
      <c r="EO564" s="275"/>
      <c r="EP564" s="275"/>
      <c r="ES564" s="275"/>
      <c r="ET564" s="276"/>
      <c r="EU564" s="275"/>
      <c r="EV564" s="275"/>
      <c r="EX564" s="275"/>
      <c r="EY564" s="275"/>
    </row>
    <row r="565" spans="140:155" ht="32.25" customHeight="1">
      <c r="EJ565" s="275"/>
      <c r="EK565" s="276"/>
      <c r="EL565" s="275"/>
      <c r="EM565" s="275"/>
      <c r="EO565" s="275"/>
      <c r="EP565" s="275"/>
      <c r="ES565" s="275"/>
      <c r="ET565" s="276"/>
      <c r="EU565" s="275"/>
      <c r="EV565" s="275"/>
      <c r="EX565" s="275"/>
      <c r="EY565" s="275"/>
    </row>
    <row r="566" spans="140:155" ht="32.25" customHeight="1">
      <c r="EJ566" s="275"/>
      <c r="EK566" s="276"/>
      <c r="EL566" s="275"/>
      <c r="EM566" s="275"/>
      <c r="EO566" s="275"/>
      <c r="EP566" s="275"/>
      <c r="ES566" s="275"/>
      <c r="ET566" s="276"/>
      <c r="EU566" s="275"/>
      <c r="EV566" s="275"/>
      <c r="EX566" s="275"/>
      <c r="EY566" s="275"/>
    </row>
    <row r="567" spans="140:155" ht="32.25" customHeight="1">
      <c r="EJ567" s="275"/>
      <c r="EK567" s="276"/>
      <c r="EL567" s="275"/>
      <c r="EM567" s="275"/>
      <c r="EO567" s="275"/>
      <c r="EP567" s="275"/>
      <c r="ES567" s="275"/>
      <c r="ET567" s="276"/>
      <c r="EU567" s="275"/>
      <c r="EV567" s="275"/>
      <c r="EX567" s="275"/>
      <c r="EY567" s="275"/>
    </row>
    <row r="568" spans="140:155" ht="32.25" customHeight="1">
      <c r="EJ568" s="275"/>
      <c r="EK568" s="276"/>
      <c r="EL568" s="275"/>
      <c r="EM568" s="275"/>
      <c r="EO568" s="275"/>
      <c r="EP568" s="275"/>
      <c r="ES568" s="275"/>
      <c r="ET568" s="276"/>
      <c r="EU568" s="275"/>
      <c r="EV568" s="275"/>
      <c r="EX568" s="275"/>
      <c r="EY568" s="275"/>
    </row>
    <row r="569" spans="140:155" ht="32.25" customHeight="1">
      <c r="EJ569" s="275"/>
      <c r="EK569" s="276"/>
      <c r="EL569" s="275"/>
      <c r="EM569" s="275"/>
      <c r="EO569" s="275"/>
      <c r="EP569" s="275"/>
      <c r="ES569" s="275"/>
      <c r="ET569" s="276"/>
      <c r="EU569" s="275"/>
      <c r="EV569" s="275"/>
      <c r="EX569" s="275"/>
      <c r="EY569" s="275"/>
    </row>
    <row r="570" spans="140:155" ht="32.25" customHeight="1">
      <c r="EJ570" s="275"/>
      <c r="EK570" s="276"/>
      <c r="EL570" s="275"/>
      <c r="EM570" s="275"/>
      <c r="EO570" s="275"/>
      <c r="EP570" s="275"/>
      <c r="ES570" s="275"/>
      <c r="ET570" s="276"/>
      <c r="EU570" s="275"/>
      <c r="EV570" s="275"/>
      <c r="EX570" s="275"/>
      <c r="EY570" s="275"/>
    </row>
    <row r="571" spans="140:155" ht="32.25" customHeight="1">
      <c r="EJ571" s="275"/>
      <c r="EK571" s="276"/>
      <c r="EL571" s="275"/>
      <c r="EM571" s="275"/>
      <c r="EO571" s="275"/>
      <c r="EP571" s="275"/>
      <c r="ES571" s="275"/>
      <c r="ET571" s="276"/>
      <c r="EU571" s="275"/>
      <c r="EV571" s="275"/>
      <c r="EX571" s="275"/>
      <c r="EY571" s="275"/>
    </row>
    <row r="572" spans="140:155" ht="32.25" customHeight="1">
      <c r="EJ572" s="275"/>
      <c r="EK572" s="276"/>
      <c r="EL572" s="275"/>
      <c r="EM572" s="275"/>
      <c r="EO572" s="275"/>
      <c r="EP572" s="275"/>
      <c r="ES572" s="275"/>
      <c r="ET572" s="276"/>
      <c r="EU572" s="275"/>
      <c r="EV572" s="275"/>
      <c r="EX572" s="275"/>
      <c r="EY572" s="275"/>
    </row>
    <row r="573" spans="140:155" ht="32.25" customHeight="1">
      <c r="EJ573" s="275"/>
      <c r="EK573" s="276"/>
      <c r="EL573" s="275"/>
      <c r="EM573" s="275"/>
      <c r="EO573" s="275"/>
      <c r="EP573" s="275"/>
      <c r="ES573" s="275"/>
      <c r="ET573" s="276"/>
      <c r="EU573" s="275"/>
      <c r="EV573" s="275"/>
      <c r="EX573" s="275"/>
      <c r="EY573" s="275"/>
    </row>
    <row r="574" spans="140:155" ht="32.25" customHeight="1">
      <c r="EJ574" s="275"/>
      <c r="EK574" s="276"/>
      <c r="EL574" s="275"/>
      <c r="EM574" s="275"/>
      <c r="EO574" s="275"/>
      <c r="EP574" s="275"/>
      <c r="ES574" s="275"/>
      <c r="ET574" s="276"/>
      <c r="EU574" s="275"/>
      <c r="EV574" s="275"/>
      <c r="EX574" s="275"/>
      <c r="EY574" s="275"/>
    </row>
    <row r="575" spans="140:155" ht="32.25" customHeight="1">
      <c r="EJ575" s="275"/>
      <c r="EK575" s="276"/>
      <c r="EL575" s="275"/>
      <c r="EM575" s="275"/>
      <c r="EO575" s="275"/>
      <c r="EP575" s="275"/>
      <c r="ES575" s="275"/>
      <c r="ET575" s="276"/>
      <c r="EU575" s="275"/>
      <c r="EV575" s="275"/>
      <c r="EX575" s="275"/>
      <c r="EY575" s="275"/>
    </row>
    <row r="576" spans="140:155" ht="32.25" customHeight="1">
      <c r="EJ576" s="275"/>
      <c r="EK576" s="276"/>
      <c r="EL576" s="275"/>
      <c r="EM576" s="275"/>
      <c r="EO576" s="275"/>
      <c r="EP576" s="275"/>
      <c r="ES576" s="275"/>
      <c r="ET576" s="276"/>
      <c r="EU576" s="275"/>
      <c r="EV576" s="275"/>
      <c r="EX576" s="275"/>
      <c r="EY576" s="275"/>
    </row>
    <row r="577" spans="140:155" ht="32.25" customHeight="1">
      <c r="EJ577" s="275"/>
      <c r="EK577" s="276"/>
      <c r="EL577" s="275"/>
      <c r="EM577" s="275"/>
      <c r="EO577" s="275"/>
      <c r="EP577" s="275"/>
      <c r="ES577" s="275"/>
      <c r="ET577" s="276"/>
      <c r="EU577" s="275"/>
      <c r="EV577" s="275"/>
      <c r="EX577" s="275"/>
      <c r="EY577" s="275"/>
    </row>
    <row r="578" spans="140:155" ht="32.25" customHeight="1">
      <c r="EJ578" s="275"/>
      <c r="EK578" s="276"/>
      <c r="EL578" s="275"/>
      <c r="EM578" s="275"/>
      <c r="EO578" s="275"/>
      <c r="EP578" s="275"/>
      <c r="ES578" s="275"/>
      <c r="ET578" s="276"/>
      <c r="EU578" s="275"/>
      <c r="EV578" s="275"/>
      <c r="EX578" s="275"/>
      <c r="EY578" s="275"/>
    </row>
    <row r="579" spans="140:155" ht="32.25" customHeight="1">
      <c r="EJ579" s="275"/>
      <c r="EK579" s="276"/>
      <c r="EL579" s="275"/>
      <c r="EM579" s="275"/>
      <c r="EO579" s="275"/>
      <c r="EP579" s="275"/>
      <c r="ES579" s="275"/>
      <c r="ET579" s="276"/>
      <c r="EU579" s="275"/>
      <c r="EV579" s="275"/>
      <c r="EX579" s="275"/>
      <c r="EY579" s="275"/>
    </row>
    <row r="580" spans="140:155" ht="32.25" customHeight="1">
      <c r="EJ580" s="275"/>
      <c r="EK580" s="276"/>
      <c r="EL580" s="275"/>
      <c r="EM580" s="275"/>
      <c r="EO580" s="275"/>
      <c r="EP580" s="275"/>
      <c r="ES580" s="275"/>
      <c r="ET580" s="276"/>
      <c r="EU580" s="275"/>
      <c r="EV580" s="275"/>
      <c r="EX580" s="275"/>
      <c r="EY580" s="275"/>
    </row>
    <row r="581" spans="140:155" ht="32.25" customHeight="1">
      <c r="EJ581" s="275"/>
      <c r="EK581" s="276"/>
      <c r="EL581" s="275"/>
      <c r="EM581" s="275"/>
      <c r="EO581" s="275"/>
      <c r="EP581" s="275"/>
      <c r="ES581" s="275"/>
      <c r="ET581" s="276"/>
      <c r="EU581" s="275"/>
      <c r="EV581" s="275"/>
      <c r="EX581" s="275"/>
      <c r="EY581" s="275"/>
    </row>
    <row r="582" spans="140:155" ht="32.25" customHeight="1">
      <c r="EJ582" s="275"/>
      <c r="EK582" s="276"/>
      <c r="EL582" s="275"/>
      <c r="EM582" s="275"/>
      <c r="EO582" s="275"/>
      <c r="EP582" s="275"/>
      <c r="ES582" s="275"/>
      <c r="ET582" s="276"/>
      <c r="EU582" s="275"/>
      <c r="EV582" s="275"/>
      <c r="EX582" s="275"/>
      <c r="EY582" s="275"/>
    </row>
    <row r="583" spans="140:155" ht="32.25" customHeight="1">
      <c r="EJ583" s="275"/>
      <c r="EK583" s="276"/>
      <c r="EL583" s="275"/>
      <c r="EM583" s="275"/>
      <c r="EO583" s="275"/>
      <c r="EP583" s="275"/>
      <c r="ES583" s="275"/>
      <c r="ET583" s="276"/>
      <c r="EU583" s="275"/>
      <c r="EV583" s="275"/>
      <c r="EX583" s="275"/>
      <c r="EY583" s="275"/>
    </row>
    <row r="584" spans="140:155" ht="32.25" customHeight="1">
      <c r="EJ584" s="275"/>
      <c r="EK584" s="276"/>
      <c r="EL584" s="275"/>
      <c r="EM584" s="275"/>
      <c r="EO584" s="275"/>
      <c r="EP584" s="275"/>
      <c r="ES584" s="275"/>
      <c r="ET584" s="276"/>
      <c r="EU584" s="275"/>
      <c r="EV584" s="275"/>
      <c r="EX584" s="275"/>
      <c r="EY584" s="275"/>
    </row>
    <row r="585" spans="140:155" ht="32.25" customHeight="1">
      <c r="EJ585" s="275"/>
      <c r="EK585" s="276"/>
      <c r="EL585" s="275"/>
      <c r="EM585" s="275"/>
      <c r="EO585" s="275"/>
      <c r="EP585" s="275"/>
      <c r="ES585" s="275"/>
      <c r="ET585" s="276"/>
      <c r="EU585" s="275"/>
      <c r="EV585" s="275"/>
      <c r="EX585" s="275"/>
      <c r="EY585" s="275"/>
    </row>
    <row r="586" spans="140:155" ht="32.25" customHeight="1">
      <c r="EJ586" s="275"/>
      <c r="EK586" s="276"/>
      <c r="EL586" s="275"/>
      <c r="EM586" s="275"/>
      <c r="EO586" s="275"/>
      <c r="EP586" s="275"/>
      <c r="ES586" s="275"/>
      <c r="ET586" s="276"/>
      <c r="EU586" s="275"/>
      <c r="EV586" s="275"/>
      <c r="EX586" s="275"/>
      <c r="EY586" s="275"/>
    </row>
    <row r="587" spans="140:155" ht="32.25" customHeight="1">
      <c r="EJ587" s="275"/>
      <c r="EK587" s="276"/>
      <c r="EL587" s="275"/>
      <c r="EM587" s="275"/>
      <c r="EO587" s="275"/>
      <c r="EP587" s="275"/>
      <c r="ES587" s="275"/>
      <c r="ET587" s="276"/>
      <c r="EU587" s="275"/>
      <c r="EV587" s="275"/>
      <c r="EX587" s="275"/>
      <c r="EY587" s="275"/>
    </row>
    <row r="588" spans="140:155" ht="32.25" customHeight="1">
      <c r="EJ588" s="275"/>
      <c r="EK588" s="276"/>
      <c r="EL588" s="275"/>
      <c r="EM588" s="275"/>
      <c r="EO588" s="275"/>
      <c r="EP588" s="275"/>
      <c r="ES588" s="275"/>
      <c r="ET588" s="276"/>
      <c r="EU588" s="275"/>
      <c r="EV588" s="275"/>
      <c r="EX588" s="275"/>
      <c r="EY588" s="275"/>
    </row>
    <row r="589" spans="140:155" ht="32.25" customHeight="1">
      <c r="EJ589" s="275"/>
      <c r="EK589" s="276"/>
      <c r="EL589" s="275"/>
      <c r="EM589" s="275"/>
      <c r="EO589" s="275"/>
      <c r="EP589" s="275"/>
      <c r="ES589" s="275"/>
      <c r="ET589" s="276"/>
      <c r="EU589" s="275"/>
      <c r="EV589" s="275"/>
      <c r="EX589" s="275"/>
      <c r="EY589" s="275"/>
    </row>
    <row r="590" spans="140:155" ht="32.25" customHeight="1">
      <c r="EJ590" s="275"/>
      <c r="EK590" s="276"/>
      <c r="EL590" s="275"/>
      <c r="EM590" s="275"/>
      <c r="EO590" s="275"/>
      <c r="EP590" s="275"/>
      <c r="ES590" s="275"/>
      <c r="ET590" s="276"/>
      <c r="EU590" s="275"/>
      <c r="EV590" s="275"/>
      <c r="EX590" s="275"/>
      <c r="EY590" s="275"/>
    </row>
    <row r="591" spans="140:155" ht="32.25" customHeight="1">
      <c r="EJ591" s="275"/>
      <c r="EK591" s="276"/>
      <c r="EL591" s="275"/>
      <c r="EM591" s="275"/>
      <c r="EO591" s="275"/>
      <c r="EP591" s="275"/>
      <c r="ES591" s="275"/>
      <c r="ET591" s="276"/>
      <c r="EU591" s="275"/>
      <c r="EV591" s="275"/>
      <c r="EX591" s="275"/>
      <c r="EY591" s="275"/>
    </row>
    <row r="592" spans="140:155" ht="32.25" customHeight="1">
      <c r="EJ592" s="275"/>
      <c r="EK592" s="276"/>
      <c r="EL592" s="275"/>
      <c r="EM592" s="275"/>
      <c r="EO592" s="275"/>
      <c r="EP592" s="275"/>
      <c r="ES592" s="275"/>
      <c r="ET592" s="276"/>
      <c r="EU592" s="275"/>
      <c r="EV592" s="275"/>
      <c r="EX592" s="275"/>
      <c r="EY592" s="275"/>
    </row>
    <row r="593" spans="140:155" ht="32.25" customHeight="1">
      <c r="EJ593" s="275"/>
      <c r="EK593" s="276"/>
      <c r="EL593" s="275"/>
      <c r="EM593" s="275"/>
      <c r="EO593" s="275"/>
      <c r="EP593" s="275"/>
      <c r="ES593" s="275"/>
      <c r="ET593" s="276"/>
      <c r="EU593" s="275"/>
      <c r="EV593" s="275"/>
      <c r="EX593" s="275"/>
      <c r="EY593" s="275"/>
    </row>
    <row r="594" spans="140:155" ht="32.25" customHeight="1">
      <c r="EJ594" s="275"/>
      <c r="EK594" s="276"/>
      <c r="EL594" s="275"/>
      <c r="EM594" s="275"/>
      <c r="EO594" s="275"/>
      <c r="EP594" s="275"/>
      <c r="ES594" s="275"/>
      <c r="ET594" s="276"/>
      <c r="EU594" s="275"/>
      <c r="EV594" s="275"/>
      <c r="EX594" s="275"/>
      <c r="EY594" s="275"/>
    </row>
    <row r="595" spans="140:155" ht="32.25" customHeight="1">
      <c r="EJ595" s="275"/>
      <c r="EK595" s="276"/>
      <c r="EL595" s="275"/>
      <c r="EM595" s="275"/>
      <c r="EO595" s="275"/>
      <c r="EP595" s="275"/>
      <c r="ES595" s="275"/>
      <c r="ET595" s="276"/>
      <c r="EU595" s="275"/>
      <c r="EV595" s="275"/>
      <c r="EX595" s="275"/>
      <c r="EY595" s="275"/>
    </row>
    <row r="596" spans="140:155" ht="32.25" customHeight="1">
      <c r="EJ596" s="275"/>
      <c r="EK596" s="276"/>
      <c r="EL596" s="275"/>
      <c r="EM596" s="275"/>
      <c r="EO596" s="275"/>
      <c r="EP596" s="275"/>
      <c r="ES596" s="275"/>
      <c r="ET596" s="276"/>
      <c r="EU596" s="275"/>
      <c r="EV596" s="275"/>
      <c r="EX596" s="275"/>
      <c r="EY596" s="275"/>
    </row>
    <row r="597" spans="140:155" ht="32.25" customHeight="1">
      <c r="EJ597" s="275"/>
      <c r="EK597" s="276"/>
      <c r="EL597" s="275"/>
      <c r="EM597" s="275"/>
      <c r="EO597" s="275"/>
      <c r="EP597" s="275"/>
      <c r="ES597" s="275"/>
      <c r="ET597" s="276"/>
      <c r="EU597" s="275"/>
      <c r="EV597" s="275"/>
      <c r="EX597" s="275"/>
      <c r="EY597" s="275"/>
    </row>
    <row r="598" spans="140:155" ht="32.25" customHeight="1">
      <c r="EJ598" s="275"/>
      <c r="EK598" s="276"/>
      <c r="EL598" s="275"/>
      <c r="EM598" s="275"/>
      <c r="EO598" s="275"/>
      <c r="EP598" s="275"/>
      <c r="ES598" s="275"/>
      <c r="ET598" s="276"/>
      <c r="EU598" s="275"/>
      <c r="EV598" s="275"/>
      <c r="EX598" s="275"/>
      <c r="EY598" s="275"/>
    </row>
    <row r="599" spans="140:155" ht="32.25" customHeight="1">
      <c r="EJ599" s="275"/>
      <c r="EK599" s="276"/>
      <c r="EL599" s="275"/>
      <c r="EM599" s="275"/>
      <c r="EO599" s="275"/>
      <c r="EP599" s="275"/>
      <c r="ES599" s="275"/>
      <c r="ET599" s="276"/>
      <c r="EU599" s="275"/>
      <c r="EV599" s="275"/>
      <c r="EX599" s="275"/>
      <c r="EY599" s="275"/>
    </row>
    <row r="600" spans="140:155" ht="32.25" customHeight="1">
      <c r="EJ600" s="275"/>
      <c r="EK600" s="276"/>
      <c r="EL600" s="275"/>
      <c r="EM600" s="275"/>
      <c r="EO600" s="275"/>
      <c r="EP600" s="275"/>
      <c r="ES600" s="275"/>
      <c r="ET600" s="276"/>
      <c r="EU600" s="275"/>
      <c r="EV600" s="275"/>
      <c r="EX600" s="275"/>
      <c r="EY600" s="275"/>
    </row>
    <row r="601" spans="140:155" ht="32.25" customHeight="1">
      <c r="EJ601" s="275"/>
      <c r="EK601" s="276"/>
      <c r="EL601" s="275"/>
      <c r="EM601" s="275"/>
      <c r="EO601" s="275"/>
      <c r="EP601" s="275"/>
      <c r="ES601" s="275"/>
      <c r="ET601" s="276"/>
      <c r="EU601" s="275"/>
      <c r="EV601" s="275"/>
      <c r="EX601" s="275"/>
      <c r="EY601" s="275"/>
    </row>
    <row r="602" spans="140:155" ht="32.25" customHeight="1">
      <c r="EJ602" s="275"/>
      <c r="EK602" s="276"/>
      <c r="EL602" s="275"/>
      <c r="EM602" s="275"/>
      <c r="EO602" s="275"/>
      <c r="EP602" s="275"/>
      <c r="ES602" s="275"/>
      <c r="ET602" s="276"/>
      <c r="EU602" s="275"/>
      <c r="EV602" s="275"/>
      <c r="EX602" s="275"/>
      <c r="EY602" s="275"/>
    </row>
    <row r="603" spans="140:155" ht="32.25" customHeight="1">
      <c r="EJ603" s="275"/>
      <c r="EK603" s="276"/>
      <c r="EL603" s="275"/>
      <c r="EM603" s="275"/>
      <c r="EO603" s="275"/>
      <c r="EP603" s="275"/>
      <c r="ES603" s="275"/>
      <c r="ET603" s="276"/>
      <c r="EU603" s="275"/>
      <c r="EV603" s="275"/>
      <c r="EX603" s="275"/>
      <c r="EY603" s="275"/>
    </row>
    <row r="604" spans="140:155" ht="32.25" customHeight="1">
      <c r="EJ604" s="275"/>
      <c r="EK604" s="276"/>
      <c r="EL604" s="275"/>
      <c r="EM604" s="275"/>
      <c r="EO604" s="275"/>
      <c r="EP604" s="275"/>
      <c r="ES604" s="275"/>
      <c r="ET604" s="276"/>
      <c r="EU604" s="275"/>
      <c r="EV604" s="275"/>
      <c r="EX604" s="275"/>
      <c r="EY604" s="275"/>
    </row>
    <row r="605" spans="140:155" ht="32.25" customHeight="1">
      <c r="EJ605" s="275"/>
      <c r="EK605" s="276"/>
      <c r="EL605" s="275"/>
      <c r="EM605" s="275"/>
      <c r="EO605" s="275"/>
      <c r="EP605" s="275"/>
      <c r="ES605" s="275"/>
      <c r="ET605" s="276"/>
      <c r="EU605" s="275"/>
      <c r="EV605" s="275"/>
      <c r="EX605" s="275"/>
      <c r="EY605" s="275"/>
    </row>
    <row r="606" spans="140:155" ht="32.25" customHeight="1">
      <c r="EJ606" s="275"/>
      <c r="EK606" s="276"/>
      <c r="EL606" s="275"/>
      <c r="EM606" s="275"/>
      <c r="EO606" s="275"/>
      <c r="EP606" s="275"/>
      <c r="ES606" s="275"/>
      <c r="ET606" s="276"/>
      <c r="EU606" s="275"/>
      <c r="EV606" s="275"/>
      <c r="EX606" s="275"/>
      <c r="EY606" s="275"/>
    </row>
    <row r="607" spans="140:155" ht="32.25" customHeight="1">
      <c r="EJ607" s="275"/>
      <c r="EK607" s="276"/>
      <c r="EL607" s="275"/>
      <c r="EM607" s="275"/>
      <c r="EO607" s="275"/>
      <c r="EP607" s="275"/>
      <c r="ES607" s="275"/>
      <c r="ET607" s="276"/>
      <c r="EU607" s="275"/>
      <c r="EV607" s="275"/>
      <c r="EX607" s="275"/>
      <c r="EY607" s="275"/>
    </row>
    <row r="608" spans="140:155" ht="32.25" customHeight="1">
      <c r="EJ608" s="275"/>
      <c r="EK608" s="276"/>
      <c r="EL608" s="275"/>
      <c r="EM608" s="275"/>
      <c r="EO608" s="275"/>
      <c r="EP608" s="275"/>
      <c r="ES608" s="275"/>
      <c r="ET608" s="276"/>
      <c r="EU608" s="275"/>
      <c r="EV608" s="275"/>
      <c r="EX608" s="275"/>
      <c r="EY608" s="275"/>
    </row>
    <row r="609" spans="140:155" ht="32.25" customHeight="1">
      <c r="EJ609" s="275"/>
      <c r="EK609" s="276"/>
      <c r="EL609" s="275"/>
      <c r="EM609" s="275"/>
      <c r="EO609" s="275"/>
      <c r="EP609" s="275"/>
      <c r="ES609" s="275"/>
      <c r="ET609" s="276"/>
      <c r="EU609" s="275"/>
      <c r="EV609" s="275"/>
      <c r="EX609" s="275"/>
      <c r="EY609" s="275"/>
    </row>
    <row r="610" spans="140:155" ht="32.25" customHeight="1">
      <c r="EJ610" s="275"/>
      <c r="EK610" s="276"/>
      <c r="EL610" s="275"/>
      <c r="EM610" s="275"/>
      <c r="EO610" s="275"/>
      <c r="EP610" s="275"/>
      <c r="ES610" s="275"/>
      <c r="ET610" s="276"/>
      <c r="EU610" s="275"/>
      <c r="EV610" s="275"/>
      <c r="EX610" s="275"/>
      <c r="EY610" s="275"/>
    </row>
    <row r="611" spans="140:155" ht="32.25" customHeight="1">
      <c r="EJ611" s="275"/>
      <c r="EK611" s="276"/>
      <c r="EL611" s="275"/>
      <c r="EM611" s="275"/>
      <c r="EO611" s="275"/>
      <c r="EP611" s="275"/>
      <c r="ES611" s="275"/>
      <c r="ET611" s="276"/>
      <c r="EU611" s="275"/>
      <c r="EV611" s="275"/>
      <c r="EX611" s="275"/>
      <c r="EY611" s="275"/>
    </row>
    <row r="612" spans="140:155" ht="32.25" customHeight="1">
      <c r="EJ612" s="275"/>
      <c r="EK612" s="276"/>
      <c r="EL612" s="275"/>
      <c r="EM612" s="275"/>
      <c r="EO612" s="275"/>
      <c r="EP612" s="275"/>
      <c r="ES612" s="275"/>
      <c r="ET612" s="276"/>
      <c r="EU612" s="275"/>
      <c r="EV612" s="275"/>
      <c r="EX612" s="275"/>
      <c r="EY612" s="275"/>
    </row>
    <row r="613" spans="140:155" ht="32.25" customHeight="1">
      <c r="EJ613" s="275"/>
      <c r="EK613" s="276"/>
      <c r="EL613" s="275"/>
      <c r="EM613" s="275"/>
      <c r="EO613" s="275"/>
      <c r="EP613" s="275"/>
      <c r="ES613" s="275"/>
      <c r="ET613" s="276"/>
      <c r="EU613" s="275"/>
      <c r="EV613" s="275"/>
      <c r="EX613" s="275"/>
      <c r="EY613" s="275"/>
    </row>
    <row r="614" spans="140:155" ht="32.25" customHeight="1">
      <c r="EJ614" s="275"/>
      <c r="EK614" s="276"/>
      <c r="EL614" s="275"/>
      <c r="EM614" s="275"/>
      <c r="EO614" s="275"/>
      <c r="EP614" s="275"/>
      <c r="ES614" s="275"/>
      <c r="ET614" s="276"/>
      <c r="EU614" s="275"/>
      <c r="EV614" s="275"/>
      <c r="EX614" s="275"/>
      <c r="EY614" s="275"/>
    </row>
    <row r="615" spans="140:155" ht="32.25" customHeight="1">
      <c r="EJ615" s="275"/>
      <c r="EK615" s="276"/>
      <c r="EL615" s="275"/>
      <c r="EM615" s="275"/>
      <c r="EO615" s="275"/>
      <c r="EP615" s="275"/>
      <c r="ES615" s="275"/>
      <c r="ET615" s="276"/>
      <c r="EU615" s="275"/>
      <c r="EV615" s="275"/>
      <c r="EX615" s="275"/>
      <c r="EY615" s="275"/>
    </row>
    <row r="616" spans="140:155" ht="32.25" customHeight="1">
      <c r="EJ616" s="275"/>
      <c r="EK616" s="276"/>
      <c r="EL616" s="275"/>
      <c r="EM616" s="275"/>
      <c r="EO616" s="275"/>
      <c r="EP616" s="275"/>
      <c r="ES616" s="275"/>
      <c r="ET616" s="276"/>
      <c r="EU616" s="275"/>
      <c r="EV616" s="275"/>
      <c r="EX616" s="275"/>
      <c r="EY616" s="275"/>
    </row>
    <row r="617" spans="140:155" ht="32.25" customHeight="1">
      <c r="EJ617" s="275"/>
      <c r="EK617" s="276"/>
      <c r="EL617" s="275"/>
      <c r="EM617" s="275"/>
      <c r="EO617" s="275"/>
      <c r="EP617" s="275"/>
      <c r="ES617" s="275"/>
      <c r="ET617" s="276"/>
      <c r="EU617" s="275"/>
      <c r="EV617" s="275"/>
      <c r="EX617" s="275"/>
      <c r="EY617" s="275"/>
    </row>
    <row r="618" spans="140:155" ht="32.25" customHeight="1">
      <c r="EJ618" s="275"/>
      <c r="EK618" s="276"/>
      <c r="EL618" s="275"/>
      <c r="EM618" s="275"/>
      <c r="EO618" s="275"/>
      <c r="EP618" s="275"/>
      <c r="ES618" s="275"/>
      <c r="ET618" s="276"/>
      <c r="EU618" s="275"/>
      <c r="EV618" s="275"/>
      <c r="EX618" s="275"/>
      <c r="EY618" s="275"/>
    </row>
    <row r="619" spans="140:155" ht="32.25" customHeight="1">
      <c r="EJ619" s="275"/>
      <c r="EK619" s="276"/>
      <c r="EL619" s="275"/>
      <c r="EM619" s="275"/>
      <c r="EO619" s="275"/>
      <c r="EP619" s="275"/>
      <c r="ES619" s="275"/>
      <c r="ET619" s="276"/>
      <c r="EU619" s="275"/>
      <c r="EV619" s="275"/>
      <c r="EX619" s="275"/>
      <c r="EY619" s="275"/>
    </row>
    <row r="620" spans="140:155" ht="32.25" customHeight="1">
      <c r="EJ620" s="275"/>
      <c r="EK620" s="276"/>
      <c r="EL620" s="275"/>
      <c r="EM620" s="275"/>
      <c r="EO620" s="275"/>
      <c r="EP620" s="275"/>
      <c r="ES620" s="275"/>
      <c r="ET620" s="276"/>
      <c r="EU620" s="275"/>
      <c r="EV620" s="275"/>
      <c r="EX620" s="275"/>
      <c r="EY620" s="275"/>
    </row>
    <row r="621" spans="140:155" ht="32.25" customHeight="1">
      <c r="EJ621" s="275"/>
      <c r="EK621" s="276"/>
      <c r="EL621" s="275"/>
      <c r="EM621" s="275"/>
      <c r="EO621" s="275"/>
      <c r="EP621" s="275"/>
      <c r="ES621" s="275"/>
      <c r="ET621" s="276"/>
      <c r="EU621" s="275"/>
      <c r="EV621" s="275"/>
      <c r="EX621" s="275"/>
      <c r="EY621" s="275"/>
    </row>
    <row r="622" spans="140:155" ht="32.25" customHeight="1">
      <c r="EJ622" s="275"/>
      <c r="EK622" s="276"/>
      <c r="EL622" s="275"/>
      <c r="EM622" s="275"/>
      <c r="EO622" s="275"/>
      <c r="EP622" s="275"/>
      <c r="ES622" s="275"/>
      <c r="ET622" s="276"/>
      <c r="EU622" s="275"/>
      <c r="EV622" s="275"/>
      <c r="EX622" s="275"/>
      <c r="EY622" s="275"/>
    </row>
    <row r="623" spans="140:155" ht="32.25" customHeight="1">
      <c r="EJ623" s="275"/>
      <c r="EK623" s="276"/>
      <c r="EL623" s="275"/>
      <c r="EM623" s="275"/>
      <c r="EO623" s="275"/>
      <c r="EP623" s="275"/>
      <c r="ES623" s="275"/>
      <c r="ET623" s="276"/>
      <c r="EU623" s="275"/>
      <c r="EV623" s="275"/>
      <c r="EX623" s="275"/>
      <c r="EY623" s="275"/>
    </row>
    <row r="624" spans="140:155" ht="32.25" customHeight="1">
      <c r="EJ624" s="275"/>
      <c r="EK624" s="276"/>
      <c r="EL624" s="275"/>
      <c r="EM624" s="275"/>
      <c r="EO624" s="275"/>
      <c r="EP624" s="275"/>
      <c r="ES624" s="275"/>
      <c r="ET624" s="276"/>
      <c r="EU624" s="275"/>
      <c r="EV624" s="275"/>
      <c r="EX624" s="275"/>
      <c r="EY624" s="275"/>
    </row>
    <row r="625" spans="140:155" ht="32.25" customHeight="1">
      <c r="EJ625" s="275"/>
      <c r="EK625" s="276"/>
      <c r="EL625" s="275"/>
      <c r="EM625" s="275"/>
      <c r="EO625" s="275"/>
      <c r="EP625" s="275"/>
      <c r="ES625" s="275"/>
      <c r="ET625" s="276"/>
      <c r="EU625" s="275"/>
      <c r="EV625" s="275"/>
      <c r="EX625" s="275"/>
      <c r="EY625" s="275"/>
    </row>
    <row r="626" spans="140:155" ht="32.25" customHeight="1">
      <c r="EJ626" s="275"/>
      <c r="EK626" s="276"/>
      <c r="EL626" s="275"/>
      <c r="EM626" s="275"/>
      <c r="EO626" s="275"/>
      <c r="EP626" s="275"/>
      <c r="ES626" s="275"/>
      <c r="ET626" s="276"/>
      <c r="EU626" s="275"/>
      <c r="EV626" s="275"/>
      <c r="EX626" s="275"/>
      <c r="EY626" s="275"/>
    </row>
    <row r="627" spans="140:155" ht="32.25" customHeight="1">
      <c r="EJ627" s="275"/>
      <c r="EK627" s="276"/>
      <c r="EL627" s="275"/>
      <c r="EM627" s="275"/>
      <c r="EO627" s="275"/>
      <c r="EP627" s="275"/>
      <c r="ES627" s="275"/>
      <c r="ET627" s="276"/>
      <c r="EU627" s="275"/>
      <c r="EV627" s="275"/>
      <c r="EX627" s="275"/>
      <c r="EY627" s="275"/>
    </row>
    <row r="628" spans="140:155" ht="32.25" customHeight="1">
      <c r="EJ628" s="275"/>
      <c r="EK628" s="276"/>
      <c r="EL628" s="275"/>
      <c r="EM628" s="275"/>
      <c r="EO628" s="275"/>
      <c r="EP628" s="275"/>
      <c r="ES628" s="275"/>
      <c r="ET628" s="276"/>
      <c r="EU628" s="275"/>
      <c r="EV628" s="275"/>
      <c r="EX628" s="275"/>
      <c r="EY628" s="275"/>
    </row>
    <row r="629" spans="140:155" ht="32.25" customHeight="1">
      <c r="EJ629" s="275"/>
      <c r="EK629" s="276"/>
      <c r="EL629" s="275"/>
      <c r="EM629" s="275"/>
      <c r="EO629" s="275"/>
      <c r="EP629" s="275"/>
      <c r="ES629" s="275"/>
      <c r="ET629" s="276"/>
      <c r="EU629" s="275"/>
      <c r="EV629" s="275"/>
      <c r="EX629" s="275"/>
      <c r="EY629" s="275"/>
    </row>
    <row r="630" spans="140:155" ht="32.25" customHeight="1">
      <c r="EJ630" s="275"/>
      <c r="EK630" s="276"/>
      <c r="EL630" s="275"/>
      <c r="EM630" s="275"/>
      <c r="EO630" s="275"/>
      <c r="EP630" s="275"/>
      <c r="ES630" s="275"/>
      <c r="ET630" s="276"/>
      <c r="EU630" s="275"/>
      <c r="EV630" s="275"/>
      <c r="EX630" s="275"/>
      <c r="EY630" s="275"/>
    </row>
    <row r="631" spans="140:155" ht="32.25" customHeight="1">
      <c r="EJ631" s="275"/>
      <c r="EK631" s="276"/>
      <c r="EL631" s="275"/>
      <c r="EM631" s="275"/>
      <c r="EO631" s="275"/>
      <c r="EP631" s="275"/>
      <c r="ES631" s="275"/>
      <c r="ET631" s="276"/>
      <c r="EU631" s="275"/>
      <c r="EV631" s="275"/>
      <c r="EX631" s="275"/>
      <c r="EY631" s="275"/>
    </row>
    <row r="632" spans="140:155" ht="32.25" customHeight="1">
      <c r="EJ632" s="275"/>
      <c r="EK632" s="276"/>
      <c r="EL632" s="275"/>
      <c r="EM632" s="275"/>
      <c r="EO632" s="275"/>
      <c r="EP632" s="275"/>
      <c r="ES632" s="275"/>
      <c r="ET632" s="276"/>
      <c r="EU632" s="275"/>
      <c r="EV632" s="275"/>
      <c r="EX632" s="275"/>
      <c r="EY632" s="275"/>
    </row>
    <row r="633" spans="140:155" ht="32.25" customHeight="1">
      <c r="EJ633" s="275"/>
      <c r="EK633" s="276"/>
      <c r="EL633" s="275"/>
      <c r="EM633" s="275"/>
      <c r="EO633" s="275"/>
      <c r="EP633" s="275"/>
      <c r="ES633" s="275"/>
      <c r="ET633" s="276"/>
      <c r="EU633" s="275"/>
      <c r="EV633" s="275"/>
      <c r="EX633" s="275"/>
      <c r="EY633" s="275"/>
    </row>
    <row r="634" spans="140:155" ht="32.25" customHeight="1">
      <c r="EJ634" s="275"/>
      <c r="EK634" s="276"/>
      <c r="EL634" s="275"/>
      <c r="EM634" s="275"/>
      <c r="EO634" s="275"/>
      <c r="EP634" s="275"/>
      <c r="ES634" s="275"/>
      <c r="ET634" s="276"/>
      <c r="EU634" s="275"/>
      <c r="EV634" s="275"/>
      <c r="EX634" s="275"/>
      <c r="EY634" s="275"/>
    </row>
    <row r="635" spans="140:155" ht="32.25" customHeight="1">
      <c r="EJ635" s="275"/>
      <c r="EK635" s="276"/>
      <c r="EL635" s="275"/>
      <c r="EM635" s="275"/>
      <c r="EO635" s="275"/>
      <c r="EP635" s="275"/>
      <c r="ES635" s="275"/>
      <c r="ET635" s="276"/>
      <c r="EU635" s="275"/>
      <c r="EV635" s="275"/>
      <c r="EX635" s="275"/>
      <c r="EY635" s="275"/>
    </row>
    <row r="636" spans="140:155" ht="32.25" customHeight="1">
      <c r="EJ636" s="275"/>
      <c r="EK636" s="276"/>
      <c r="EL636" s="275"/>
      <c r="EM636" s="275"/>
      <c r="EO636" s="275"/>
      <c r="EP636" s="275"/>
      <c r="ES636" s="275"/>
      <c r="ET636" s="276"/>
      <c r="EU636" s="275"/>
      <c r="EV636" s="275"/>
      <c r="EX636" s="275"/>
      <c r="EY636" s="275"/>
    </row>
    <row r="637" spans="140:155" ht="32.25" customHeight="1">
      <c r="EJ637" s="275"/>
      <c r="EK637" s="276"/>
      <c r="EL637" s="275"/>
      <c r="EM637" s="275"/>
      <c r="EO637" s="275"/>
      <c r="EP637" s="275"/>
      <c r="ES637" s="275"/>
      <c r="ET637" s="276"/>
      <c r="EU637" s="275"/>
      <c r="EV637" s="275"/>
      <c r="EX637" s="275"/>
      <c r="EY637" s="275"/>
    </row>
    <row r="638" spans="140:155" ht="32.25" customHeight="1">
      <c r="EJ638" s="275"/>
      <c r="EK638" s="276"/>
      <c r="EL638" s="275"/>
      <c r="EM638" s="275"/>
      <c r="EO638" s="275"/>
      <c r="EP638" s="275"/>
      <c r="ES638" s="275"/>
      <c r="ET638" s="276"/>
      <c r="EU638" s="275"/>
      <c r="EV638" s="275"/>
      <c r="EX638" s="275"/>
      <c r="EY638" s="275"/>
    </row>
    <row r="639" spans="140:155" ht="32.25" customHeight="1">
      <c r="EJ639" s="275"/>
      <c r="EK639" s="276"/>
      <c r="EL639" s="275"/>
      <c r="EM639" s="275"/>
      <c r="EO639" s="275"/>
      <c r="EP639" s="275"/>
      <c r="ES639" s="275"/>
      <c r="ET639" s="276"/>
      <c r="EU639" s="275"/>
      <c r="EV639" s="275"/>
      <c r="EX639" s="275"/>
      <c r="EY639" s="275"/>
    </row>
    <row r="640" spans="140:155" ht="32.25" customHeight="1">
      <c r="EJ640" s="275"/>
      <c r="EK640" s="276"/>
      <c r="EL640" s="275"/>
      <c r="EM640" s="275"/>
      <c r="EO640" s="275"/>
      <c r="EP640" s="275"/>
      <c r="ES640" s="275"/>
      <c r="ET640" s="276"/>
      <c r="EU640" s="275"/>
      <c r="EV640" s="275"/>
      <c r="EX640" s="275"/>
      <c r="EY640" s="275"/>
    </row>
    <row r="641" spans="140:155" ht="32.25" customHeight="1">
      <c r="EJ641" s="275"/>
      <c r="EK641" s="276"/>
      <c r="EL641" s="275"/>
      <c r="EM641" s="275"/>
      <c r="EO641" s="275"/>
      <c r="EP641" s="275"/>
      <c r="ES641" s="275"/>
      <c r="ET641" s="276"/>
      <c r="EU641" s="275"/>
      <c r="EV641" s="275"/>
      <c r="EX641" s="275"/>
      <c r="EY641" s="275"/>
    </row>
    <row r="642" spans="140:155" ht="32.25" customHeight="1">
      <c r="EJ642" s="275"/>
      <c r="EK642" s="276"/>
      <c r="EL642" s="275"/>
      <c r="EM642" s="275"/>
      <c r="EO642" s="275"/>
      <c r="EP642" s="275"/>
      <c r="ES642" s="275"/>
      <c r="ET642" s="276"/>
      <c r="EU642" s="275"/>
      <c r="EV642" s="275"/>
      <c r="EX642" s="275"/>
      <c r="EY642" s="275"/>
    </row>
    <row r="643" spans="140:155" ht="32.25" customHeight="1">
      <c r="EJ643" s="275"/>
      <c r="EK643" s="276"/>
      <c r="EL643" s="275"/>
      <c r="EM643" s="275"/>
      <c r="EO643" s="275"/>
      <c r="EP643" s="275"/>
      <c r="ES643" s="275"/>
      <c r="ET643" s="276"/>
      <c r="EU643" s="275"/>
      <c r="EV643" s="275"/>
      <c r="EX643" s="275"/>
      <c r="EY643" s="275"/>
    </row>
    <row r="644" spans="140:155" ht="32.25" customHeight="1">
      <c r="EJ644" s="275"/>
      <c r="EK644" s="276"/>
      <c r="EL644" s="275"/>
      <c r="EM644" s="275"/>
      <c r="EO644" s="275"/>
      <c r="EP644" s="275"/>
      <c r="ES644" s="275"/>
      <c r="ET644" s="276"/>
      <c r="EU644" s="275"/>
      <c r="EV644" s="275"/>
      <c r="EX644" s="275"/>
      <c r="EY644" s="275"/>
    </row>
    <row r="645" spans="140:155" ht="32.25" customHeight="1">
      <c r="EJ645" s="275"/>
      <c r="EK645" s="276"/>
      <c r="EL645" s="275"/>
      <c r="EM645" s="275"/>
      <c r="EO645" s="275"/>
      <c r="EP645" s="275"/>
      <c r="ES645" s="275"/>
      <c r="ET645" s="276"/>
      <c r="EU645" s="275"/>
      <c r="EV645" s="275"/>
      <c r="EX645" s="275"/>
      <c r="EY645" s="275"/>
    </row>
    <row r="646" spans="140:155" ht="32.25" customHeight="1">
      <c r="EJ646" s="275"/>
      <c r="EK646" s="276"/>
      <c r="EL646" s="275"/>
      <c r="EM646" s="275"/>
      <c r="EO646" s="275"/>
      <c r="EP646" s="275"/>
      <c r="ES646" s="275"/>
      <c r="ET646" s="276"/>
      <c r="EU646" s="275"/>
      <c r="EV646" s="275"/>
      <c r="EX646" s="275"/>
      <c r="EY646" s="275"/>
    </row>
    <row r="647" spans="140:155" ht="32.25" customHeight="1">
      <c r="EJ647" s="275"/>
      <c r="EK647" s="276"/>
      <c r="EL647" s="275"/>
      <c r="EM647" s="275"/>
      <c r="EO647" s="275"/>
      <c r="EP647" s="275"/>
      <c r="ES647" s="275"/>
      <c r="ET647" s="276"/>
      <c r="EU647" s="275"/>
      <c r="EV647" s="275"/>
      <c r="EX647" s="275"/>
      <c r="EY647" s="275"/>
    </row>
    <row r="648" spans="140:155" ht="32.25" customHeight="1">
      <c r="EJ648" s="275"/>
      <c r="EK648" s="276"/>
      <c r="EL648" s="275"/>
      <c r="EM648" s="275"/>
      <c r="EO648" s="275"/>
      <c r="EP648" s="275"/>
      <c r="ES648" s="275"/>
      <c r="ET648" s="276"/>
      <c r="EU648" s="275"/>
      <c r="EV648" s="275"/>
      <c r="EX648" s="275"/>
      <c r="EY648" s="275"/>
    </row>
    <row r="649" spans="140:155" ht="32.25" customHeight="1">
      <c r="EJ649" s="275"/>
      <c r="EK649" s="276"/>
      <c r="EL649" s="275"/>
      <c r="EM649" s="275"/>
      <c r="EO649" s="275"/>
      <c r="EP649" s="275"/>
      <c r="ES649" s="275"/>
      <c r="ET649" s="276"/>
      <c r="EU649" s="275"/>
      <c r="EV649" s="275"/>
      <c r="EX649" s="275"/>
      <c r="EY649" s="275"/>
    </row>
    <row r="650" spans="140:155" ht="32.25" customHeight="1">
      <c r="EJ650" s="275"/>
      <c r="EK650" s="276"/>
      <c r="EL650" s="275"/>
      <c r="EM650" s="275"/>
      <c r="EO650" s="275"/>
      <c r="EP650" s="275"/>
      <c r="ES650" s="275"/>
      <c r="ET650" s="276"/>
      <c r="EU650" s="275"/>
      <c r="EV650" s="275"/>
      <c r="EX650" s="275"/>
      <c r="EY650" s="275"/>
    </row>
    <row r="651" spans="140:155" ht="32.25" customHeight="1">
      <c r="EJ651" s="275"/>
      <c r="EK651" s="276"/>
      <c r="EL651" s="275"/>
      <c r="EM651" s="275"/>
      <c r="EO651" s="275"/>
      <c r="EP651" s="275"/>
      <c r="ES651" s="275"/>
      <c r="ET651" s="276"/>
      <c r="EU651" s="275"/>
      <c r="EV651" s="275"/>
      <c r="EX651" s="275"/>
      <c r="EY651" s="275"/>
    </row>
    <row r="652" spans="140:155" ht="32.25" customHeight="1">
      <c r="EJ652" s="275"/>
      <c r="EK652" s="276"/>
      <c r="EL652" s="275"/>
      <c r="EM652" s="275"/>
      <c r="EO652" s="275"/>
      <c r="EP652" s="275"/>
      <c r="ES652" s="275"/>
      <c r="ET652" s="276"/>
      <c r="EU652" s="275"/>
      <c r="EV652" s="275"/>
      <c r="EX652" s="275"/>
      <c r="EY652" s="275"/>
    </row>
    <row r="653" spans="140:155" ht="32.25" customHeight="1">
      <c r="EJ653" s="275"/>
      <c r="EK653" s="276"/>
      <c r="EL653" s="275"/>
      <c r="EM653" s="275"/>
      <c r="EO653" s="275"/>
      <c r="EP653" s="275"/>
      <c r="ES653" s="275"/>
      <c r="ET653" s="276"/>
      <c r="EU653" s="275"/>
      <c r="EV653" s="275"/>
      <c r="EX653" s="275"/>
      <c r="EY653" s="275"/>
    </row>
    <row r="654" spans="140:155" ht="32.25" customHeight="1">
      <c r="EJ654" s="275"/>
      <c r="EK654" s="276"/>
      <c r="EL654" s="275"/>
      <c r="EM654" s="275"/>
      <c r="EO654" s="275"/>
      <c r="EP654" s="275"/>
      <c r="ES654" s="275"/>
      <c r="ET654" s="276"/>
      <c r="EU654" s="275"/>
      <c r="EV654" s="275"/>
      <c r="EX654" s="275"/>
      <c r="EY654" s="275"/>
    </row>
    <row r="655" spans="140:155" ht="32.25" customHeight="1">
      <c r="EJ655" s="275"/>
      <c r="EK655" s="276"/>
      <c r="EL655" s="275"/>
      <c r="EM655" s="275"/>
      <c r="EO655" s="275"/>
      <c r="EP655" s="275"/>
      <c r="ES655" s="275"/>
      <c r="ET655" s="276"/>
      <c r="EU655" s="275"/>
      <c r="EV655" s="275"/>
      <c r="EX655" s="275"/>
      <c r="EY655" s="275"/>
    </row>
    <row r="656" spans="140:155" ht="32.25" customHeight="1">
      <c r="EJ656" s="275"/>
      <c r="EK656" s="276"/>
      <c r="EL656" s="275"/>
      <c r="EM656" s="275"/>
      <c r="EO656" s="275"/>
      <c r="EP656" s="275"/>
      <c r="ES656" s="275"/>
      <c r="ET656" s="276"/>
      <c r="EU656" s="275"/>
      <c r="EV656" s="275"/>
      <c r="EX656" s="275"/>
      <c r="EY656" s="275"/>
    </row>
    <row r="657" spans="140:155" ht="32.25" customHeight="1">
      <c r="EJ657" s="275"/>
      <c r="EK657" s="276"/>
      <c r="EL657" s="275"/>
      <c r="EM657" s="275"/>
      <c r="EO657" s="275"/>
      <c r="EP657" s="275"/>
      <c r="ES657" s="275"/>
      <c r="ET657" s="276"/>
      <c r="EU657" s="275"/>
      <c r="EV657" s="275"/>
      <c r="EX657" s="275"/>
      <c r="EY657" s="275"/>
    </row>
    <row r="658" spans="140:155" ht="32.25" customHeight="1">
      <c r="EJ658" s="275"/>
      <c r="EK658" s="276"/>
      <c r="EL658" s="275"/>
      <c r="EM658" s="275"/>
      <c r="EO658" s="275"/>
      <c r="EP658" s="275"/>
      <c r="ES658" s="275"/>
      <c r="ET658" s="276"/>
      <c r="EU658" s="275"/>
      <c r="EV658" s="275"/>
      <c r="EX658" s="275"/>
      <c r="EY658" s="275"/>
    </row>
    <row r="659" spans="140:155" ht="32.25" customHeight="1">
      <c r="EJ659" s="275"/>
      <c r="EK659" s="276"/>
      <c r="EL659" s="275"/>
      <c r="EM659" s="275"/>
      <c r="EO659" s="275"/>
      <c r="EP659" s="275"/>
      <c r="ES659" s="275"/>
      <c r="ET659" s="276"/>
      <c r="EU659" s="275"/>
      <c r="EV659" s="275"/>
      <c r="EX659" s="275"/>
      <c r="EY659" s="275"/>
    </row>
    <row r="660" spans="140:155" ht="32.25" customHeight="1">
      <c r="EJ660" s="275"/>
      <c r="EK660" s="276"/>
      <c r="EL660" s="275"/>
      <c r="EM660" s="275"/>
      <c r="EO660" s="275"/>
      <c r="EP660" s="275"/>
      <c r="ES660" s="275"/>
      <c r="ET660" s="276"/>
      <c r="EU660" s="275"/>
      <c r="EV660" s="275"/>
      <c r="EX660" s="275"/>
      <c r="EY660" s="275"/>
    </row>
    <row r="661" spans="140:155" ht="32.25" customHeight="1">
      <c r="EJ661" s="275"/>
      <c r="EK661" s="276"/>
      <c r="EL661" s="275"/>
      <c r="EM661" s="275"/>
      <c r="EO661" s="275"/>
      <c r="EP661" s="275"/>
      <c r="ES661" s="275"/>
      <c r="ET661" s="276"/>
      <c r="EU661" s="275"/>
      <c r="EV661" s="275"/>
      <c r="EX661" s="275"/>
      <c r="EY661" s="275"/>
    </row>
    <row r="662" spans="140:155" ht="32.25" customHeight="1">
      <c r="EJ662" s="275"/>
      <c r="EK662" s="276"/>
      <c r="EL662" s="275"/>
      <c r="EM662" s="275"/>
      <c r="EO662" s="275"/>
      <c r="EP662" s="275"/>
      <c r="ES662" s="275"/>
      <c r="ET662" s="276"/>
      <c r="EU662" s="275"/>
      <c r="EV662" s="275"/>
      <c r="EX662" s="275"/>
      <c r="EY662" s="275"/>
    </row>
    <row r="663" spans="140:155" ht="32.25" customHeight="1">
      <c r="EJ663" s="275"/>
      <c r="EK663" s="276"/>
      <c r="EL663" s="275"/>
      <c r="EM663" s="275"/>
      <c r="EO663" s="275"/>
      <c r="EP663" s="275"/>
      <c r="ES663" s="275"/>
      <c r="ET663" s="276"/>
      <c r="EU663" s="275"/>
      <c r="EV663" s="275"/>
      <c r="EX663" s="275"/>
      <c r="EY663" s="275"/>
    </row>
    <row r="664" spans="140:155" ht="32.25" customHeight="1">
      <c r="EJ664" s="275"/>
      <c r="EK664" s="276"/>
      <c r="EL664" s="275"/>
      <c r="EM664" s="275"/>
      <c r="EO664" s="275"/>
      <c r="EP664" s="275"/>
      <c r="ES664" s="275"/>
      <c r="ET664" s="276"/>
      <c r="EU664" s="275"/>
      <c r="EV664" s="275"/>
      <c r="EX664" s="275"/>
      <c r="EY664" s="275"/>
    </row>
    <row r="665" spans="140:155" ht="32.25" customHeight="1">
      <c r="EJ665" s="275"/>
      <c r="EK665" s="276"/>
      <c r="EL665" s="275"/>
      <c r="EM665" s="275"/>
      <c r="EO665" s="275"/>
      <c r="EP665" s="275"/>
      <c r="ES665" s="275"/>
      <c r="ET665" s="276"/>
      <c r="EU665" s="275"/>
      <c r="EV665" s="275"/>
      <c r="EX665" s="275"/>
      <c r="EY665" s="275"/>
    </row>
    <row r="666" spans="140:155" ht="32.25" customHeight="1">
      <c r="EJ666" s="275"/>
      <c r="EK666" s="276"/>
      <c r="EL666" s="275"/>
      <c r="EM666" s="275"/>
      <c r="EO666" s="275"/>
      <c r="EP666" s="275"/>
      <c r="ES666" s="275"/>
      <c r="ET666" s="276"/>
      <c r="EU666" s="275"/>
      <c r="EV666" s="275"/>
      <c r="EX666" s="275"/>
      <c r="EY666" s="275"/>
    </row>
    <row r="667" spans="140:155" ht="32.25" customHeight="1">
      <c r="EJ667" s="275"/>
      <c r="EK667" s="276"/>
      <c r="EL667" s="275"/>
      <c r="EM667" s="275"/>
      <c r="EO667" s="275"/>
      <c r="EP667" s="275"/>
      <c r="ES667" s="275"/>
      <c r="ET667" s="276"/>
      <c r="EU667" s="275"/>
      <c r="EV667" s="275"/>
      <c r="EX667" s="275"/>
      <c r="EY667" s="275"/>
    </row>
    <row r="668" spans="140:155" ht="32.25" customHeight="1">
      <c r="EJ668" s="275"/>
      <c r="EK668" s="276"/>
      <c r="EL668" s="275"/>
      <c r="EM668" s="275"/>
      <c r="EO668" s="275"/>
      <c r="EP668" s="275"/>
      <c r="ES668" s="275"/>
      <c r="ET668" s="276"/>
      <c r="EU668" s="275"/>
      <c r="EV668" s="275"/>
      <c r="EX668" s="275"/>
      <c r="EY668" s="275"/>
    </row>
    <row r="669" spans="140:155" ht="32.25" customHeight="1">
      <c r="EJ669" s="275"/>
      <c r="EK669" s="276"/>
      <c r="EL669" s="275"/>
      <c r="EM669" s="275"/>
      <c r="EO669" s="275"/>
      <c r="EP669" s="275"/>
      <c r="ES669" s="275"/>
      <c r="ET669" s="276"/>
      <c r="EU669" s="275"/>
      <c r="EV669" s="275"/>
      <c r="EX669" s="275"/>
      <c r="EY669" s="275"/>
    </row>
    <row r="670" spans="140:155" ht="32.25" customHeight="1">
      <c r="EJ670" s="275"/>
      <c r="EK670" s="276"/>
      <c r="EL670" s="275"/>
      <c r="EM670" s="275"/>
      <c r="EO670" s="275"/>
      <c r="EP670" s="275"/>
      <c r="ES670" s="275"/>
      <c r="ET670" s="276"/>
      <c r="EU670" s="275"/>
      <c r="EV670" s="275"/>
      <c r="EX670" s="275"/>
      <c r="EY670" s="275"/>
    </row>
    <row r="671" spans="140:155" ht="32.25" customHeight="1">
      <c r="EJ671" s="275"/>
      <c r="EK671" s="276"/>
      <c r="EL671" s="275"/>
      <c r="EM671" s="275"/>
      <c r="EO671" s="275"/>
      <c r="EP671" s="275"/>
      <c r="ES671" s="275"/>
      <c r="ET671" s="276"/>
      <c r="EU671" s="275"/>
      <c r="EV671" s="275"/>
      <c r="EX671" s="275"/>
      <c r="EY671" s="275"/>
    </row>
    <row r="672" spans="140:155" ht="32.25" customHeight="1">
      <c r="EJ672" s="275"/>
      <c r="EK672" s="276"/>
      <c r="EL672" s="275"/>
      <c r="EM672" s="275"/>
      <c r="EO672" s="275"/>
      <c r="EP672" s="275"/>
      <c r="ES672" s="275"/>
      <c r="ET672" s="276"/>
      <c r="EU672" s="275"/>
      <c r="EV672" s="275"/>
      <c r="EX672" s="275"/>
      <c r="EY672" s="275"/>
    </row>
    <row r="673" spans="140:155" ht="32.25" customHeight="1">
      <c r="EJ673" s="275"/>
      <c r="EK673" s="276"/>
      <c r="EL673" s="275"/>
      <c r="EM673" s="275"/>
      <c r="EO673" s="275"/>
      <c r="EP673" s="275"/>
      <c r="ES673" s="275"/>
      <c r="ET673" s="276"/>
      <c r="EU673" s="275"/>
      <c r="EV673" s="275"/>
      <c r="EX673" s="275"/>
      <c r="EY673" s="275"/>
    </row>
    <row r="674" spans="140:155" ht="32.25" customHeight="1">
      <c r="EJ674" s="275"/>
      <c r="EK674" s="276"/>
      <c r="EL674" s="275"/>
      <c r="EM674" s="275"/>
      <c r="EO674" s="275"/>
      <c r="EP674" s="275"/>
      <c r="ES674" s="275"/>
      <c r="ET674" s="276"/>
      <c r="EU674" s="275"/>
      <c r="EV674" s="275"/>
      <c r="EX674" s="275"/>
      <c r="EY674" s="275"/>
    </row>
    <row r="675" spans="140:155" ht="32.25" customHeight="1">
      <c r="EJ675" s="275"/>
      <c r="EK675" s="276"/>
      <c r="EL675" s="275"/>
      <c r="EM675" s="275"/>
      <c r="EO675" s="275"/>
      <c r="EP675" s="275"/>
      <c r="ES675" s="275"/>
      <c r="ET675" s="276"/>
      <c r="EU675" s="275"/>
      <c r="EV675" s="275"/>
      <c r="EX675" s="275"/>
      <c r="EY675" s="275"/>
    </row>
    <row r="676" spans="140:155" ht="32.25" customHeight="1">
      <c r="EJ676" s="275"/>
      <c r="EK676" s="276"/>
      <c r="EL676" s="275"/>
      <c r="EM676" s="275"/>
      <c r="EO676" s="275"/>
      <c r="EP676" s="275"/>
      <c r="ES676" s="275"/>
      <c r="ET676" s="276"/>
      <c r="EU676" s="275"/>
      <c r="EV676" s="275"/>
      <c r="EX676" s="275"/>
      <c r="EY676" s="275"/>
    </row>
    <row r="677" spans="140:155" ht="32.25" customHeight="1">
      <c r="EJ677" s="275"/>
      <c r="EK677" s="276"/>
      <c r="EL677" s="275"/>
      <c r="EM677" s="275"/>
      <c r="EO677" s="275"/>
      <c r="EP677" s="275"/>
      <c r="ES677" s="275"/>
      <c r="ET677" s="276"/>
      <c r="EU677" s="275"/>
      <c r="EV677" s="275"/>
      <c r="EX677" s="275"/>
      <c r="EY677" s="275"/>
    </row>
    <row r="678" spans="140:155" ht="32.25" customHeight="1">
      <c r="EJ678" s="275"/>
      <c r="EK678" s="276"/>
      <c r="EL678" s="275"/>
      <c r="EM678" s="275"/>
      <c r="EO678" s="275"/>
      <c r="EP678" s="275"/>
      <c r="ES678" s="275"/>
      <c r="ET678" s="276"/>
      <c r="EU678" s="275"/>
      <c r="EV678" s="275"/>
      <c r="EX678" s="275"/>
      <c r="EY678" s="275"/>
    </row>
    <row r="679" spans="140:155" ht="32.25" customHeight="1">
      <c r="EJ679" s="275"/>
      <c r="EK679" s="276"/>
      <c r="EL679" s="275"/>
      <c r="EM679" s="275"/>
      <c r="EO679" s="275"/>
      <c r="EP679" s="275"/>
      <c r="ES679" s="275"/>
      <c r="ET679" s="276"/>
      <c r="EU679" s="275"/>
      <c r="EV679" s="275"/>
      <c r="EX679" s="275"/>
      <c r="EY679" s="275"/>
    </row>
    <row r="680" spans="140:155" ht="32.25" customHeight="1">
      <c r="EJ680" s="275"/>
      <c r="EK680" s="276"/>
      <c r="EL680" s="275"/>
      <c r="EM680" s="275"/>
      <c r="EO680" s="275"/>
      <c r="EP680" s="275"/>
      <c r="ES680" s="275"/>
      <c r="ET680" s="276"/>
      <c r="EU680" s="275"/>
      <c r="EV680" s="275"/>
      <c r="EX680" s="275"/>
      <c r="EY680" s="275"/>
    </row>
    <row r="681" spans="140:155" ht="32.25" customHeight="1">
      <c r="EJ681" s="275"/>
      <c r="EK681" s="276"/>
      <c r="EL681" s="275"/>
      <c r="EM681" s="275"/>
      <c r="EO681" s="275"/>
      <c r="EP681" s="275"/>
      <c r="ES681" s="275"/>
      <c r="ET681" s="276"/>
      <c r="EU681" s="275"/>
      <c r="EV681" s="275"/>
      <c r="EX681" s="275"/>
      <c r="EY681" s="275"/>
    </row>
    <row r="682" spans="140:155" ht="32.25" customHeight="1">
      <c r="EJ682" s="275"/>
      <c r="EK682" s="276"/>
      <c r="EL682" s="275"/>
      <c r="EM682" s="275"/>
      <c r="EO682" s="275"/>
      <c r="EP682" s="275"/>
      <c r="ES682" s="275"/>
      <c r="ET682" s="276"/>
      <c r="EU682" s="275"/>
      <c r="EV682" s="275"/>
      <c r="EX682" s="275"/>
      <c r="EY682" s="275"/>
    </row>
    <row r="683" spans="140:155" ht="32.25" customHeight="1">
      <c r="EJ683" s="275"/>
      <c r="EK683" s="276"/>
      <c r="EL683" s="275"/>
      <c r="EM683" s="275"/>
      <c r="EO683" s="275"/>
      <c r="EP683" s="275"/>
      <c r="ES683" s="275"/>
      <c r="ET683" s="276"/>
      <c r="EU683" s="275"/>
      <c r="EV683" s="275"/>
      <c r="EX683" s="275"/>
      <c r="EY683" s="275"/>
    </row>
    <row r="684" spans="140:155" ht="32.25" customHeight="1">
      <c r="EJ684" s="275"/>
      <c r="EK684" s="276"/>
      <c r="EL684" s="275"/>
      <c r="EM684" s="275"/>
      <c r="EO684" s="275"/>
      <c r="EP684" s="275"/>
      <c r="ES684" s="275"/>
      <c r="ET684" s="276"/>
      <c r="EU684" s="275"/>
      <c r="EV684" s="275"/>
      <c r="EX684" s="275"/>
      <c r="EY684" s="275"/>
    </row>
    <row r="685" spans="140:155" ht="32.25" customHeight="1">
      <c r="EJ685" s="275"/>
      <c r="EK685" s="276"/>
      <c r="EL685" s="275"/>
      <c r="EM685" s="275"/>
      <c r="EO685" s="275"/>
      <c r="EP685" s="275"/>
      <c r="ES685" s="275"/>
      <c r="ET685" s="276"/>
      <c r="EU685" s="275"/>
      <c r="EV685" s="275"/>
      <c r="EX685" s="275"/>
      <c r="EY685" s="275"/>
    </row>
    <row r="686" spans="140:155" ht="32.25" customHeight="1">
      <c r="EJ686" s="275"/>
      <c r="EK686" s="276"/>
      <c r="EL686" s="275"/>
      <c r="EM686" s="275"/>
      <c r="EO686" s="275"/>
      <c r="EP686" s="275"/>
      <c r="ES686" s="275"/>
      <c r="ET686" s="276"/>
      <c r="EU686" s="275"/>
      <c r="EV686" s="275"/>
      <c r="EX686" s="275"/>
      <c r="EY686" s="275"/>
    </row>
    <row r="687" spans="140:155" ht="32.25" customHeight="1">
      <c r="EJ687" s="275"/>
      <c r="EK687" s="276"/>
      <c r="EL687" s="275"/>
      <c r="EM687" s="275"/>
      <c r="EO687" s="275"/>
      <c r="EP687" s="275"/>
      <c r="ES687" s="275"/>
      <c r="ET687" s="276"/>
      <c r="EU687" s="275"/>
      <c r="EV687" s="275"/>
      <c r="EX687" s="275"/>
      <c r="EY687" s="275"/>
    </row>
    <row r="688" spans="140:155" ht="32.25" customHeight="1">
      <c r="EJ688" s="275"/>
      <c r="EK688" s="276"/>
      <c r="EL688" s="275"/>
      <c r="EM688" s="275"/>
      <c r="EO688" s="275"/>
      <c r="EP688" s="275"/>
      <c r="ES688" s="275"/>
      <c r="ET688" s="276"/>
      <c r="EU688" s="275"/>
      <c r="EV688" s="275"/>
      <c r="EX688" s="275"/>
      <c r="EY688" s="275"/>
    </row>
    <row r="689" spans="140:155" ht="32.25" customHeight="1">
      <c r="EJ689" s="275"/>
      <c r="EK689" s="276"/>
      <c r="EL689" s="275"/>
      <c r="EM689" s="275"/>
      <c r="EO689" s="275"/>
      <c r="EP689" s="275"/>
      <c r="ES689" s="275"/>
      <c r="ET689" s="276"/>
      <c r="EU689" s="275"/>
      <c r="EV689" s="275"/>
      <c r="EX689" s="275"/>
      <c r="EY689" s="275"/>
    </row>
    <row r="690" spans="140:155" ht="32.25" customHeight="1">
      <c r="EJ690" s="275"/>
      <c r="EK690" s="276"/>
      <c r="EL690" s="275"/>
      <c r="EM690" s="275"/>
      <c r="EO690" s="275"/>
      <c r="EP690" s="275"/>
      <c r="ES690" s="275"/>
      <c r="ET690" s="276"/>
      <c r="EU690" s="275"/>
      <c r="EV690" s="275"/>
      <c r="EX690" s="275"/>
      <c r="EY690" s="275"/>
    </row>
    <row r="691" spans="140:155" ht="32.25" customHeight="1">
      <c r="EJ691" s="275"/>
      <c r="EK691" s="276"/>
      <c r="EL691" s="275"/>
      <c r="EM691" s="275"/>
      <c r="EO691" s="275"/>
      <c r="EP691" s="275"/>
      <c r="ES691" s="275"/>
      <c r="ET691" s="276"/>
      <c r="EU691" s="275"/>
      <c r="EV691" s="275"/>
      <c r="EX691" s="275"/>
      <c r="EY691" s="275"/>
    </row>
    <row r="692" spans="140:155" ht="32.25" customHeight="1">
      <c r="EJ692" s="275"/>
      <c r="EK692" s="276"/>
      <c r="EL692" s="275"/>
      <c r="EM692" s="275"/>
      <c r="EO692" s="275"/>
      <c r="EP692" s="275"/>
      <c r="ES692" s="275"/>
      <c r="ET692" s="276"/>
      <c r="EU692" s="275"/>
      <c r="EV692" s="275"/>
      <c r="EX692" s="275"/>
      <c r="EY692" s="275"/>
    </row>
    <row r="693" spans="140:155" ht="32.25" customHeight="1">
      <c r="EJ693" s="275"/>
      <c r="EK693" s="276"/>
      <c r="EL693" s="275"/>
      <c r="EM693" s="275"/>
      <c r="EO693" s="275"/>
      <c r="EP693" s="275"/>
      <c r="ES693" s="275"/>
      <c r="ET693" s="276"/>
      <c r="EU693" s="275"/>
      <c r="EV693" s="275"/>
      <c r="EX693" s="275"/>
      <c r="EY693" s="275"/>
    </row>
    <row r="694" spans="140:155" ht="32.25" customHeight="1">
      <c r="EJ694" s="275"/>
      <c r="EK694" s="276"/>
      <c r="EL694" s="275"/>
      <c r="EM694" s="275"/>
      <c r="EO694" s="275"/>
      <c r="EP694" s="275"/>
      <c r="ES694" s="275"/>
      <c r="ET694" s="276"/>
      <c r="EU694" s="275"/>
      <c r="EV694" s="275"/>
      <c r="EX694" s="275"/>
      <c r="EY694" s="275"/>
    </row>
    <row r="695" spans="140:155" ht="32.25" customHeight="1">
      <c r="EJ695" s="275"/>
      <c r="EK695" s="276"/>
      <c r="EL695" s="275"/>
      <c r="EM695" s="275"/>
      <c r="EO695" s="275"/>
      <c r="EP695" s="275"/>
      <c r="ES695" s="275"/>
      <c r="ET695" s="276"/>
      <c r="EU695" s="275"/>
      <c r="EV695" s="275"/>
      <c r="EX695" s="275"/>
      <c r="EY695" s="275"/>
    </row>
    <row r="696" spans="140:155" ht="32.25" customHeight="1">
      <c r="EJ696" s="275"/>
      <c r="EK696" s="276"/>
      <c r="EL696" s="275"/>
      <c r="EM696" s="275"/>
      <c r="EO696" s="275"/>
      <c r="EP696" s="275"/>
      <c r="ES696" s="275"/>
      <c r="ET696" s="276"/>
      <c r="EU696" s="275"/>
      <c r="EV696" s="275"/>
      <c r="EX696" s="275"/>
      <c r="EY696" s="275"/>
    </row>
    <row r="697" spans="140:155" ht="32.25" customHeight="1">
      <c r="EJ697" s="275"/>
      <c r="EK697" s="276"/>
      <c r="EL697" s="275"/>
      <c r="EM697" s="275"/>
      <c r="EO697" s="275"/>
      <c r="EP697" s="275"/>
      <c r="ES697" s="275"/>
      <c r="ET697" s="276"/>
      <c r="EU697" s="275"/>
      <c r="EV697" s="275"/>
      <c r="EX697" s="275"/>
      <c r="EY697" s="275"/>
    </row>
    <row r="698" spans="140:155" ht="32.25" customHeight="1">
      <c r="EJ698" s="275"/>
      <c r="EK698" s="276"/>
      <c r="EL698" s="275"/>
      <c r="EM698" s="275"/>
      <c r="EO698" s="275"/>
      <c r="EP698" s="275"/>
      <c r="ES698" s="275"/>
      <c r="ET698" s="276"/>
      <c r="EU698" s="275"/>
      <c r="EV698" s="275"/>
      <c r="EX698" s="275"/>
      <c r="EY698" s="275"/>
    </row>
    <row r="699" spans="140:155" ht="32.25" customHeight="1">
      <c r="EJ699" s="275"/>
      <c r="EK699" s="276"/>
      <c r="EL699" s="275"/>
      <c r="EM699" s="275"/>
      <c r="EO699" s="275"/>
      <c r="EP699" s="275"/>
      <c r="ES699" s="275"/>
      <c r="ET699" s="276"/>
      <c r="EU699" s="275"/>
      <c r="EV699" s="275"/>
      <c r="EX699" s="275"/>
      <c r="EY699" s="275"/>
    </row>
    <row r="700" spans="140:155" ht="32.25" customHeight="1">
      <c r="EJ700" s="275"/>
      <c r="EK700" s="276"/>
      <c r="EL700" s="275"/>
      <c r="EM700" s="275"/>
      <c r="EO700" s="275"/>
      <c r="EP700" s="275"/>
      <c r="ES700" s="275"/>
      <c r="ET700" s="276"/>
      <c r="EU700" s="275"/>
      <c r="EV700" s="275"/>
      <c r="EX700" s="275"/>
      <c r="EY700" s="275"/>
    </row>
    <row r="701" spans="140:155" ht="32.25" customHeight="1">
      <c r="EJ701" s="275"/>
      <c r="EK701" s="276"/>
      <c r="EL701" s="275"/>
      <c r="EM701" s="275"/>
      <c r="EO701" s="275"/>
      <c r="EP701" s="275"/>
      <c r="ES701" s="275"/>
      <c r="ET701" s="276"/>
      <c r="EU701" s="275"/>
      <c r="EV701" s="275"/>
      <c r="EX701" s="275"/>
      <c r="EY701" s="275"/>
    </row>
    <row r="702" spans="140:155" ht="32.25" customHeight="1">
      <c r="EJ702" s="275"/>
      <c r="EK702" s="276"/>
      <c r="EL702" s="275"/>
      <c r="EM702" s="275"/>
      <c r="EO702" s="275"/>
      <c r="EP702" s="275"/>
      <c r="ES702" s="275"/>
      <c r="ET702" s="276"/>
      <c r="EU702" s="275"/>
      <c r="EV702" s="275"/>
      <c r="EX702" s="275"/>
      <c r="EY702" s="275"/>
    </row>
    <row r="703" spans="140:155" ht="32.25" customHeight="1">
      <c r="EJ703" s="275"/>
      <c r="EK703" s="276"/>
      <c r="EL703" s="275"/>
      <c r="EM703" s="275"/>
      <c r="EO703" s="275"/>
      <c r="EP703" s="275"/>
      <c r="ES703" s="275"/>
      <c r="ET703" s="276"/>
      <c r="EU703" s="275"/>
      <c r="EV703" s="275"/>
      <c r="EX703" s="275"/>
      <c r="EY703" s="275"/>
    </row>
    <row r="704" spans="140:155" ht="32.25" customHeight="1">
      <c r="EJ704" s="275"/>
      <c r="EK704" s="276"/>
      <c r="EL704" s="275"/>
      <c r="EM704" s="275"/>
      <c r="EO704" s="275"/>
      <c r="EP704" s="275"/>
      <c r="ES704" s="275"/>
      <c r="ET704" s="276"/>
      <c r="EU704" s="275"/>
      <c r="EV704" s="275"/>
      <c r="EX704" s="275"/>
      <c r="EY704" s="275"/>
    </row>
    <row r="705" spans="140:155" ht="32.25" customHeight="1">
      <c r="EJ705" s="275"/>
      <c r="EK705" s="276"/>
      <c r="EL705" s="275"/>
      <c r="EM705" s="275"/>
      <c r="EO705" s="275"/>
      <c r="EP705" s="275"/>
      <c r="ES705" s="275"/>
      <c r="ET705" s="276"/>
      <c r="EU705" s="275"/>
      <c r="EV705" s="275"/>
      <c r="EX705" s="275"/>
      <c r="EY705" s="275"/>
    </row>
    <row r="706" spans="140:155" ht="32.25" customHeight="1">
      <c r="EJ706" s="275"/>
      <c r="EK706" s="276"/>
      <c r="EL706" s="275"/>
      <c r="EM706" s="275"/>
      <c r="EO706" s="275"/>
      <c r="EP706" s="275"/>
      <c r="ES706" s="275"/>
      <c r="ET706" s="276"/>
      <c r="EU706" s="275"/>
      <c r="EV706" s="275"/>
      <c r="EX706" s="275"/>
      <c r="EY706" s="275"/>
    </row>
    <row r="707" spans="140:155" ht="32.25" customHeight="1">
      <c r="EJ707" s="275"/>
      <c r="EK707" s="276"/>
      <c r="EL707" s="275"/>
      <c r="EM707" s="275"/>
      <c r="EO707" s="275"/>
      <c r="EP707" s="275"/>
      <c r="ES707" s="275"/>
      <c r="ET707" s="276"/>
      <c r="EU707" s="275"/>
      <c r="EV707" s="275"/>
      <c r="EX707" s="275"/>
      <c r="EY707" s="275"/>
    </row>
    <row r="708" spans="140:155" ht="32.25" customHeight="1">
      <c r="EJ708" s="275"/>
      <c r="EK708" s="276"/>
      <c r="EL708" s="275"/>
      <c r="EM708" s="275"/>
      <c r="EO708" s="275"/>
      <c r="EP708" s="275"/>
      <c r="ES708" s="275"/>
      <c r="ET708" s="276"/>
      <c r="EU708" s="275"/>
      <c r="EV708" s="275"/>
      <c r="EX708" s="275"/>
      <c r="EY708" s="275"/>
    </row>
    <row r="709" spans="140:155" ht="32.25" customHeight="1">
      <c r="EJ709" s="275"/>
      <c r="EK709" s="276"/>
      <c r="EL709" s="275"/>
      <c r="EM709" s="275"/>
      <c r="EO709" s="275"/>
      <c r="EP709" s="275"/>
      <c r="ES709" s="275"/>
      <c r="ET709" s="276"/>
      <c r="EU709" s="275"/>
      <c r="EV709" s="275"/>
      <c r="EX709" s="275"/>
      <c r="EY709" s="275"/>
    </row>
    <row r="710" spans="140:155" ht="32.25" customHeight="1">
      <c r="EJ710" s="275"/>
      <c r="EK710" s="276"/>
      <c r="EL710" s="275"/>
      <c r="EM710" s="275"/>
      <c r="EO710" s="275"/>
      <c r="EP710" s="275"/>
      <c r="ES710" s="275"/>
      <c r="ET710" s="276"/>
      <c r="EU710" s="275"/>
      <c r="EV710" s="275"/>
      <c r="EX710" s="275"/>
      <c r="EY710" s="275"/>
    </row>
    <row r="711" spans="140:155" ht="32.25" customHeight="1">
      <c r="EJ711" s="275"/>
      <c r="EK711" s="276"/>
      <c r="EL711" s="275"/>
      <c r="EM711" s="275"/>
      <c r="EO711" s="275"/>
      <c r="EP711" s="275"/>
      <c r="ES711" s="275"/>
      <c r="ET711" s="276"/>
      <c r="EU711" s="275"/>
      <c r="EV711" s="275"/>
      <c r="EX711" s="275"/>
      <c r="EY711" s="275"/>
    </row>
    <row r="712" spans="140:155" ht="32.25" customHeight="1">
      <c r="EJ712" s="275"/>
      <c r="EK712" s="276"/>
      <c r="EL712" s="275"/>
      <c r="EM712" s="275"/>
      <c r="EO712" s="275"/>
      <c r="EP712" s="275"/>
      <c r="ES712" s="275"/>
      <c r="ET712" s="276"/>
      <c r="EU712" s="275"/>
      <c r="EV712" s="275"/>
      <c r="EX712" s="275"/>
      <c r="EY712" s="275"/>
    </row>
    <row r="713" spans="140:155" ht="32.25" customHeight="1">
      <c r="EJ713" s="275"/>
      <c r="EK713" s="276"/>
      <c r="EL713" s="275"/>
      <c r="EM713" s="275"/>
      <c r="EO713" s="275"/>
      <c r="EP713" s="275"/>
      <c r="ES713" s="275"/>
      <c r="ET713" s="276"/>
      <c r="EU713" s="275"/>
      <c r="EV713" s="275"/>
      <c r="EX713" s="275"/>
      <c r="EY713" s="275"/>
    </row>
    <row r="714" spans="140:155" ht="32.25" customHeight="1">
      <c r="EJ714" s="275"/>
      <c r="EK714" s="276"/>
      <c r="EL714" s="275"/>
      <c r="EM714" s="275"/>
      <c r="EO714" s="275"/>
      <c r="EP714" s="275"/>
      <c r="ES714" s="275"/>
      <c r="ET714" s="276"/>
      <c r="EU714" s="275"/>
      <c r="EV714" s="275"/>
      <c r="EX714" s="275"/>
      <c r="EY714" s="275"/>
    </row>
    <row r="715" spans="140:155" ht="32.25" customHeight="1">
      <c r="EJ715" s="275"/>
      <c r="EK715" s="276"/>
      <c r="EL715" s="275"/>
      <c r="EM715" s="275"/>
      <c r="EO715" s="275"/>
      <c r="EP715" s="275"/>
      <c r="ES715" s="275"/>
      <c r="ET715" s="276"/>
      <c r="EU715" s="275"/>
      <c r="EV715" s="275"/>
      <c r="EX715" s="275"/>
      <c r="EY715" s="275"/>
    </row>
    <row r="716" spans="140:155" ht="32.25" customHeight="1">
      <c r="EJ716" s="275"/>
      <c r="EK716" s="276"/>
      <c r="EL716" s="275"/>
      <c r="EM716" s="275"/>
      <c r="EO716" s="275"/>
      <c r="EP716" s="275"/>
      <c r="ES716" s="275"/>
      <c r="ET716" s="276"/>
      <c r="EU716" s="275"/>
      <c r="EV716" s="275"/>
      <c r="EX716" s="275"/>
      <c r="EY716" s="275"/>
    </row>
    <row r="717" spans="140:155" ht="32.25" customHeight="1">
      <c r="EJ717" s="275"/>
      <c r="EK717" s="276"/>
      <c r="EL717" s="275"/>
      <c r="EM717" s="275"/>
      <c r="EO717" s="275"/>
      <c r="EP717" s="275"/>
      <c r="ES717" s="275"/>
      <c r="ET717" s="276"/>
      <c r="EU717" s="275"/>
      <c r="EV717" s="275"/>
      <c r="EX717" s="275"/>
      <c r="EY717" s="275"/>
    </row>
    <row r="718" spans="140:155" ht="32.25" customHeight="1">
      <c r="EJ718" s="275"/>
      <c r="EK718" s="276"/>
      <c r="EL718" s="275"/>
      <c r="EM718" s="275"/>
      <c r="EO718" s="275"/>
      <c r="EP718" s="275"/>
      <c r="ES718" s="275"/>
      <c r="ET718" s="276"/>
      <c r="EU718" s="275"/>
      <c r="EV718" s="275"/>
      <c r="EX718" s="275"/>
      <c r="EY718" s="275"/>
    </row>
    <row r="719" spans="140:155" ht="32.25" customHeight="1">
      <c r="EJ719" s="275"/>
      <c r="EK719" s="276"/>
      <c r="EL719" s="275"/>
      <c r="EM719" s="275"/>
      <c r="EO719" s="275"/>
      <c r="EP719" s="275"/>
      <c r="ES719" s="275"/>
      <c r="ET719" s="276"/>
      <c r="EU719" s="275"/>
      <c r="EV719" s="275"/>
      <c r="EX719" s="275"/>
      <c r="EY719" s="275"/>
    </row>
    <row r="720" spans="140:155" ht="32.25" customHeight="1">
      <c r="EJ720" s="275"/>
      <c r="EK720" s="276"/>
      <c r="EL720" s="275"/>
      <c r="EM720" s="275"/>
      <c r="EO720" s="275"/>
      <c r="EP720" s="275"/>
      <c r="ES720" s="275"/>
      <c r="ET720" s="276"/>
      <c r="EU720" s="275"/>
      <c r="EV720" s="275"/>
      <c r="EX720" s="275"/>
      <c r="EY720" s="275"/>
    </row>
    <row r="721" spans="140:155" ht="32.25" customHeight="1">
      <c r="EJ721" s="275"/>
      <c r="EK721" s="276"/>
      <c r="EL721" s="275"/>
      <c r="EM721" s="275"/>
      <c r="EO721" s="275"/>
      <c r="EP721" s="275"/>
      <c r="ES721" s="275"/>
      <c r="ET721" s="276"/>
      <c r="EU721" s="275"/>
      <c r="EV721" s="275"/>
      <c r="EX721" s="275"/>
      <c r="EY721" s="275"/>
    </row>
    <row r="722" spans="140:155" ht="32.25" customHeight="1">
      <c r="EJ722" s="275"/>
      <c r="EK722" s="276"/>
      <c r="EL722" s="275"/>
      <c r="EM722" s="275"/>
      <c r="EO722" s="275"/>
      <c r="EP722" s="275"/>
      <c r="ES722" s="275"/>
      <c r="ET722" s="276"/>
      <c r="EU722" s="275"/>
      <c r="EV722" s="275"/>
      <c r="EX722" s="275"/>
      <c r="EY722" s="275"/>
    </row>
    <row r="723" spans="140:155" ht="32.25" customHeight="1">
      <c r="EJ723" s="275"/>
      <c r="EK723" s="276"/>
      <c r="EL723" s="275"/>
      <c r="EM723" s="275"/>
      <c r="EO723" s="275"/>
      <c r="EP723" s="275"/>
      <c r="ES723" s="275"/>
      <c r="ET723" s="276"/>
      <c r="EU723" s="275"/>
      <c r="EV723" s="275"/>
      <c r="EX723" s="275"/>
      <c r="EY723" s="275"/>
    </row>
    <row r="724" spans="140:155" ht="32.25" customHeight="1">
      <c r="EJ724" s="275"/>
      <c r="EK724" s="276"/>
      <c r="EL724" s="275"/>
      <c r="EM724" s="275"/>
      <c r="EO724" s="275"/>
      <c r="EP724" s="275"/>
      <c r="ES724" s="275"/>
      <c r="ET724" s="276"/>
      <c r="EU724" s="275"/>
      <c r="EV724" s="275"/>
      <c r="EX724" s="275"/>
      <c r="EY724" s="275"/>
    </row>
    <row r="725" spans="140:155" ht="32.25" customHeight="1">
      <c r="EJ725" s="275"/>
      <c r="EK725" s="276"/>
      <c r="EL725" s="275"/>
      <c r="EM725" s="275"/>
      <c r="EO725" s="275"/>
      <c r="EP725" s="275"/>
      <c r="ES725" s="275"/>
      <c r="ET725" s="276"/>
      <c r="EU725" s="275"/>
      <c r="EV725" s="275"/>
      <c r="EX725" s="275"/>
      <c r="EY725" s="275"/>
    </row>
    <row r="726" spans="140:155" ht="32.25" customHeight="1">
      <c r="EJ726" s="275"/>
      <c r="EK726" s="276"/>
      <c r="EL726" s="275"/>
      <c r="EM726" s="275"/>
      <c r="EO726" s="275"/>
      <c r="EP726" s="275"/>
      <c r="ES726" s="275"/>
      <c r="ET726" s="276"/>
      <c r="EU726" s="275"/>
      <c r="EV726" s="275"/>
      <c r="EX726" s="275"/>
      <c r="EY726" s="275"/>
    </row>
    <row r="727" spans="140:155" ht="32.25" customHeight="1">
      <c r="EJ727" s="275"/>
      <c r="EK727" s="276"/>
      <c r="EL727" s="275"/>
      <c r="EM727" s="275"/>
      <c r="EO727" s="275"/>
      <c r="EP727" s="275"/>
      <c r="ES727" s="275"/>
      <c r="ET727" s="276"/>
      <c r="EU727" s="275"/>
      <c r="EV727" s="275"/>
      <c r="EX727" s="275"/>
      <c r="EY727" s="275"/>
    </row>
    <row r="728" spans="140:155" ht="32.25" customHeight="1">
      <c r="EJ728" s="275"/>
      <c r="EK728" s="276"/>
      <c r="EL728" s="275"/>
      <c r="EM728" s="275"/>
      <c r="EO728" s="275"/>
      <c r="EP728" s="275"/>
      <c r="ES728" s="275"/>
      <c r="ET728" s="276"/>
      <c r="EU728" s="275"/>
      <c r="EV728" s="275"/>
      <c r="EX728" s="275"/>
      <c r="EY728" s="275"/>
    </row>
    <row r="729" spans="140:155" ht="32.25" customHeight="1">
      <c r="EJ729" s="275"/>
      <c r="EK729" s="276"/>
      <c r="EL729" s="275"/>
      <c r="EM729" s="275"/>
      <c r="EO729" s="275"/>
      <c r="EP729" s="275"/>
      <c r="ES729" s="275"/>
      <c r="ET729" s="276"/>
      <c r="EU729" s="275"/>
      <c r="EV729" s="275"/>
      <c r="EX729" s="275"/>
      <c r="EY729" s="275"/>
    </row>
    <row r="730" spans="140:155" ht="32.25" customHeight="1">
      <c r="EJ730" s="275"/>
      <c r="EK730" s="276"/>
      <c r="EL730" s="275"/>
      <c r="EM730" s="275"/>
      <c r="EO730" s="275"/>
      <c r="EP730" s="275"/>
      <c r="ES730" s="275"/>
      <c r="ET730" s="276"/>
      <c r="EU730" s="275"/>
      <c r="EV730" s="275"/>
      <c r="EX730" s="275"/>
      <c r="EY730" s="275"/>
    </row>
    <row r="731" spans="140:155" ht="32.25" customHeight="1">
      <c r="EJ731" s="275"/>
      <c r="EK731" s="276"/>
      <c r="EL731" s="275"/>
      <c r="EM731" s="275"/>
      <c r="EO731" s="275"/>
      <c r="EP731" s="275"/>
      <c r="ES731" s="275"/>
      <c r="ET731" s="276"/>
      <c r="EU731" s="275"/>
      <c r="EV731" s="275"/>
      <c r="EX731" s="275"/>
      <c r="EY731" s="275"/>
    </row>
    <row r="732" spans="140:155" ht="32.25" customHeight="1">
      <c r="EJ732" s="275"/>
      <c r="EK732" s="276"/>
      <c r="EL732" s="275"/>
      <c r="EM732" s="275"/>
      <c r="EO732" s="275"/>
      <c r="EP732" s="275"/>
      <c r="ES732" s="275"/>
      <c r="ET732" s="276"/>
      <c r="EU732" s="275"/>
      <c r="EV732" s="275"/>
      <c r="EX732" s="275"/>
      <c r="EY732" s="275"/>
    </row>
    <row r="733" spans="140:155" ht="32.25" customHeight="1">
      <c r="EJ733" s="275"/>
      <c r="EK733" s="276"/>
      <c r="EL733" s="275"/>
      <c r="EM733" s="275"/>
      <c r="EO733" s="275"/>
      <c r="EP733" s="275"/>
      <c r="ES733" s="275"/>
      <c r="ET733" s="276"/>
      <c r="EU733" s="275"/>
      <c r="EV733" s="275"/>
      <c r="EX733" s="275"/>
      <c r="EY733" s="275"/>
    </row>
    <row r="734" spans="140:155" ht="32.25" customHeight="1">
      <c r="EJ734" s="275"/>
      <c r="EK734" s="276"/>
      <c r="EL734" s="275"/>
      <c r="EM734" s="275"/>
      <c r="EO734" s="275"/>
      <c r="EP734" s="275"/>
      <c r="ES734" s="275"/>
      <c r="ET734" s="276"/>
      <c r="EU734" s="275"/>
      <c r="EV734" s="275"/>
      <c r="EX734" s="275"/>
      <c r="EY734" s="275"/>
    </row>
    <row r="735" spans="140:155" ht="32.25" customHeight="1">
      <c r="EJ735" s="275"/>
      <c r="EK735" s="276"/>
      <c r="EL735" s="275"/>
      <c r="EM735" s="275"/>
      <c r="EO735" s="275"/>
      <c r="EP735" s="275"/>
      <c r="ES735" s="275"/>
      <c r="ET735" s="276"/>
      <c r="EU735" s="275"/>
      <c r="EV735" s="275"/>
      <c r="EX735" s="275"/>
      <c r="EY735" s="275"/>
    </row>
    <row r="736" spans="140:155" ht="32.25" customHeight="1">
      <c r="EJ736" s="275"/>
      <c r="EK736" s="276"/>
      <c r="EL736" s="275"/>
      <c r="EM736" s="275"/>
      <c r="EO736" s="275"/>
      <c r="EP736" s="275"/>
      <c r="ES736" s="275"/>
      <c r="ET736" s="276"/>
      <c r="EU736" s="275"/>
      <c r="EV736" s="275"/>
      <c r="EX736" s="275"/>
      <c r="EY736" s="275"/>
    </row>
    <row r="737" spans="140:155" ht="32.25" customHeight="1">
      <c r="EJ737" s="275"/>
      <c r="EK737" s="276"/>
      <c r="EL737" s="275"/>
      <c r="EM737" s="275"/>
      <c r="EO737" s="275"/>
      <c r="EP737" s="275"/>
      <c r="ES737" s="275"/>
      <c r="ET737" s="276"/>
      <c r="EU737" s="275"/>
      <c r="EV737" s="275"/>
      <c r="EX737" s="275"/>
      <c r="EY737" s="275"/>
    </row>
    <row r="738" spans="140:155" ht="32.25" customHeight="1">
      <c r="EJ738" s="275"/>
      <c r="EK738" s="276"/>
      <c r="EL738" s="275"/>
      <c r="EM738" s="275"/>
      <c r="EO738" s="275"/>
      <c r="EP738" s="275"/>
      <c r="ES738" s="275"/>
      <c r="ET738" s="276"/>
      <c r="EU738" s="275"/>
      <c r="EV738" s="275"/>
      <c r="EX738" s="275"/>
      <c r="EY738" s="275"/>
    </row>
    <row r="739" spans="140:155" ht="32.25" customHeight="1">
      <c r="EJ739" s="275"/>
      <c r="EK739" s="276"/>
      <c r="EL739" s="275"/>
      <c r="EM739" s="275"/>
      <c r="EO739" s="275"/>
      <c r="EP739" s="275"/>
      <c r="ES739" s="275"/>
      <c r="ET739" s="276"/>
      <c r="EU739" s="275"/>
      <c r="EV739" s="275"/>
      <c r="EX739" s="275"/>
      <c r="EY739" s="275"/>
    </row>
    <row r="740" spans="140:155" ht="32.25" customHeight="1">
      <c r="EJ740" s="275"/>
      <c r="EK740" s="276"/>
      <c r="EL740" s="275"/>
      <c r="EM740" s="275"/>
      <c r="EO740" s="275"/>
      <c r="EP740" s="275"/>
      <c r="ES740" s="275"/>
      <c r="ET740" s="276"/>
      <c r="EU740" s="275"/>
      <c r="EV740" s="275"/>
      <c r="EX740" s="275"/>
      <c r="EY740" s="275"/>
    </row>
    <row r="741" spans="140:155" ht="32.25" customHeight="1">
      <c r="EJ741" s="275"/>
      <c r="EK741" s="276"/>
      <c r="EL741" s="275"/>
      <c r="EM741" s="275"/>
      <c r="EO741" s="275"/>
      <c r="EP741" s="275"/>
      <c r="ES741" s="275"/>
      <c r="ET741" s="276"/>
      <c r="EU741" s="275"/>
      <c r="EV741" s="275"/>
      <c r="EX741" s="275"/>
      <c r="EY741" s="275"/>
    </row>
    <row r="742" spans="140:155" ht="32.25" customHeight="1">
      <c r="EJ742" s="275"/>
      <c r="EK742" s="276"/>
      <c r="EL742" s="275"/>
      <c r="EM742" s="275"/>
      <c r="EO742" s="275"/>
      <c r="EP742" s="275"/>
      <c r="ES742" s="275"/>
      <c r="ET742" s="276"/>
      <c r="EU742" s="275"/>
      <c r="EV742" s="275"/>
      <c r="EX742" s="275"/>
      <c r="EY742" s="275"/>
    </row>
    <row r="743" spans="140:155" ht="32.25" customHeight="1">
      <c r="EJ743" s="275"/>
      <c r="EK743" s="276"/>
      <c r="EL743" s="275"/>
      <c r="EM743" s="275"/>
      <c r="EO743" s="275"/>
      <c r="EP743" s="275"/>
      <c r="ES743" s="275"/>
      <c r="ET743" s="276"/>
      <c r="EU743" s="275"/>
      <c r="EV743" s="275"/>
      <c r="EX743" s="275"/>
      <c r="EY743" s="275"/>
    </row>
    <row r="744" spans="140:155" ht="32.25" customHeight="1">
      <c r="EJ744" s="275"/>
      <c r="EK744" s="276"/>
      <c r="EL744" s="275"/>
      <c r="EM744" s="275"/>
      <c r="EO744" s="275"/>
      <c r="EP744" s="275"/>
      <c r="ES744" s="275"/>
      <c r="ET744" s="276"/>
      <c r="EU744" s="275"/>
      <c r="EV744" s="275"/>
      <c r="EX744" s="275"/>
      <c r="EY744" s="275"/>
    </row>
    <row r="745" spans="140:155" ht="32.25" customHeight="1">
      <c r="EJ745" s="275"/>
      <c r="EK745" s="276"/>
      <c r="EL745" s="275"/>
      <c r="EM745" s="275"/>
      <c r="EO745" s="275"/>
      <c r="EP745" s="275"/>
      <c r="ES745" s="275"/>
      <c r="ET745" s="276"/>
      <c r="EU745" s="275"/>
      <c r="EV745" s="275"/>
      <c r="EX745" s="275"/>
      <c r="EY745" s="275"/>
    </row>
    <row r="746" spans="140:155" ht="32.25" customHeight="1">
      <c r="EJ746" s="275"/>
      <c r="EK746" s="276"/>
      <c r="EL746" s="275"/>
      <c r="EM746" s="275"/>
      <c r="EO746" s="275"/>
      <c r="EP746" s="275"/>
      <c r="ES746" s="275"/>
      <c r="ET746" s="276"/>
      <c r="EU746" s="275"/>
      <c r="EV746" s="275"/>
      <c r="EX746" s="275"/>
      <c r="EY746" s="275"/>
    </row>
    <row r="747" spans="140:155" ht="32.25" customHeight="1">
      <c r="EJ747" s="275"/>
      <c r="EK747" s="276"/>
      <c r="EL747" s="275"/>
      <c r="EM747" s="275"/>
      <c r="EO747" s="275"/>
      <c r="EP747" s="275"/>
      <c r="ES747" s="275"/>
      <c r="ET747" s="276"/>
      <c r="EU747" s="275"/>
      <c r="EV747" s="275"/>
      <c r="EX747" s="275"/>
      <c r="EY747" s="275"/>
    </row>
    <row r="748" spans="140:155" ht="32.25" customHeight="1">
      <c r="EJ748" s="275"/>
      <c r="EK748" s="276"/>
      <c r="EL748" s="275"/>
      <c r="EM748" s="275"/>
      <c r="EO748" s="275"/>
      <c r="EP748" s="275"/>
      <c r="ES748" s="275"/>
      <c r="ET748" s="276"/>
      <c r="EU748" s="275"/>
      <c r="EV748" s="275"/>
      <c r="EX748" s="275"/>
      <c r="EY748" s="275"/>
    </row>
    <row r="749" spans="140:155" ht="32.25" customHeight="1">
      <c r="EJ749" s="275"/>
      <c r="EK749" s="276"/>
      <c r="EL749" s="275"/>
      <c r="EM749" s="275"/>
      <c r="EO749" s="275"/>
      <c r="EP749" s="275"/>
      <c r="ES749" s="275"/>
      <c r="ET749" s="276"/>
      <c r="EU749" s="275"/>
      <c r="EV749" s="275"/>
      <c r="EX749" s="275"/>
      <c r="EY749" s="275"/>
    </row>
    <row r="750" spans="140:155" ht="32.25" customHeight="1">
      <c r="EJ750" s="275"/>
      <c r="EK750" s="276"/>
      <c r="EL750" s="275"/>
      <c r="EM750" s="275"/>
      <c r="EO750" s="275"/>
      <c r="EP750" s="275"/>
      <c r="ES750" s="275"/>
      <c r="ET750" s="276"/>
      <c r="EU750" s="275"/>
      <c r="EV750" s="275"/>
      <c r="EX750" s="275"/>
      <c r="EY750" s="275"/>
    </row>
    <row r="751" spans="140:155" ht="32.25" customHeight="1">
      <c r="EJ751" s="275"/>
      <c r="EK751" s="276"/>
      <c r="EL751" s="275"/>
      <c r="EM751" s="275"/>
      <c r="EO751" s="275"/>
      <c r="EP751" s="275"/>
      <c r="ES751" s="275"/>
      <c r="ET751" s="276"/>
      <c r="EU751" s="275"/>
      <c r="EV751" s="275"/>
      <c r="EX751" s="275"/>
      <c r="EY751" s="275"/>
    </row>
    <row r="752" spans="140:155" ht="32.25" customHeight="1">
      <c r="EJ752" s="275"/>
      <c r="EK752" s="276"/>
      <c r="EL752" s="275"/>
      <c r="EM752" s="275"/>
      <c r="EO752" s="275"/>
      <c r="EP752" s="275"/>
      <c r="ES752" s="275"/>
      <c r="ET752" s="276"/>
      <c r="EU752" s="275"/>
      <c r="EV752" s="275"/>
      <c r="EX752" s="275"/>
      <c r="EY752" s="275"/>
    </row>
    <row r="753" spans="140:155" ht="32.25" customHeight="1">
      <c r="EJ753" s="275"/>
      <c r="EK753" s="276"/>
      <c r="EL753" s="275"/>
      <c r="EM753" s="275"/>
      <c r="EO753" s="275"/>
      <c r="EP753" s="275"/>
      <c r="ES753" s="275"/>
      <c r="ET753" s="276"/>
      <c r="EU753" s="275"/>
      <c r="EV753" s="275"/>
      <c r="EX753" s="275"/>
      <c r="EY753" s="275"/>
    </row>
    <row r="754" spans="140:155" ht="32.25" customHeight="1">
      <c r="EJ754" s="275"/>
      <c r="EK754" s="276"/>
      <c r="EL754" s="275"/>
      <c r="EM754" s="275"/>
      <c r="EO754" s="275"/>
      <c r="EP754" s="275"/>
      <c r="ES754" s="275"/>
      <c r="ET754" s="276"/>
      <c r="EU754" s="275"/>
      <c r="EV754" s="275"/>
      <c r="EX754" s="275"/>
      <c r="EY754" s="275"/>
    </row>
    <row r="755" spans="140:155" ht="32.25" customHeight="1">
      <c r="EJ755" s="275"/>
      <c r="EK755" s="276"/>
      <c r="EL755" s="275"/>
      <c r="EM755" s="275"/>
      <c r="EO755" s="275"/>
      <c r="EP755" s="275"/>
      <c r="ES755" s="275"/>
      <c r="ET755" s="276"/>
      <c r="EU755" s="275"/>
      <c r="EV755" s="275"/>
      <c r="EX755" s="275"/>
      <c r="EY755" s="275"/>
    </row>
    <row r="756" spans="140:155" ht="32.25" customHeight="1">
      <c r="EJ756" s="275"/>
      <c r="EK756" s="276"/>
      <c r="EL756" s="275"/>
      <c r="EM756" s="275"/>
      <c r="EO756" s="275"/>
      <c r="EP756" s="275"/>
      <c r="ES756" s="275"/>
      <c r="ET756" s="276"/>
      <c r="EU756" s="275"/>
      <c r="EV756" s="275"/>
      <c r="EX756" s="275"/>
      <c r="EY756" s="275"/>
    </row>
    <row r="757" spans="140:155" ht="32.25" customHeight="1">
      <c r="EJ757" s="275"/>
      <c r="EK757" s="276"/>
      <c r="EL757" s="275"/>
      <c r="EM757" s="275"/>
      <c r="EO757" s="275"/>
      <c r="EP757" s="275"/>
      <c r="ES757" s="275"/>
      <c r="ET757" s="276"/>
      <c r="EU757" s="275"/>
      <c r="EV757" s="275"/>
      <c r="EX757" s="275"/>
      <c r="EY757" s="275"/>
    </row>
    <row r="758" spans="140:155" ht="32.25" customHeight="1">
      <c r="EJ758" s="275"/>
      <c r="EK758" s="276"/>
      <c r="EL758" s="275"/>
      <c r="EM758" s="275"/>
      <c r="EO758" s="275"/>
      <c r="EP758" s="275"/>
      <c r="ES758" s="275"/>
      <c r="ET758" s="276"/>
      <c r="EU758" s="275"/>
      <c r="EV758" s="275"/>
      <c r="EX758" s="275"/>
      <c r="EY758" s="275"/>
    </row>
    <row r="759" spans="140:155" ht="32.25" customHeight="1">
      <c r="EJ759" s="275"/>
      <c r="EK759" s="276"/>
      <c r="EL759" s="275"/>
      <c r="EM759" s="275"/>
      <c r="EO759" s="275"/>
      <c r="EP759" s="275"/>
      <c r="ES759" s="275"/>
      <c r="ET759" s="276"/>
      <c r="EU759" s="275"/>
      <c r="EV759" s="275"/>
      <c r="EX759" s="275"/>
      <c r="EY759" s="275"/>
    </row>
    <row r="760" spans="140:155" ht="32.25" customHeight="1">
      <c r="EJ760" s="275"/>
      <c r="EK760" s="276"/>
      <c r="EL760" s="275"/>
      <c r="EM760" s="275"/>
      <c r="EO760" s="275"/>
      <c r="EP760" s="275"/>
      <c r="ES760" s="275"/>
      <c r="ET760" s="276"/>
      <c r="EU760" s="275"/>
      <c r="EV760" s="275"/>
      <c r="EX760" s="275"/>
      <c r="EY760" s="275"/>
    </row>
    <row r="761" spans="140:155" ht="32.25" customHeight="1">
      <c r="EJ761" s="275"/>
      <c r="EK761" s="276"/>
      <c r="EL761" s="275"/>
      <c r="EM761" s="275"/>
      <c r="EO761" s="275"/>
      <c r="EP761" s="275"/>
      <c r="ES761" s="275"/>
      <c r="ET761" s="276"/>
      <c r="EU761" s="275"/>
      <c r="EV761" s="275"/>
      <c r="EX761" s="275"/>
      <c r="EY761" s="275"/>
    </row>
    <row r="762" spans="140:155" ht="32.25" customHeight="1">
      <c r="EJ762" s="275"/>
      <c r="EK762" s="276"/>
      <c r="EL762" s="275"/>
      <c r="EM762" s="275"/>
      <c r="EO762" s="275"/>
      <c r="EP762" s="275"/>
      <c r="ES762" s="275"/>
      <c r="ET762" s="276"/>
      <c r="EU762" s="275"/>
      <c r="EV762" s="275"/>
      <c r="EX762" s="275"/>
      <c r="EY762" s="275"/>
    </row>
    <row r="763" spans="140:155" ht="32.25" customHeight="1">
      <c r="EJ763" s="275"/>
      <c r="EK763" s="276"/>
      <c r="EL763" s="275"/>
      <c r="EM763" s="275"/>
      <c r="EO763" s="275"/>
      <c r="EP763" s="275"/>
      <c r="ES763" s="275"/>
      <c r="ET763" s="276"/>
      <c r="EU763" s="275"/>
      <c r="EV763" s="275"/>
      <c r="EX763" s="275"/>
      <c r="EY763" s="275"/>
    </row>
    <row r="764" spans="140:155" ht="32.25" customHeight="1">
      <c r="EJ764" s="275"/>
      <c r="EK764" s="276"/>
      <c r="EL764" s="275"/>
      <c r="EM764" s="275"/>
      <c r="EO764" s="275"/>
      <c r="EP764" s="275"/>
      <c r="ES764" s="275"/>
      <c r="ET764" s="276"/>
      <c r="EU764" s="275"/>
      <c r="EV764" s="275"/>
      <c r="EX764" s="275"/>
      <c r="EY764" s="275"/>
    </row>
    <row r="765" spans="140:155" ht="32.25" customHeight="1">
      <c r="EJ765" s="275"/>
      <c r="EK765" s="276"/>
      <c r="EL765" s="275"/>
      <c r="EM765" s="275"/>
      <c r="EO765" s="275"/>
      <c r="EP765" s="275"/>
      <c r="ES765" s="275"/>
      <c r="ET765" s="276"/>
      <c r="EU765" s="275"/>
      <c r="EV765" s="275"/>
      <c r="EX765" s="275"/>
      <c r="EY765" s="275"/>
    </row>
    <row r="766" spans="140:155" ht="32.25" customHeight="1">
      <c r="EJ766" s="275"/>
      <c r="EK766" s="276"/>
      <c r="EL766" s="275"/>
      <c r="EM766" s="275"/>
      <c r="EO766" s="275"/>
      <c r="EP766" s="275"/>
      <c r="ES766" s="275"/>
      <c r="ET766" s="276"/>
      <c r="EU766" s="275"/>
      <c r="EV766" s="275"/>
      <c r="EX766" s="275"/>
      <c r="EY766" s="275"/>
    </row>
    <row r="767" spans="140:155" ht="32.25" customHeight="1">
      <c r="EJ767" s="275"/>
      <c r="EK767" s="276"/>
      <c r="EL767" s="275"/>
      <c r="EM767" s="275"/>
      <c r="EO767" s="275"/>
      <c r="EP767" s="275"/>
      <c r="ES767" s="275"/>
      <c r="ET767" s="276"/>
      <c r="EU767" s="275"/>
      <c r="EV767" s="275"/>
      <c r="EX767" s="275"/>
      <c r="EY767" s="275"/>
    </row>
    <row r="768" spans="140:155" ht="32.25" customHeight="1">
      <c r="EJ768" s="275"/>
      <c r="EK768" s="276"/>
      <c r="EL768" s="275"/>
      <c r="EM768" s="275"/>
      <c r="EO768" s="275"/>
      <c r="EP768" s="275"/>
      <c r="ES768" s="275"/>
      <c r="ET768" s="276"/>
      <c r="EU768" s="275"/>
      <c r="EV768" s="275"/>
      <c r="EX768" s="275"/>
      <c r="EY768" s="275"/>
    </row>
    <row r="769" spans="140:155" ht="32.25" customHeight="1">
      <c r="EJ769" s="275"/>
      <c r="EK769" s="276"/>
      <c r="EL769" s="275"/>
      <c r="EM769" s="275"/>
      <c r="EO769" s="275"/>
      <c r="EP769" s="275"/>
      <c r="ES769" s="275"/>
      <c r="ET769" s="276"/>
      <c r="EU769" s="275"/>
      <c r="EV769" s="275"/>
      <c r="EX769" s="275"/>
      <c r="EY769" s="275"/>
    </row>
    <row r="770" spans="140:155" ht="32.25" customHeight="1">
      <c r="EJ770" s="275"/>
      <c r="EK770" s="276"/>
      <c r="EL770" s="275"/>
      <c r="EM770" s="275"/>
      <c r="EO770" s="275"/>
      <c r="EP770" s="275"/>
      <c r="ES770" s="275"/>
      <c r="ET770" s="276"/>
      <c r="EU770" s="275"/>
      <c r="EV770" s="275"/>
      <c r="EX770" s="275"/>
      <c r="EY770" s="275"/>
    </row>
    <row r="771" spans="140:155" ht="32.25" customHeight="1">
      <c r="EJ771" s="275"/>
      <c r="EK771" s="276"/>
      <c r="EL771" s="275"/>
      <c r="EM771" s="275"/>
      <c r="EO771" s="275"/>
      <c r="EP771" s="275"/>
      <c r="ES771" s="275"/>
      <c r="ET771" s="276"/>
      <c r="EU771" s="275"/>
      <c r="EV771" s="275"/>
      <c r="EX771" s="275"/>
      <c r="EY771" s="275"/>
    </row>
    <row r="772" spans="140:155" ht="32.25" customHeight="1">
      <c r="EJ772" s="275"/>
      <c r="EK772" s="276"/>
      <c r="EL772" s="275"/>
      <c r="EM772" s="275"/>
      <c r="EO772" s="275"/>
      <c r="EP772" s="275"/>
      <c r="ES772" s="275"/>
      <c r="ET772" s="276"/>
      <c r="EU772" s="275"/>
      <c r="EV772" s="275"/>
      <c r="EX772" s="275"/>
      <c r="EY772" s="275"/>
    </row>
    <row r="773" spans="140:155" ht="32.25" customHeight="1">
      <c r="EJ773" s="275"/>
      <c r="EK773" s="276"/>
      <c r="EL773" s="275"/>
      <c r="EM773" s="275"/>
      <c r="EO773" s="275"/>
      <c r="EP773" s="275"/>
      <c r="ES773" s="275"/>
      <c r="ET773" s="276"/>
      <c r="EU773" s="275"/>
      <c r="EV773" s="275"/>
      <c r="EX773" s="275"/>
      <c r="EY773" s="275"/>
    </row>
    <row r="774" spans="140:155" ht="32.25" customHeight="1">
      <c r="EJ774" s="275"/>
      <c r="EK774" s="276"/>
      <c r="EL774" s="275"/>
      <c r="EM774" s="275"/>
      <c r="EO774" s="275"/>
      <c r="EP774" s="275"/>
      <c r="ES774" s="275"/>
      <c r="ET774" s="276"/>
      <c r="EU774" s="275"/>
      <c r="EV774" s="275"/>
      <c r="EX774" s="275"/>
      <c r="EY774" s="275"/>
    </row>
    <row r="775" spans="140:155" ht="32.25" customHeight="1">
      <c r="EJ775" s="275"/>
      <c r="EK775" s="276"/>
      <c r="EL775" s="275"/>
      <c r="EM775" s="275"/>
      <c r="EO775" s="275"/>
      <c r="EP775" s="275"/>
      <c r="ES775" s="275"/>
      <c r="ET775" s="276"/>
      <c r="EU775" s="275"/>
      <c r="EV775" s="275"/>
      <c r="EX775" s="275"/>
      <c r="EY775" s="275"/>
    </row>
    <row r="776" spans="140:155" ht="32.25" customHeight="1">
      <c r="EJ776" s="275"/>
      <c r="EK776" s="276"/>
      <c r="EL776" s="275"/>
      <c r="EM776" s="275"/>
      <c r="EO776" s="275"/>
      <c r="EP776" s="275"/>
      <c r="ES776" s="275"/>
      <c r="ET776" s="276"/>
      <c r="EU776" s="275"/>
      <c r="EV776" s="275"/>
      <c r="EX776" s="275"/>
      <c r="EY776" s="275"/>
    </row>
    <row r="777" spans="140:155" ht="32.25" customHeight="1">
      <c r="EJ777" s="275"/>
      <c r="EK777" s="276"/>
      <c r="EL777" s="275"/>
      <c r="EM777" s="275"/>
      <c r="EO777" s="275"/>
      <c r="EP777" s="275"/>
      <c r="ES777" s="275"/>
      <c r="ET777" s="276"/>
      <c r="EU777" s="275"/>
      <c r="EV777" s="275"/>
      <c r="EX777" s="275"/>
      <c r="EY777" s="275"/>
    </row>
    <row r="778" spans="140:155" ht="32.25" customHeight="1">
      <c r="EJ778" s="275"/>
      <c r="EK778" s="276"/>
      <c r="EL778" s="275"/>
      <c r="EM778" s="275"/>
      <c r="EO778" s="275"/>
      <c r="EP778" s="275"/>
      <c r="ES778" s="275"/>
      <c r="ET778" s="276"/>
      <c r="EU778" s="275"/>
      <c r="EV778" s="275"/>
      <c r="EX778" s="275"/>
      <c r="EY778" s="275"/>
    </row>
    <row r="779" spans="140:155" ht="32.25" customHeight="1">
      <c r="EJ779" s="275"/>
      <c r="EK779" s="276"/>
      <c r="EL779" s="275"/>
      <c r="EM779" s="275"/>
      <c r="EO779" s="275"/>
      <c r="EP779" s="275"/>
      <c r="ES779" s="275"/>
      <c r="ET779" s="276"/>
      <c r="EU779" s="275"/>
      <c r="EV779" s="275"/>
      <c r="EX779" s="275"/>
      <c r="EY779" s="275"/>
    </row>
    <row r="780" spans="140:155" ht="32.25" customHeight="1">
      <c r="EJ780" s="275"/>
      <c r="EK780" s="276"/>
      <c r="EL780" s="275"/>
      <c r="EM780" s="275"/>
      <c r="EO780" s="275"/>
      <c r="EP780" s="275"/>
      <c r="ES780" s="275"/>
      <c r="ET780" s="276"/>
      <c r="EU780" s="275"/>
      <c r="EV780" s="275"/>
      <c r="EX780" s="275"/>
      <c r="EY780" s="275"/>
    </row>
    <row r="781" spans="140:155" ht="32.25" customHeight="1">
      <c r="EJ781" s="275"/>
      <c r="EK781" s="276"/>
      <c r="EL781" s="275"/>
      <c r="EM781" s="275"/>
      <c r="EO781" s="275"/>
      <c r="EP781" s="275"/>
      <c r="ES781" s="275"/>
      <c r="ET781" s="276"/>
      <c r="EU781" s="275"/>
      <c r="EV781" s="275"/>
      <c r="EX781" s="275"/>
      <c r="EY781" s="275"/>
    </row>
    <row r="782" spans="140:155" ht="32.25" customHeight="1">
      <c r="EJ782" s="275"/>
      <c r="EK782" s="276"/>
      <c r="EL782" s="275"/>
      <c r="EM782" s="275"/>
      <c r="EO782" s="275"/>
      <c r="EP782" s="275"/>
      <c r="ES782" s="275"/>
      <c r="ET782" s="276"/>
      <c r="EU782" s="275"/>
      <c r="EV782" s="275"/>
      <c r="EX782" s="275"/>
      <c r="EY782" s="275"/>
    </row>
    <row r="783" spans="140:155" ht="32.25" customHeight="1">
      <c r="EJ783" s="275"/>
      <c r="EK783" s="276"/>
      <c r="EL783" s="275"/>
      <c r="EM783" s="275"/>
      <c r="EO783" s="275"/>
      <c r="EP783" s="275"/>
      <c r="ES783" s="275"/>
      <c r="ET783" s="276"/>
      <c r="EU783" s="275"/>
      <c r="EV783" s="275"/>
      <c r="EX783" s="275"/>
      <c r="EY783" s="275"/>
    </row>
    <row r="784" spans="140:155" ht="32.25" customHeight="1">
      <c r="EJ784" s="275"/>
      <c r="EK784" s="276"/>
      <c r="EL784" s="275"/>
      <c r="EM784" s="275"/>
      <c r="EO784" s="275"/>
      <c r="EP784" s="275"/>
      <c r="ES784" s="275"/>
      <c r="ET784" s="276"/>
      <c r="EU784" s="275"/>
      <c r="EV784" s="275"/>
      <c r="EX784" s="275"/>
      <c r="EY784" s="275"/>
    </row>
    <row r="785" spans="140:155" ht="32.25" customHeight="1">
      <c r="EJ785" s="275"/>
      <c r="EK785" s="276"/>
      <c r="EL785" s="275"/>
      <c r="EM785" s="275"/>
      <c r="EO785" s="275"/>
      <c r="EP785" s="275"/>
      <c r="ES785" s="275"/>
      <c r="ET785" s="276"/>
      <c r="EU785" s="275"/>
      <c r="EV785" s="275"/>
      <c r="EX785" s="275"/>
      <c r="EY785" s="275"/>
    </row>
    <row r="786" spans="140:155" ht="32.25" customHeight="1">
      <c r="EJ786" s="275"/>
      <c r="EK786" s="276"/>
      <c r="EL786" s="275"/>
      <c r="EM786" s="275"/>
      <c r="EO786" s="275"/>
      <c r="EP786" s="275"/>
      <c r="ES786" s="275"/>
      <c r="ET786" s="276"/>
      <c r="EU786" s="275"/>
      <c r="EV786" s="275"/>
      <c r="EX786" s="275"/>
      <c r="EY786" s="275"/>
    </row>
    <row r="787" spans="140:155" ht="32.25" customHeight="1">
      <c r="EJ787" s="275"/>
      <c r="EK787" s="276"/>
      <c r="EL787" s="275"/>
      <c r="EM787" s="275"/>
      <c r="EO787" s="275"/>
      <c r="EP787" s="275"/>
      <c r="ES787" s="275"/>
      <c r="ET787" s="276"/>
      <c r="EU787" s="275"/>
      <c r="EV787" s="275"/>
      <c r="EX787" s="275"/>
      <c r="EY787" s="275"/>
    </row>
    <row r="788" spans="140:155" ht="32.25" customHeight="1">
      <c r="EJ788" s="275"/>
      <c r="EK788" s="276"/>
      <c r="EL788" s="275"/>
      <c r="EM788" s="275"/>
      <c r="EO788" s="275"/>
      <c r="EP788" s="275"/>
      <c r="ES788" s="275"/>
      <c r="ET788" s="276"/>
      <c r="EU788" s="275"/>
      <c r="EV788" s="275"/>
      <c r="EX788" s="275"/>
      <c r="EY788" s="275"/>
    </row>
    <row r="789" spans="140:155" ht="32.25" customHeight="1">
      <c r="EJ789" s="275"/>
      <c r="EK789" s="276"/>
      <c r="EL789" s="275"/>
      <c r="EM789" s="275"/>
      <c r="EO789" s="275"/>
      <c r="EP789" s="275"/>
      <c r="ES789" s="275"/>
      <c r="ET789" s="276"/>
      <c r="EU789" s="275"/>
      <c r="EV789" s="275"/>
      <c r="EX789" s="275"/>
      <c r="EY789" s="275"/>
    </row>
    <row r="790" spans="140:155" ht="32.25" customHeight="1">
      <c r="EJ790" s="275"/>
      <c r="EK790" s="276"/>
      <c r="EL790" s="275"/>
      <c r="EM790" s="275"/>
      <c r="EO790" s="275"/>
      <c r="EP790" s="275"/>
      <c r="ES790" s="275"/>
      <c r="ET790" s="276"/>
      <c r="EU790" s="275"/>
      <c r="EV790" s="275"/>
      <c r="EX790" s="275"/>
      <c r="EY790" s="275"/>
    </row>
    <row r="791" spans="140:155" ht="32.25" customHeight="1">
      <c r="EJ791" s="275"/>
      <c r="EK791" s="276"/>
      <c r="EL791" s="275"/>
      <c r="EM791" s="275"/>
      <c r="EO791" s="275"/>
      <c r="EP791" s="275"/>
      <c r="ES791" s="275"/>
      <c r="ET791" s="276"/>
      <c r="EU791" s="275"/>
      <c r="EV791" s="275"/>
      <c r="EX791" s="275"/>
      <c r="EY791" s="275"/>
    </row>
    <row r="792" spans="140:155" ht="32.25" customHeight="1">
      <c r="EJ792" s="275"/>
      <c r="EK792" s="276"/>
      <c r="EL792" s="275"/>
      <c r="EM792" s="275"/>
      <c r="EO792" s="275"/>
      <c r="EP792" s="275"/>
      <c r="ES792" s="275"/>
      <c r="ET792" s="276"/>
      <c r="EU792" s="275"/>
      <c r="EV792" s="275"/>
      <c r="EX792" s="275"/>
      <c r="EY792" s="275"/>
    </row>
    <row r="793" spans="140:155" ht="32.25" customHeight="1">
      <c r="EJ793" s="275"/>
      <c r="EK793" s="276"/>
      <c r="EL793" s="275"/>
      <c r="EM793" s="275"/>
      <c r="EO793" s="275"/>
      <c r="EP793" s="275"/>
      <c r="ES793" s="275"/>
      <c r="ET793" s="276"/>
      <c r="EU793" s="275"/>
      <c r="EV793" s="275"/>
      <c r="EX793" s="275"/>
      <c r="EY793" s="275"/>
    </row>
    <row r="794" spans="140:155" ht="32.25" customHeight="1">
      <c r="EJ794" s="275"/>
      <c r="EK794" s="276"/>
      <c r="EL794" s="275"/>
      <c r="EM794" s="275"/>
      <c r="EO794" s="275"/>
      <c r="EP794" s="275"/>
      <c r="ES794" s="275"/>
      <c r="ET794" s="276"/>
      <c r="EU794" s="275"/>
      <c r="EV794" s="275"/>
      <c r="EX794" s="275"/>
      <c r="EY794" s="275"/>
    </row>
    <row r="795" spans="140:155" ht="32.25" customHeight="1">
      <c r="EJ795" s="275"/>
      <c r="EK795" s="276"/>
      <c r="EL795" s="275"/>
      <c r="EM795" s="275"/>
      <c r="EO795" s="275"/>
      <c r="EP795" s="275"/>
      <c r="ES795" s="275"/>
      <c r="ET795" s="276"/>
      <c r="EU795" s="275"/>
      <c r="EV795" s="275"/>
      <c r="EX795" s="275"/>
      <c r="EY795" s="275"/>
    </row>
    <row r="796" spans="140:155" ht="32.25" customHeight="1">
      <c r="EJ796" s="275"/>
      <c r="EK796" s="276"/>
      <c r="EL796" s="275"/>
      <c r="EM796" s="275"/>
      <c r="EO796" s="275"/>
      <c r="EP796" s="275"/>
      <c r="ES796" s="275"/>
      <c r="ET796" s="276"/>
      <c r="EU796" s="275"/>
      <c r="EV796" s="275"/>
      <c r="EX796" s="275"/>
      <c r="EY796" s="275"/>
    </row>
    <row r="797" spans="140:155" ht="32.25" customHeight="1">
      <c r="EJ797" s="275"/>
      <c r="EK797" s="276"/>
      <c r="EL797" s="275"/>
      <c r="EM797" s="275"/>
      <c r="EO797" s="275"/>
      <c r="EP797" s="275"/>
      <c r="ES797" s="275"/>
      <c r="ET797" s="276"/>
      <c r="EU797" s="275"/>
      <c r="EV797" s="275"/>
      <c r="EX797" s="275"/>
      <c r="EY797" s="275"/>
    </row>
    <row r="798" spans="140:155" ht="32.25" customHeight="1">
      <c r="EJ798" s="275"/>
      <c r="EK798" s="276"/>
      <c r="EL798" s="275"/>
      <c r="EM798" s="275"/>
      <c r="EO798" s="275"/>
      <c r="EP798" s="275"/>
      <c r="ES798" s="275"/>
      <c r="ET798" s="276"/>
      <c r="EU798" s="275"/>
      <c r="EV798" s="275"/>
      <c r="EX798" s="275"/>
      <c r="EY798" s="275"/>
    </row>
    <row r="799" spans="140:155" ht="32.25" customHeight="1">
      <c r="EJ799" s="275"/>
      <c r="EK799" s="276"/>
      <c r="EL799" s="275"/>
      <c r="EM799" s="275"/>
      <c r="EO799" s="275"/>
      <c r="EP799" s="275"/>
      <c r="ES799" s="275"/>
      <c r="ET799" s="276"/>
      <c r="EU799" s="275"/>
      <c r="EV799" s="275"/>
      <c r="EX799" s="275"/>
      <c r="EY799" s="275"/>
    </row>
    <row r="800" spans="140:155" ht="32.25" customHeight="1">
      <c r="EJ800" s="275"/>
      <c r="EK800" s="276"/>
      <c r="EL800" s="275"/>
      <c r="EM800" s="275"/>
      <c r="EO800" s="275"/>
      <c r="EP800" s="275"/>
      <c r="ES800" s="275"/>
      <c r="ET800" s="276"/>
      <c r="EU800" s="275"/>
      <c r="EV800" s="275"/>
      <c r="EX800" s="275"/>
      <c r="EY800" s="275"/>
    </row>
    <row r="801" spans="140:155" ht="32.25" customHeight="1">
      <c r="EJ801" s="275"/>
      <c r="EK801" s="276"/>
      <c r="EL801" s="275"/>
      <c r="EM801" s="275"/>
      <c r="EO801" s="275"/>
      <c r="EP801" s="275"/>
      <c r="ES801" s="275"/>
      <c r="ET801" s="276"/>
      <c r="EU801" s="275"/>
      <c r="EV801" s="275"/>
      <c r="EX801" s="275"/>
      <c r="EY801" s="275"/>
    </row>
    <row r="802" spans="140:155" ht="32.25" customHeight="1">
      <c r="EJ802" s="275"/>
      <c r="EK802" s="276"/>
      <c r="EL802" s="275"/>
      <c r="EM802" s="275"/>
      <c r="EO802" s="275"/>
      <c r="EP802" s="275"/>
      <c r="ES802" s="275"/>
      <c r="ET802" s="276"/>
      <c r="EU802" s="275"/>
      <c r="EV802" s="275"/>
      <c r="EX802" s="275"/>
      <c r="EY802" s="275"/>
    </row>
    <row r="803" spans="140:155" ht="32.25" customHeight="1">
      <c r="EJ803" s="275"/>
      <c r="EK803" s="276"/>
      <c r="EL803" s="275"/>
      <c r="EM803" s="275"/>
      <c r="EO803" s="275"/>
      <c r="EP803" s="275"/>
      <c r="ES803" s="275"/>
      <c r="ET803" s="276"/>
      <c r="EU803" s="275"/>
      <c r="EV803" s="275"/>
      <c r="EX803" s="275"/>
      <c r="EY803" s="275"/>
    </row>
    <row r="804" spans="140:155" ht="32.25" customHeight="1">
      <c r="EJ804" s="275"/>
      <c r="EK804" s="276"/>
      <c r="EL804" s="275"/>
      <c r="EM804" s="275"/>
      <c r="EO804" s="275"/>
      <c r="EP804" s="275"/>
      <c r="ES804" s="275"/>
      <c r="ET804" s="276"/>
      <c r="EU804" s="275"/>
      <c r="EV804" s="275"/>
      <c r="EX804" s="275"/>
      <c r="EY804" s="275"/>
    </row>
    <row r="805" spans="140:155" ht="32.25" customHeight="1">
      <c r="EJ805" s="275"/>
      <c r="EK805" s="276"/>
      <c r="EL805" s="275"/>
      <c r="EM805" s="275"/>
      <c r="EO805" s="275"/>
      <c r="EP805" s="275"/>
      <c r="ES805" s="275"/>
      <c r="ET805" s="276"/>
      <c r="EU805" s="275"/>
      <c r="EV805" s="275"/>
      <c r="EX805" s="275"/>
      <c r="EY805" s="275"/>
    </row>
    <row r="806" spans="140:155" ht="32.25" customHeight="1">
      <c r="EJ806" s="275"/>
      <c r="EK806" s="276"/>
      <c r="EL806" s="275"/>
      <c r="EM806" s="275"/>
      <c r="EO806" s="275"/>
      <c r="EP806" s="275"/>
      <c r="ES806" s="275"/>
      <c r="ET806" s="276"/>
      <c r="EU806" s="275"/>
      <c r="EV806" s="275"/>
      <c r="EX806" s="275"/>
      <c r="EY806" s="275"/>
    </row>
    <row r="807" spans="140:155" ht="32.25" customHeight="1">
      <c r="EJ807" s="275"/>
      <c r="EK807" s="276"/>
      <c r="EL807" s="275"/>
      <c r="EM807" s="275"/>
      <c r="EO807" s="275"/>
      <c r="EP807" s="275"/>
      <c r="ES807" s="275"/>
      <c r="ET807" s="276"/>
      <c r="EU807" s="275"/>
      <c r="EV807" s="275"/>
      <c r="EX807" s="275"/>
      <c r="EY807" s="275"/>
    </row>
    <row r="808" spans="140:155" ht="32.25" customHeight="1">
      <c r="EJ808" s="275"/>
      <c r="EK808" s="276"/>
      <c r="EL808" s="275"/>
      <c r="EM808" s="275"/>
      <c r="EO808" s="275"/>
      <c r="EP808" s="275"/>
      <c r="ES808" s="275"/>
      <c r="ET808" s="276"/>
      <c r="EU808" s="275"/>
      <c r="EV808" s="275"/>
      <c r="EX808" s="275"/>
      <c r="EY808" s="275"/>
    </row>
    <row r="809" spans="140:155" ht="32.25" customHeight="1">
      <c r="EJ809" s="275"/>
      <c r="EK809" s="276"/>
      <c r="EL809" s="275"/>
      <c r="EM809" s="275"/>
      <c r="EO809" s="275"/>
      <c r="EP809" s="275"/>
      <c r="ES809" s="275"/>
      <c r="ET809" s="276"/>
      <c r="EU809" s="275"/>
      <c r="EV809" s="275"/>
      <c r="EX809" s="275"/>
      <c r="EY809" s="275"/>
    </row>
    <row r="810" spans="140:155" ht="32.25" customHeight="1">
      <c r="EJ810" s="275"/>
      <c r="EK810" s="276"/>
      <c r="EL810" s="275"/>
      <c r="EM810" s="275"/>
      <c r="EO810" s="275"/>
      <c r="EP810" s="275"/>
      <c r="ES810" s="275"/>
      <c r="ET810" s="276"/>
      <c r="EU810" s="275"/>
      <c r="EV810" s="275"/>
      <c r="EX810" s="275"/>
      <c r="EY810" s="275"/>
    </row>
    <row r="811" spans="140:155" ht="32.25" customHeight="1">
      <c r="EJ811" s="275"/>
      <c r="EK811" s="276"/>
      <c r="EL811" s="275"/>
      <c r="EM811" s="275"/>
      <c r="EO811" s="275"/>
      <c r="EP811" s="275"/>
      <c r="ES811" s="275"/>
      <c r="ET811" s="276"/>
      <c r="EU811" s="275"/>
      <c r="EV811" s="275"/>
      <c r="EX811" s="275"/>
      <c r="EY811" s="275"/>
    </row>
    <row r="812" spans="140:155" ht="32.25" customHeight="1">
      <c r="EJ812" s="275"/>
      <c r="EK812" s="276"/>
      <c r="EL812" s="275"/>
      <c r="EM812" s="275"/>
      <c r="EO812" s="275"/>
      <c r="EP812" s="275"/>
      <c r="ES812" s="275"/>
      <c r="ET812" s="276"/>
      <c r="EU812" s="275"/>
      <c r="EV812" s="275"/>
      <c r="EX812" s="275"/>
      <c r="EY812" s="275"/>
    </row>
    <row r="813" spans="140:155" ht="32.25" customHeight="1">
      <c r="EJ813" s="275"/>
      <c r="EK813" s="276"/>
      <c r="EL813" s="275"/>
      <c r="EM813" s="275"/>
      <c r="EO813" s="275"/>
      <c r="EP813" s="275"/>
      <c r="ES813" s="275"/>
      <c r="ET813" s="276"/>
      <c r="EU813" s="275"/>
      <c r="EV813" s="275"/>
      <c r="EX813" s="275"/>
      <c r="EY813" s="275"/>
    </row>
    <row r="814" spans="140:155" ht="32.25" customHeight="1">
      <c r="EJ814" s="275"/>
      <c r="EK814" s="276"/>
      <c r="EL814" s="275"/>
      <c r="EM814" s="275"/>
      <c r="EO814" s="275"/>
      <c r="EP814" s="275"/>
      <c r="ES814" s="275"/>
      <c r="ET814" s="276"/>
      <c r="EU814" s="275"/>
      <c r="EV814" s="275"/>
      <c r="EX814" s="275"/>
      <c r="EY814" s="275"/>
    </row>
    <row r="815" spans="140:155" ht="32.25" customHeight="1">
      <c r="EJ815" s="275"/>
      <c r="EK815" s="276"/>
      <c r="EL815" s="275"/>
      <c r="EM815" s="275"/>
      <c r="EO815" s="275"/>
      <c r="EP815" s="275"/>
      <c r="ES815" s="275"/>
      <c r="ET815" s="276"/>
      <c r="EU815" s="275"/>
      <c r="EV815" s="275"/>
      <c r="EX815" s="275"/>
      <c r="EY815" s="275"/>
    </row>
    <row r="816" spans="140:155" ht="32.25" customHeight="1">
      <c r="EJ816" s="275"/>
      <c r="EK816" s="276"/>
      <c r="EL816" s="275"/>
      <c r="EM816" s="275"/>
      <c r="EO816" s="275"/>
      <c r="EP816" s="275"/>
      <c r="ES816" s="275"/>
      <c r="ET816" s="276"/>
      <c r="EU816" s="275"/>
      <c r="EV816" s="275"/>
      <c r="EX816" s="275"/>
      <c r="EY816" s="275"/>
    </row>
    <row r="817" spans="140:155" ht="32.25" customHeight="1">
      <c r="EJ817" s="275"/>
      <c r="EK817" s="276"/>
      <c r="EL817" s="275"/>
      <c r="EM817" s="275"/>
      <c r="EO817" s="275"/>
      <c r="EP817" s="275"/>
      <c r="ES817" s="275"/>
      <c r="ET817" s="276"/>
      <c r="EU817" s="275"/>
      <c r="EV817" s="275"/>
      <c r="EX817" s="275"/>
      <c r="EY817" s="275"/>
    </row>
    <row r="818" spans="140:155" ht="32.25" customHeight="1">
      <c r="EJ818" s="275"/>
      <c r="EK818" s="276"/>
      <c r="EL818" s="275"/>
      <c r="EM818" s="275"/>
      <c r="EO818" s="275"/>
      <c r="EP818" s="275"/>
      <c r="ES818" s="275"/>
      <c r="ET818" s="276"/>
      <c r="EU818" s="275"/>
      <c r="EV818" s="275"/>
      <c r="EX818" s="275"/>
      <c r="EY818" s="275"/>
    </row>
    <row r="819" spans="140:155" ht="32.25" customHeight="1">
      <c r="EJ819" s="275"/>
      <c r="EK819" s="276"/>
      <c r="EL819" s="275"/>
      <c r="EM819" s="275"/>
      <c r="EO819" s="275"/>
      <c r="EP819" s="275"/>
      <c r="ES819" s="275"/>
      <c r="ET819" s="276"/>
      <c r="EU819" s="275"/>
      <c r="EV819" s="275"/>
      <c r="EX819" s="275"/>
      <c r="EY819" s="275"/>
    </row>
    <row r="820" spans="140:155" ht="32.25" customHeight="1">
      <c r="EJ820" s="275"/>
      <c r="EK820" s="276"/>
      <c r="EL820" s="275"/>
      <c r="EM820" s="275"/>
      <c r="EO820" s="275"/>
      <c r="EP820" s="275"/>
      <c r="ES820" s="275"/>
      <c r="ET820" s="276"/>
      <c r="EU820" s="275"/>
      <c r="EV820" s="275"/>
      <c r="EX820" s="275"/>
      <c r="EY820" s="275"/>
    </row>
    <row r="821" spans="140:155" ht="32.25" customHeight="1">
      <c r="EJ821" s="275"/>
      <c r="EK821" s="276"/>
      <c r="EL821" s="275"/>
      <c r="EM821" s="275"/>
      <c r="EO821" s="275"/>
      <c r="EP821" s="275"/>
      <c r="ES821" s="275"/>
      <c r="ET821" s="276"/>
      <c r="EU821" s="275"/>
      <c r="EV821" s="275"/>
      <c r="EX821" s="275"/>
      <c r="EY821" s="275"/>
    </row>
    <row r="822" spans="140:155" ht="32.25" customHeight="1">
      <c r="EJ822" s="275"/>
      <c r="EK822" s="276"/>
      <c r="EL822" s="275"/>
      <c r="EM822" s="275"/>
      <c r="EO822" s="275"/>
      <c r="EP822" s="275"/>
      <c r="ES822" s="275"/>
      <c r="ET822" s="276"/>
      <c r="EU822" s="275"/>
      <c r="EV822" s="275"/>
      <c r="EX822" s="275"/>
      <c r="EY822" s="275"/>
    </row>
    <row r="823" spans="140:155" ht="32.25" customHeight="1">
      <c r="EJ823" s="275"/>
      <c r="EK823" s="276"/>
      <c r="EL823" s="275"/>
      <c r="EM823" s="275"/>
      <c r="EO823" s="275"/>
      <c r="EP823" s="275"/>
      <c r="ES823" s="275"/>
      <c r="ET823" s="276"/>
      <c r="EU823" s="275"/>
      <c r="EV823" s="275"/>
      <c r="EX823" s="275"/>
      <c r="EY823" s="275"/>
    </row>
    <row r="824" spans="140:155" ht="32.25" customHeight="1">
      <c r="EJ824" s="275"/>
      <c r="EK824" s="276"/>
      <c r="EL824" s="275"/>
      <c r="EM824" s="275"/>
      <c r="EO824" s="275"/>
      <c r="EP824" s="275"/>
      <c r="ES824" s="275"/>
      <c r="ET824" s="276"/>
      <c r="EU824" s="275"/>
      <c r="EV824" s="275"/>
      <c r="EX824" s="275"/>
      <c r="EY824" s="275"/>
    </row>
    <row r="825" spans="140:155" ht="32.25" customHeight="1">
      <c r="EJ825" s="275"/>
      <c r="EK825" s="276"/>
      <c r="EL825" s="275"/>
      <c r="EM825" s="275"/>
      <c r="EO825" s="275"/>
      <c r="EP825" s="275"/>
      <c r="ES825" s="275"/>
      <c r="ET825" s="276"/>
      <c r="EU825" s="275"/>
      <c r="EV825" s="275"/>
      <c r="EX825" s="275"/>
      <c r="EY825" s="275"/>
    </row>
    <row r="826" spans="140:155" ht="32.25" customHeight="1">
      <c r="EJ826" s="275"/>
      <c r="EK826" s="276"/>
      <c r="EL826" s="275"/>
      <c r="EM826" s="275"/>
      <c r="EO826" s="275"/>
      <c r="EP826" s="275"/>
      <c r="ES826" s="275"/>
      <c r="ET826" s="276"/>
      <c r="EU826" s="275"/>
      <c r="EV826" s="275"/>
      <c r="EX826" s="275"/>
      <c r="EY826" s="275"/>
    </row>
    <row r="827" spans="140:155" ht="32.25" customHeight="1">
      <c r="EJ827" s="275"/>
      <c r="EK827" s="276"/>
      <c r="EL827" s="275"/>
      <c r="EM827" s="275"/>
      <c r="EO827" s="275"/>
      <c r="EP827" s="275"/>
      <c r="ES827" s="275"/>
      <c r="ET827" s="276"/>
      <c r="EU827" s="275"/>
      <c r="EV827" s="275"/>
      <c r="EX827" s="275"/>
      <c r="EY827" s="275"/>
    </row>
    <row r="828" spans="140:155" ht="32.25" customHeight="1">
      <c r="EJ828" s="275"/>
      <c r="EK828" s="276"/>
      <c r="EL828" s="275"/>
      <c r="EM828" s="275"/>
      <c r="EO828" s="275"/>
      <c r="EP828" s="275"/>
      <c r="ES828" s="275"/>
      <c r="ET828" s="276"/>
      <c r="EU828" s="275"/>
      <c r="EV828" s="275"/>
      <c r="EX828" s="275"/>
      <c r="EY828" s="275"/>
    </row>
    <row r="829" spans="140:155" ht="32.25" customHeight="1">
      <c r="EJ829" s="275"/>
      <c r="EK829" s="276"/>
      <c r="EL829" s="275"/>
      <c r="EM829" s="275"/>
      <c r="EO829" s="275"/>
      <c r="EP829" s="275"/>
      <c r="ES829" s="275"/>
      <c r="ET829" s="276"/>
      <c r="EU829" s="275"/>
      <c r="EV829" s="275"/>
      <c r="EX829" s="275"/>
      <c r="EY829" s="275"/>
    </row>
    <row r="830" spans="140:155" ht="32.25" customHeight="1">
      <c r="EJ830" s="275"/>
      <c r="EK830" s="276"/>
      <c r="EL830" s="275"/>
      <c r="EM830" s="275"/>
      <c r="EO830" s="275"/>
      <c r="EP830" s="275"/>
      <c r="ES830" s="275"/>
      <c r="ET830" s="276"/>
      <c r="EU830" s="275"/>
      <c r="EV830" s="275"/>
      <c r="EX830" s="275"/>
      <c r="EY830" s="275"/>
    </row>
    <row r="831" spans="140:155" ht="32.25" customHeight="1">
      <c r="EJ831" s="275"/>
      <c r="EK831" s="276"/>
      <c r="EL831" s="275"/>
      <c r="EM831" s="275"/>
      <c r="EO831" s="275"/>
      <c r="EP831" s="275"/>
      <c r="ES831" s="275"/>
      <c r="ET831" s="276"/>
      <c r="EU831" s="275"/>
      <c r="EV831" s="275"/>
      <c r="EX831" s="275"/>
      <c r="EY831" s="275"/>
    </row>
    <row r="832" spans="140:155" ht="32.25" customHeight="1">
      <c r="EJ832" s="275"/>
      <c r="EK832" s="276"/>
      <c r="EL832" s="275"/>
      <c r="EM832" s="275"/>
      <c r="EO832" s="275"/>
      <c r="EP832" s="275"/>
      <c r="ES832" s="275"/>
      <c r="ET832" s="276"/>
      <c r="EU832" s="275"/>
      <c r="EV832" s="275"/>
      <c r="EX832" s="275"/>
      <c r="EY832" s="275"/>
    </row>
    <row r="833" spans="140:155" ht="32.25" customHeight="1">
      <c r="EJ833" s="275"/>
      <c r="EK833" s="276"/>
      <c r="EL833" s="275"/>
      <c r="EM833" s="275"/>
      <c r="EO833" s="275"/>
      <c r="EP833" s="275"/>
      <c r="ES833" s="275"/>
      <c r="ET833" s="276"/>
      <c r="EU833" s="275"/>
      <c r="EV833" s="275"/>
      <c r="EX833" s="275"/>
      <c r="EY833" s="275"/>
    </row>
    <row r="834" spans="140:155" ht="32.25" customHeight="1">
      <c r="EJ834" s="275"/>
      <c r="EK834" s="276"/>
      <c r="EL834" s="275"/>
      <c r="EM834" s="275"/>
      <c r="EO834" s="275"/>
      <c r="EP834" s="275"/>
      <c r="ES834" s="275"/>
      <c r="ET834" s="276"/>
      <c r="EU834" s="275"/>
      <c r="EV834" s="275"/>
      <c r="EX834" s="275"/>
      <c r="EY834" s="275"/>
    </row>
    <row r="835" spans="140:155" ht="32.25" customHeight="1">
      <c r="EJ835" s="275"/>
      <c r="EK835" s="276"/>
      <c r="EL835" s="275"/>
      <c r="EM835" s="275"/>
      <c r="EO835" s="275"/>
      <c r="EP835" s="275"/>
      <c r="ES835" s="275"/>
      <c r="ET835" s="276"/>
      <c r="EU835" s="275"/>
      <c r="EV835" s="275"/>
      <c r="EX835" s="275"/>
      <c r="EY835" s="275"/>
    </row>
    <row r="836" spans="140:155" ht="32.25" customHeight="1">
      <c r="EJ836" s="275"/>
      <c r="EK836" s="276"/>
      <c r="EL836" s="275"/>
      <c r="EM836" s="275"/>
      <c r="EO836" s="275"/>
      <c r="EP836" s="275"/>
      <c r="ES836" s="275"/>
      <c r="ET836" s="276"/>
      <c r="EU836" s="275"/>
      <c r="EV836" s="275"/>
      <c r="EX836" s="275"/>
      <c r="EY836" s="275"/>
    </row>
    <row r="837" spans="140:155" ht="32.25" customHeight="1">
      <c r="EJ837" s="275"/>
      <c r="EK837" s="276"/>
      <c r="EL837" s="275"/>
      <c r="EM837" s="275"/>
      <c r="EO837" s="275"/>
      <c r="EP837" s="275"/>
      <c r="ES837" s="275"/>
      <c r="ET837" s="276"/>
      <c r="EU837" s="275"/>
      <c r="EV837" s="275"/>
      <c r="EX837" s="275"/>
      <c r="EY837" s="275"/>
    </row>
    <row r="838" spans="140:155" ht="32.25" customHeight="1">
      <c r="EJ838" s="275"/>
      <c r="EK838" s="276"/>
      <c r="EL838" s="275"/>
      <c r="EM838" s="275"/>
      <c r="EO838" s="275"/>
      <c r="EP838" s="275"/>
      <c r="ES838" s="275"/>
      <c r="ET838" s="276"/>
      <c r="EU838" s="275"/>
      <c r="EV838" s="275"/>
      <c r="EX838" s="275"/>
      <c r="EY838" s="275"/>
    </row>
    <row r="839" spans="140:155" ht="32.25" customHeight="1">
      <c r="EJ839" s="275"/>
      <c r="EK839" s="276"/>
      <c r="EL839" s="275"/>
      <c r="EM839" s="275"/>
      <c r="EO839" s="275"/>
      <c r="EP839" s="275"/>
      <c r="ES839" s="275"/>
      <c r="ET839" s="276"/>
      <c r="EU839" s="275"/>
      <c r="EV839" s="275"/>
      <c r="EX839" s="275"/>
      <c r="EY839" s="275"/>
    </row>
    <row r="840" spans="140:155" ht="32.25" customHeight="1">
      <c r="EJ840" s="275"/>
      <c r="EK840" s="276"/>
      <c r="EL840" s="275"/>
      <c r="EM840" s="275"/>
      <c r="EO840" s="275"/>
      <c r="EP840" s="275"/>
      <c r="ES840" s="275"/>
      <c r="ET840" s="276"/>
      <c r="EU840" s="275"/>
      <c r="EV840" s="275"/>
      <c r="EX840" s="275"/>
      <c r="EY840" s="275"/>
    </row>
    <row r="841" spans="140:155" ht="32.25" customHeight="1">
      <c r="EJ841" s="275"/>
      <c r="EK841" s="276"/>
      <c r="EL841" s="275"/>
      <c r="EM841" s="275"/>
      <c r="EO841" s="275"/>
      <c r="EP841" s="275"/>
      <c r="ES841" s="275"/>
      <c r="ET841" s="276"/>
      <c r="EU841" s="275"/>
      <c r="EV841" s="275"/>
      <c r="EX841" s="275"/>
      <c r="EY841" s="275"/>
    </row>
    <row r="842" spans="140:155" ht="32.25" customHeight="1">
      <c r="EJ842" s="275"/>
      <c r="EK842" s="276"/>
      <c r="EL842" s="275"/>
      <c r="EM842" s="275"/>
      <c r="EO842" s="275"/>
      <c r="EP842" s="275"/>
      <c r="ES842" s="275"/>
      <c r="ET842" s="276"/>
      <c r="EU842" s="275"/>
      <c r="EV842" s="275"/>
      <c r="EX842" s="275"/>
      <c r="EY842" s="275"/>
    </row>
    <row r="843" spans="140:155" ht="32.25" customHeight="1">
      <c r="EJ843" s="275"/>
      <c r="EK843" s="276"/>
      <c r="EL843" s="275"/>
      <c r="EM843" s="275"/>
      <c r="EO843" s="275"/>
      <c r="EP843" s="275"/>
      <c r="ES843" s="275"/>
      <c r="ET843" s="276"/>
      <c r="EU843" s="275"/>
      <c r="EV843" s="275"/>
      <c r="EX843" s="275"/>
      <c r="EY843" s="275"/>
    </row>
    <row r="844" spans="140:155" ht="32.25" customHeight="1">
      <c r="EJ844" s="275"/>
      <c r="EK844" s="276"/>
      <c r="EL844" s="275"/>
      <c r="EM844" s="275"/>
      <c r="EO844" s="275"/>
      <c r="EP844" s="275"/>
      <c r="ES844" s="275"/>
      <c r="ET844" s="276"/>
      <c r="EU844" s="275"/>
      <c r="EV844" s="275"/>
      <c r="EX844" s="275"/>
      <c r="EY844" s="275"/>
    </row>
    <row r="845" spans="140:155" ht="32.25" customHeight="1">
      <c r="EJ845" s="275"/>
      <c r="EK845" s="276"/>
      <c r="EL845" s="275"/>
      <c r="EM845" s="275"/>
      <c r="EO845" s="275"/>
      <c r="EP845" s="275"/>
      <c r="ES845" s="275"/>
      <c r="ET845" s="276"/>
      <c r="EU845" s="275"/>
      <c r="EV845" s="275"/>
      <c r="EX845" s="275"/>
      <c r="EY845" s="275"/>
    </row>
    <row r="846" spans="140:155" ht="32.25" customHeight="1">
      <c r="EJ846" s="275"/>
      <c r="EK846" s="276"/>
      <c r="EL846" s="275"/>
      <c r="EM846" s="275"/>
      <c r="EO846" s="275"/>
      <c r="EP846" s="275"/>
      <c r="ES846" s="275"/>
      <c r="ET846" s="276"/>
      <c r="EU846" s="275"/>
      <c r="EV846" s="275"/>
      <c r="EX846" s="275"/>
      <c r="EY846" s="275"/>
    </row>
    <row r="847" spans="140:155" ht="32.25" customHeight="1">
      <c r="EJ847" s="275"/>
      <c r="EK847" s="276"/>
      <c r="EL847" s="275"/>
      <c r="EM847" s="275"/>
      <c r="EO847" s="275"/>
      <c r="EP847" s="275"/>
      <c r="ES847" s="275"/>
      <c r="ET847" s="276"/>
      <c r="EU847" s="275"/>
      <c r="EV847" s="275"/>
      <c r="EX847" s="275"/>
      <c r="EY847" s="275"/>
    </row>
    <row r="848" spans="140:155" ht="32.25" customHeight="1">
      <c r="EJ848" s="275"/>
      <c r="EK848" s="276"/>
      <c r="EL848" s="275"/>
      <c r="EM848" s="275"/>
      <c r="EO848" s="275"/>
      <c r="EP848" s="275"/>
      <c r="ES848" s="275"/>
      <c r="ET848" s="276"/>
      <c r="EU848" s="275"/>
      <c r="EV848" s="275"/>
      <c r="EX848" s="275"/>
      <c r="EY848" s="275"/>
    </row>
    <row r="849" spans="140:155" ht="32.25" customHeight="1">
      <c r="EJ849" s="275"/>
      <c r="EK849" s="276"/>
      <c r="EL849" s="275"/>
      <c r="EM849" s="275"/>
      <c r="EO849" s="275"/>
      <c r="EP849" s="275"/>
      <c r="ES849" s="275"/>
      <c r="ET849" s="276"/>
      <c r="EU849" s="275"/>
      <c r="EV849" s="275"/>
      <c r="EX849" s="275"/>
      <c r="EY849" s="275"/>
    </row>
    <row r="850" spans="140:155" ht="32.25" customHeight="1">
      <c r="EJ850" s="275"/>
      <c r="EK850" s="276"/>
      <c r="EL850" s="275"/>
      <c r="EM850" s="275"/>
      <c r="EO850" s="275"/>
      <c r="EP850" s="275"/>
      <c r="ES850" s="275"/>
      <c r="ET850" s="276"/>
      <c r="EU850" s="275"/>
      <c r="EV850" s="275"/>
      <c r="EX850" s="275"/>
      <c r="EY850" s="275"/>
    </row>
    <row r="851" spans="140:155" ht="32.25" customHeight="1">
      <c r="EJ851" s="275"/>
      <c r="EK851" s="276"/>
      <c r="EL851" s="275"/>
      <c r="EM851" s="275"/>
      <c r="EO851" s="275"/>
      <c r="EP851" s="275"/>
      <c r="ES851" s="275"/>
      <c r="ET851" s="276"/>
      <c r="EU851" s="275"/>
      <c r="EV851" s="275"/>
      <c r="EX851" s="275"/>
      <c r="EY851" s="275"/>
    </row>
    <row r="852" spans="140:155" ht="32.25" customHeight="1">
      <c r="EJ852" s="275"/>
      <c r="EK852" s="276"/>
      <c r="EL852" s="275"/>
      <c r="EM852" s="275"/>
      <c r="EO852" s="275"/>
      <c r="EP852" s="275"/>
      <c r="ES852" s="275"/>
      <c r="ET852" s="276"/>
      <c r="EU852" s="275"/>
      <c r="EV852" s="275"/>
      <c r="EX852" s="275"/>
      <c r="EY852" s="275"/>
    </row>
    <row r="853" spans="140:155" ht="32.25" customHeight="1">
      <c r="EJ853" s="275"/>
      <c r="EK853" s="276"/>
      <c r="EL853" s="275"/>
      <c r="EM853" s="275"/>
      <c r="EO853" s="275"/>
      <c r="EP853" s="275"/>
      <c r="ES853" s="275"/>
      <c r="ET853" s="276"/>
      <c r="EU853" s="275"/>
      <c r="EV853" s="275"/>
      <c r="EX853" s="275"/>
      <c r="EY853" s="275"/>
    </row>
    <row r="854" spans="140:155" ht="32.25" customHeight="1">
      <c r="EJ854" s="275"/>
      <c r="EK854" s="276"/>
      <c r="EL854" s="275"/>
      <c r="EM854" s="275"/>
      <c r="EO854" s="275"/>
      <c r="EP854" s="275"/>
      <c r="ES854" s="275"/>
      <c r="ET854" s="276"/>
      <c r="EU854" s="275"/>
      <c r="EV854" s="275"/>
      <c r="EX854" s="275"/>
      <c r="EY854" s="275"/>
    </row>
    <row r="855" spans="140:155" ht="32.25" customHeight="1">
      <c r="EJ855" s="275"/>
      <c r="EK855" s="276"/>
      <c r="EL855" s="275"/>
      <c r="EM855" s="275"/>
      <c r="EO855" s="275"/>
      <c r="EP855" s="275"/>
      <c r="ES855" s="275"/>
      <c r="ET855" s="276"/>
      <c r="EU855" s="275"/>
      <c r="EV855" s="275"/>
      <c r="EX855" s="275"/>
      <c r="EY855" s="275"/>
    </row>
    <row r="856" spans="140:155" ht="32.25" customHeight="1">
      <c r="EJ856" s="275"/>
      <c r="EK856" s="276"/>
      <c r="EL856" s="275"/>
      <c r="EM856" s="275"/>
      <c r="EO856" s="275"/>
      <c r="EP856" s="275"/>
      <c r="ES856" s="275"/>
      <c r="ET856" s="276"/>
      <c r="EU856" s="275"/>
      <c r="EV856" s="275"/>
      <c r="EX856" s="275"/>
      <c r="EY856" s="275"/>
    </row>
    <row r="857" spans="140:155" ht="32.25" customHeight="1">
      <c r="EJ857" s="275"/>
      <c r="EK857" s="276"/>
      <c r="EL857" s="275"/>
      <c r="EM857" s="275"/>
      <c r="EO857" s="275"/>
      <c r="EP857" s="275"/>
      <c r="ES857" s="275"/>
      <c r="ET857" s="276"/>
      <c r="EU857" s="275"/>
      <c r="EV857" s="275"/>
      <c r="EX857" s="275"/>
      <c r="EY857" s="275"/>
    </row>
    <row r="858" spans="140:155" ht="32.25" customHeight="1">
      <c r="EJ858" s="275"/>
      <c r="EK858" s="276"/>
      <c r="EL858" s="275"/>
      <c r="EM858" s="275"/>
      <c r="EO858" s="275"/>
      <c r="EP858" s="275"/>
      <c r="ES858" s="275"/>
      <c r="ET858" s="276"/>
      <c r="EU858" s="275"/>
      <c r="EV858" s="275"/>
      <c r="EX858" s="275"/>
      <c r="EY858" s="275"/>
    </row>
    <row r="859" spans="140:155" ht="32.25" customHeight="1">
      <c r="EJ859" s="275"/>
      <c r="EK859" s="276"/>
      <c r="EL859" s="275"/>
      <c r="EM859" s="275"/>
      <c r="EO859" s="275"/>
      <c r="EP859" s="275"/>
      <c r="ES859" s="275"/>
      <c r="ET859" s="276"/>
      <c r="EU859" s="275"/>
      <c r="EV859" s="275"/>
      <c r="EX859" s="275"/>
      <c r="EY859" s="275"/>
    </row>
    <row r="860" spans="140:155" ht="32.25" customHeight="1">
      <c r="EJ860" s="275"/>
      <c r="EK860" s="276"/>
      <c r="EL860" s="275"/>
      <c r="EM860" s="275"/>
      <c r="EO860" s="275"/>
      <c r="EP860" s="275"/>
      <c r="ES860" s="275"/>
      <c r="ET860" s="276"/>
      <c r="EU860" s="275"/>
      <c r="EV860" s="275"/>
      <c r="EX860" s="275"/>
      <c r="EY860" s="275"/>
    </row>
    <row r="861" spans="140:155" ht="32.25" customHeight="1">
      <c r="EJ861" s="275"/>
      <c r="EK861" s="276"/>
      <c r="EL861" s="275"/>
      <c r="EM861" s="275"/>
      <c r="EO861" s="275"/>
      <c r="EP861" s="275"/>
      <c r="ES861" s="275"/>
      <c r="ET861" s="276"/>
      <c r="EU861" s="275"/>
      <c r="EV861" s="275"/>
      <c r="EX861" s="275"/>
      <c r="EY861" s="275"/>
    </row>
    <row r="862" spans="140:155" ht="32.25" customHeight="1">
      <c r="EJ862" s="275"/>
      <c r="EK862" s="276"/>
      <c r="EL862" s="275"/>
      <c r="EM862" s="275"/>
      <c r="EO862" s="275"/>
      <c r="EP862" s="275"/>
      <c r="ES862" s="275"/>
      <c r="ET862" s="276"/>
      <c r="EU862" s="275"/>
      <c r="EV862" s="275"/>
      <c r="EX862" s="275"/>
      <c r="EY862" s="275"/>
    </row>
    <row r="863" spans="140:155" ht="32.25" customHeight="1">
      <c r="EJ863" s="275"/>
      <c r="EK863" s="276"/>
      <c r="EL863" s="275"/>
      <c r="EM863" s="275"/>
      <c r="EO863" s="275"/>
      <c r="EP863" s="275"/>
      <c r="ES863" s="275"/>
      <c r="ET863" s="276"/>
      <c r="EU863" s="275"/>
      <c r="EV863" s="275"/>
      <c r="EX863" s="275"/>
      <c r="EY863" s="275"/>
    </row>
    <row r="864" spans="140:155" ht="32.25" customHeight="1">
      <c r="EJ864" s="275"/>
      <c r="EK864" s="276"/>
      <c r="EL864" s="275"/>
      <c r="EM864" s="275"/>
      <c r="EO864" s="275"/>
      <c r="EP864" s="275"/>
      <c r="ES864" s="275"/>
      <c r="ET864" s="276"/>
      <c r="EU864" s="275"/>
      <c r="EV864" s="275"/>
      <c r="EX864" s="275"/>
      <c r="EY864" s="275"/>
    </row>
    <row r="865" spans="140:155" ht="32.25" customHeight="1">
      <c r="EJ865" s="275"/>
      <c r="EK865" s="276"/>
      <c r="EL865" s="275"/>
      <c r="EM865" s="275"/>
      <c r="EO865" s="275"/>
      <c r="EP865" s="275"/>
      <c r="ES865" s="275"/>
      <c r="ET865" s="276"/>
      <c r="EU865" s="275"/>
      <c r="EV865" s="275"/>
      <c r="EX865" s="275"/>
      <c r="EY865" s="275"/>
    </row>
    <row r="866" spans="140:155" ht="32.25" customHeight="1">
      <c r="EJ866" s="275"/>
      <c r="EK866" s="276"/>
      <c r="EL866" s="275"/>
      <c r="EM866" s="275"/>
      <c r="EO866" s="275"/>
      <c r="EP866" s="275"/>
      <c r="ES866" s="275"/>
      <c r="ET866" s="276"/>
      <c r="EU866" s="275"/>
      <c r="EV866" s="275"/>
      <c r="EX866" s="275"/>
      <c r="EY866" s="275"/>
    </row>
    <row r="867" spans="140:155" ht="32.25" customHeight="1">
      <c r="EJ867" s="275"/>
      <c r="EK867" s="276"/>
      <c r="EL867" s="275"/>
      <c r="EM867" s="275"/>
      <c r="EO867" s="275"/>
      <c r="EP867" s="275"/>
      <c r="ES867" s="275"/>
      <c r="ET867" s="276"/>
      <c r="EU867" s="275"/>
      <c r="EV867" s="275"/>
      <c r="EX867" s="275"/>
      <c r="EY867" s="275"/>
    </row>
    <row r="868" spans="140:155" ht="32.25" customHeight="1">
      <c r="EJ868" s="275"/>
      <c r="EK868" s="276"/>
      <c r="EL868" s="275"/>
      <c r="EM868" s="275"/>
      <c r="EO868" s="275"/>
      <c r="EP868" s="275"/>
      <c r="ES868" s="275"/>
      <c r="ET868" s="276"/>
      <c r="EU868" s="275"/>
      <c r="EV868" s="275"/>
      <c r="EX868" s="275"/>
      <c r="EY868" s="275"/>
    </row>
    <row r="869" spans="140:155" ht="32.25" customHeight="1">
      <c r="EJ869" s="275"/>
      <c r="EK869" s="276"/>
      <c r="EL869" s="275"/>
      <c r="EM869" s="275"/>
      <c r="EO869" s="275"/>
      <c r="EP869" s="275"/>
      <c r="ES869" s="275"/>
      <c r="ET869" s="276"/>
      <c r="EU869" s="275"/>
      <c r="EV869" s="275"/>
      <c r="EX869" s="275"/>
      <c r="EY869" s="275"/>
    </row>
    <row r="870" spans="140:155" ht="32.25" customHeight="1">
      <c r="EJ870" s="275"/>
      <c r="EK870" s="276"/>
      <c r="EL870" s="275"/>
      <c r="EM870" s="275"/>
      <c r="EO870" s="275"/>
      <c r="EP870" s="275"/>
      <c r="ES870" s="275"/>
      <c r="ET870" s="276"/>
      <c r="EU870" s="275"/>
      <c r="EV870" s="275"/>
      <c r="EX870" s="275"/>
      <c r="EY870" s="275"/>
    </row>
    <row r="871" spans="140:155" ht="32.25" customHeight="1">
      <c r="EJ871" s="275"/>
      <c r="EK871" s="276"/>
      <c r="EL871" s="275"/>
      <c r="EM871" s="275"/>
      <c r="EO871" s="275"/>
      <c r="EP871" s="275"/>
      <c r="ES871" s="275"/>
      <c r="ET871" s="276"/>
      <c r="EU871" s="275"/>
      <c r="EV871" s="275"/>
      <c r="EX871" s="275"/>
      <c r="EY871" s="275"/>
    </row>
    <row r="872" spans="140:155" ht="32.25" customHeight="1">
      <c r="EJ872" s="275"/>
      <c r="EK872" s="276"/>
      <c r="EL872" s="275"/>
      <c r="EM872" s="275"/>
      <c r="EO872" s="275"/>
      <c r="EP872" s="275"/>
      <c r="ES872" s="275"/>
      <c r="ET872" s="276"/>
      <c r="EU872" s="275"/>
      <c r="EV872" s="275"/>
      <c r="EX872" s="275"/>
      <c r="EY872" s="275"/>
    </row>
    <row r="873" spans="140:155" ht="32.25" customHeight="1">
      <c r="EJ873" s="275"/>
      <c r="EK873" s="276"/>
      <c r="EL873" s="275"/>
      <c r="EM873" s="275"/>
      <c r="EO873" s="275"/>
      <c r="EP873" s="275"/>
      <c r="ES873" s="275"/>
      <c r="ET873" s="276"/>
      <c r="EU873" s="275"/>
      <c r="EV873" s="275"/>
      <c r="EX873" s="275"/>
      <c r="EY873" s="275"/>
    </row>
    <row r="874" spans="140:155" ht="32.25" customHeight="1">
      <c r="EJ874" s="275"/>
      <c r="EK874" s="276"/>
      <c r="EL874" s="275"/>
      <c r="EM874" s="275"/>
      <c r="EO874" s="275"/>
      <c r="EP874" s="275"/>
      <c r="ES874" s="275"/>
      <c r="ET874" s="276"/>
      <c r="EU874" s="275"/>
      <c r="EV874" s="275"/>
      <c r="EX874" s="275"/>
      <c r="EY874" s="275"/>
    </row>
    <row r="875" spans="140:155" ht="32.25" customHeight="1">
      <c r="EJ875" s="275"/>
      <c r="EK875" s="276"/>
      <c r="EL875" s="275"/>
      <c r="EM875" s="275"/>
      <c r="EO875" s="275"/>
      <c r="EP875" s="275"/>
      <c r="ES875" s="275"/>
      <c r="ET875" s="276"/>
      <c r="EU875" s="275"/>
      <c r="EV875" s="275"/>
      <c r="EX875" s="275"/>
      <c r="EY875" s="275"/>
    </row>
    <row r="876" spans="140:155" ht="32.25" customHeight="1">
      <c r="EJ876" s="275"/>
      <c r="EK876" s="276"/>
      <c r="EL876" s="275"/>
      <c r="EM876" s="275"/>
      <c r="EO876" s="275"/>
      <c r="EP876" s="275"/>
      <c r="ES876" s="275"/>
      <c r="ET876" s="276"/>
      <c r="EU876" s="275"/>
      <c r="EV876" s="275"/>
      <c r="EX876" s="275"/>
      <c r="EY876" s="275"/>
    </row>
    <row r="877" spans="140:155" ht="32.25" customHeight="1">
      <c r="EJ877" s="275"/>
      <c r="EK877" s="276"/>
      <c r="EL877" s="275"/>
      <c r="EM877" s="275"/>
      <c r="EO877" s="275"/>
      <c r="EP877" s="275"/>
      <c r="ES877" s="275"/>
      <c r="ET877" s="276"/>
      <c r="EU877" s="275"/>
      <c r="EV877" s="275"/>
      <c r="EX877" s="275"/>
      <c r="EY877" s="275"/>
    </row>
    <row r="878" spans="140:155" ht="32.25" customHeight="1">
      <c r="EJ878" s="275"/>
      <c r="EK878" s="276"/>
      <c r="EL878" s="275"/>
      <c r="EM878" s="275"/>
      <c r="EO878" s="275"/>
      <c r="EP878" s="275"/>
      <c r="ES878" s="275"/>
      <c r="ET878" s="276"/>
      <c r="EU878" s="275"/>
      <c r="EV878" s="275"/>
      <c r="EX878" s="275"/>
      <c r="EY878" s="275"/>
    </row>
    <row r="879" spans="140:155" ht="32.25" customHeight="1">
      <c r="EJ879" s="275"/>
      <c r="EK879" s="276"/>
      <c r="EL879" s="275"/>
      <c r="EM879" s="275"/>
      <c r="EO879" s="275"/>
      <c r="EP879" s="275"/>
      <c r="ES879" s="275"/>
      <c r="ET879" s="276"/>
      <c r="EU879" s="275"/>
      <c r="EV879" s="275"/>
      <c r="EX879" s="275"/>
      <c r="EY879" s="275"/>
    </row>
    <row r="880" spans="140:155" ht="32.25" customHeight="1">
      <c r="EJ880" s="275"/>
      <c r="EK880" s="276"/>
      <c r="EL880" s="275"/>
      <c r="EM880" s="275"/>
      <c r="EO880" s="275"/>
      <c r="EP880" s="275"/>
      <c r="ES880" s="275"/>
      <c r="ET880" s="276"/>
      <c r="EU880" s="275"/>
      <c r="EV880" s="275"/>
      <c r="EX880" s="275"/>
      <c r="EY880" s="275"/>
    </row>
    <row r="881" spans="140:155" ht="32.25" customHeight="1">
      <c r="EJ881" s="275"/>
      <c r="EK881" s="276"/>
      <c r="EL881" s="275"/>
      <c r="EM881" s="275"/>
      <c r="EO881" s="275"/>
      <c r="EP881" s="275"/>
      <c r="ES881" s="275"/>
      <c r="ET881" s="276"/>
      <c r="EU881" s="275"/>
      <c r="EV881" s="275"/>
      <c r="EX881" s="275"/>
      <c r="EY881" s="275"/>
    </row>
    <row r="882" spans="140:155" ht="32.25" customHeight="1">
      <c r="EJ882" s="275"/>
      <c r="EK882" s="276"/>
      <c r="EL882" s="275"/>
      <c r="EM882" s="275"/>
      <c r="EO882" s="275"/>
      <c r="EP882" s="275"/>
      <c r="ES882" s="275"/>
      <c r="ET882" s="276"/>
      <c r="EU882" s="275"/>
      <c r="EV882" s="275"/>
      <c r="EX882" s="275"/>
      <c r="EY882" s="275"/>
    </row>
    <row r="883" spans="140:155" ht="32.25" customHeight="1">
      <c r="EJ883" s="275"/>
      <c r="EK883" s="276"/>
      <c r="EL883" s="275"/>
      <c r="EM883" s="275"/>
      <c r="EO883" s="275"/>
      <c r="EP883" s="275"/>
      <c r="ES883" s="275"/>
      <c r="ET883" s="276"/>
      <c r="EU883" s="275"/>
      <c r="EV883" s="275"/>
      <c r="EX883" s="275"/>
      <c r="EY883" s="275"/>
    </row>
    <row r="884" spans="140:155" ht="32.25" customHeight="1">
      <c r="EJ884" s="275"/>
      <c r="EK884" s="276"/>
      <c r="EL884" s="275"/>
      <c r="EM884" s="275"/>
      <c r="EO884" s="275"/>
      <c r="EP884" s="275"/>
      <c r="ES884" s="275"/>
      <c r="ET884" s="276"/>
      <c r="EU884" s="275"/>
      <c r="EV884" s="275"/>
      <c r="EX884" s="275"/>
      <c r="EY884" s="275"/>
    </row>
    <row r="885" spans="140:155" ht="32.25" customHeight="1">
      <c r="EJ885" s="275"/>
      <c r="EK885" s="276"/>
      <c r="EL885" s="275"/>
      <c r="EM885" s="275"/>
      <c r="EO885" s="275"/>
      <c r="EP885" s="275"/>
      <c r="ES885" s="275"/>
      <c r="ET885" s="276"/>
      <c r="EU885" s="275"/>
      <c r="EV885" s="275"/>
      <c r="EX885" s="275"/>
      <c r="EY885" s="275"/>
    </row>
    <row r="886" spans="140:155" ht="32.25" customHeight="1">
      <c r="EJ886" s="275"/>
      <c r="EK886" s="276"/>
      <c r="EL886" s="275"/>
      <c r="EM886" s="275"/>
      <c r="EO886" s="275"/>
      <c r="EP886" s="275"/>
      <c r="ES886" s="275"/>
      <c r="ET886" s="276"/>
      <c r="EU886" s="275"/>
      <c r="EV886" s="275"/>
      <c r="EX886" s="275"/>
      <c r="EY886" s="275"/>
    </row>
    <row r="887" spans="140:155" ht="32.25" customHeight="1">
      <c r="EJ887" s="275"/>
      <c r="EK887" s="276"/>
      <c r="EL887" s="275"/>
      <c r="EM887" s="275"/>
      <c r="EO887" s="275"/>
      <c r="EP887" s="275"/>
      <c r="ES887" s="275"/>
      <c r="ET887" s="276"/>
      <c r="EU887" s="275"/>
      <c r="EV887" s="275"/>
      <c r="EX887" s="275"/>
      <c r="EY887" s="275"/>
    </row>
    <row r="888" spans="140:155" ht="32.25" customHeight="1">
      <c r="EJ888" s="275"/>
      <c r="EK888" s="276"/>
      <c r="EL888" s="275"/>
      <c r="EM888" s="275"/>
      <c r="EO888" s="275"/>
      <c r="EP888" s="275"/>
      <c r="ES888" s="275"/>
      <c r="ET888" s="276"/>
      <c r="EU888" s="275"/>
      <c r="EV888" s="275"/>
      <c r="EX888" s="275"/>
      <c r="EY888" s="275"/>
    </row>
    <row r="889" spans="140:155" ht="32.25" customHeight="1">
      <c r="EJ889" s="275"/>
      <c r="EK889" s="276"/>
      <c r="EL889" s="275"/>
      <c r="EM889" s="275"/>
      <c r="EO889" s="275"/>
      <c r="EP889" s="275"/>
      <c r="ES889" s="275"/>
      <c r="ET889" s="276"/>
      <c r="EU889" s="275"/>
      <c r="EV889" s="275"/>
      <c r="EX889" s="275"/>
      <c r="EY889" s="275"/>
    </row>
    <row r="890" spans="140:155" ht="32.25" customHeight="1">
      <c r="EJ890" s="275"/>
      <c r="EK890" s="276"/>
      <c r="EL890" s="275"/>
      <c r="EM890" s="275"/>
      <c r="EO890" s="275"/>
      <c r="EP890" s="275"/>
      <c r="ES890" s="275"/>
      <c r="ET890" s="276"/>
      <c r="EU890" s="275"/>
      <c r="EV890" s="275"/>
      <c r="EX890" s="275"/>
      <c r="EY890" s="275"/>
    </row>
    <row r="891" spans="140:155" ht="32.25" customHeight="1">
      <c r="EJ891" s="275"/>
      <c r="EK891" s="276"/>
      <c r="EL891" s="275"/>
      <c r="EM891" s="275"/>
      <c r="EO891" s="275"/>
      <c r="EP891" s="275"/>
      <c r="ES891" s="275"/>
      <c r="ET891" s="276"/>
      <c r="EU891" s="275"/>
      <c r="EV891" s="275"/>
      <c r="EX891" s="275"/>
      <c r="EY891" s="275"/>
    </row>
    <row r="892" spans="140:155" ht="32.25" customHeight="1">
      <c r="EJ892" s="275"/>
      <c r="EK892" s="276"/>
      <c r="EL892" s="275"/>
      <c r="EM892" s="275"/>
      <c r="EO892" s="275"/>
      <c r="EP892" s="275"/>
      <c r="ES892" s="275"/>
      <c r="ET892" s="276"/>
      <c r="EU892" s="275"/>
      <c r="EV892" s="275"/>
      <c r="EX892" s="275"/>
      <c r="EY892" s="275"/>
    </row>
    <row r="893" spans="140:155" ht="32.25" customHeight="1">
      <c r="EJ893" s="275"/>
      <c r="EK893" s="276"/>
      <c r="EL893" s="275"/>
      <c r="EM893" s="275"/>
      <c r="EO893" s="275"/>
      <c r="EP893" s="275"/>
      <c r="ES893" s="275"/>
      <c r="ET893" s="276"/>
      <c r="EU893" s="275"/>
      <c r="EV893" s="275"/>
      <c r="EX893" s="275"/>
      <c r="EY893" s="275"/>
    </row>
    <row r="894" spans="140:155" ht="32.25" customHeight="1">
      <c r="EJ894" s="275"/>
      <c r="EK894" s="276"/>
      <c r="EL894" s="275"/>
      <c r="EM894" s="275"/>
      <c r="EO894" s="275"/>
      <c r="EP894" s="275"/>
      <c r="ES894" s="275"/>
      <c r="ET894" s="276"/>
      <c r="EU894" s="275"/>
      <c r="EV894" s="275"/>
      <c r="EX894" s="275"/>
      <c r="EY894" s="275"/>
    </row>
    <row r="895" spans="140:155" ht="32.25" customHeight="1">
      <c r="EJ895" s="275"/>
      <c r="EK895" s="276"/>
      <c r="EL895" s="275"/>
      <c r="EM895" s="275"/>
      <c r="EO895" s="275"/>
      <c r="EP895" s="275"/>
      <c r="ES895" s="275"/>
      <c r="ET895" s="276"/>
      <c r="EU895" s="275"/>
      <c r="EV895" s="275"/>
      <c r="EX895" s="275"/>
      <c r="EY895" s="275"/>
    </row>
    <row r="896" spans="140:155" ht="32.25" customHeight="1">
      <c r="EJ896" s="275"/>
      <c r="EK896" s="276"/>
      <c r="EL896" s="275"/>
      <c r="EM896" s="275"/>
      <c r="EO896" s="275"/>
      <c r="EP896" s="275"/>
      <c r="ES896" s="275"/>
      <c r="ET896" s="276"/>
      <c r="EU896" s="275"/>
      <c r="EV896" s="275"/>
      <c r="EX896" s="275"/>
      <c r="EY896" s="275"/>
    </row>
    <row r="897" spans="140:155" ht="32.25" customHeight="1">
      <c r="EJ897" s="275"/>
      <c r="EK897" s="276"/>
      <c r="EL897" s="275"/>
      <c r="EM897" s="275"/>
      <c r="EO897" s="275"/>
      <c r="EP897" s="275"/>
      <c r="ES897" s="275"/>
      <c r="ET897" s="276"/>
      <c r="EU897" s="275"/>
      <c r="EV897" s="275"/>
      <c r="EX897" s="275"/>
      <c r="EY897" s="275"/>
    </row>
    <row r="898" spans="140:155" ht="32.25" customHeight="1">
      <c r="EJ898" s="275"/>
      <c r="EK898" s="276"/>
      <c r="EL898" s="275"/>
      <c r="EM898" s="275"/>
      <c r="EO898" s="275"/>
      <c r="EP898" s="275"/>
      <c r="ES898" s="275"/>
      <c r="ET898" s="276"/>
      <c r="EU898" s="275"/>
      <c r="EV898" s="275"/>
      <c r="EX898" s="275"/>
      <c r="EY898" s="275"/>
    </row>
    <row r="899" spans="140:155" ht="32.25" customHeight="1">
      <c r="EJ899" s="275"/>
      <c r="EK899" s="276"/>
      <c r="EL899" s="275"/>
      <c r="EM899" s="275"/>
      <c r="EO899" s="275"/>
      <c r="EP899" s="275"/>
      <c r="ES899" s="275"/>
      <c r="ET899" s="276"/>
      <c r="EU899" s="275"/>
      <c r="EV899" s="275"/>
      <c r="EX899" s="275"/>
      <c r="EY899" s="275"/>
    </row>
    <row r="900" spans="140:155" ht="32.25" customHeight="1">
      <c r="EJ900" s="275"/>
      <c r="EK900" s="276"/>
      <c r="EL900" s="275"/>
      <c r="EM900" s="275"/>
      <c r="EO900" s="275"/>
      <c r="EP900" s="275"/>
      <c r="ES900" s="275"/>
      <c r="ET900" s="276"/>
      <c r="EU900" s="275"/>
      <c r="EV900" s="275"/>
      <c r="EX900" s="275"/>
      <c r="EY900" s="275"/>
    </row>
    <row r="901" spans="140:155" ht="32.25" customHeight="1">
      <c r="EJ901" s="275"/>
      <c r="EK901" s="276"/>
      <c r="EL901" s="275"/>
      <c r="EM901" s="275"/>
      <c r="EO901" s="275"/>
      <c r="EP901" s="275"/>
      <c r="ES901" s="275"/>
      <c r="ET901" s="276"/>
      <c r="EU901" s="275"/>
      <c r="EV901" s="275"/>
      <c r="EX901" s="275"/>
      <c r="EY901" s="275"/>
    </row>
    <row r="902" spans="140:155" ht="32.25" customHeight="1">
      <c r="EJ902" s="275"/>
      <c r="EK902" s="276"/>
      <c r="EL902" s="275"/>
      <c r="EM902" s="275"/>
      <c r="EO902" s="275"/>
      <c r="EP902" s="275"/>
      <c r="ES902" s="275"/>
      <c r="ET902" s="276"/>
      <c r="EU902" s="275"/>
      <c r="EV902" s="275"/>
      <c r="EX902" s="275"/>
      <c r="EY902" s="275"/>
    </row>
    <row r="903" spans="140:155" ht="32.25" customHeight="1">
      <c r="EJ903" s="275"/>
      <c r="EK903" s="276"/>
      <c r="EL903" s="275"/>
      <c r="EM903" s="275"/>
      <c r="EO903" s="275"/>
      <c r="EP903" s="275"/>
      <c r="ES903" s="275"/>
      <c r="ET903" s="276"/>
      <c r="EU903" s="275"/>
      <c r="EV903" s="275"/>
      <c r="EX903" s="275"/>
      <c r="EY903" s="275"/>
    </row>
    <row r="904" spans="140:155" ht="32.25" customHeight="1">
      <c r="EJ904" s="275"/>
      <c r="EK904" s="276"/>
      <c r="EL904" s="275"/>
      <c r="EM904" s="275"/>
      <c r="EO904" s="275"/>
      <c r="EP904" s="275"/>
      <c r="ES904" s="275"/>
      <c r="ET904" s="276"/>
      <c r="EU904" s="275"/>
      <c r="EV904" s="275"/>
      <c r="EX904" s="275"/>
      <c r="EY904" s="275"/>
    </row>
    <row r="905" spans="140:155" ht="32.25" customHeight="1">
      <c r="EJ905" s="275"/>
      <c r="EK905" s="276"/>
      <c r="EL905" s="275"/>
      <c r="EM905" s="275"/>
      <c r="EO905" s="275"/>
      <c r="EP905" s="275"/>
      <c r="ES905" s="275"/>
      <c r="ET905" s="276"/>
      <c r="EU905" s="275"/>
      <c r="EV905" s="275"/>
      <c r="EX905" s="275"/>
      <c r="EY905" s="275"/>
    </row>
    <row r="906" spans="140:155" ht="32.25" customHeight="1">
      <c r="EJ906" s="275"/>
      <c r="EK906" s="276"/>
      <c r="EL906" s="275"/>
      <c r="EM906" s="275"/>
      <c r="EO906" s="275"/>
      <c r="EP906" s="275"/>
      <c r="ES906" s="275"/>
      <c r="ET906" s="276"/>
      <c r="EU906" s="275"/>
      <c r="EV906" s="275"/>
      <c r="EX906" s="275"/>
      <c r="EY906" s="275"/>
    </row>
    <row r="907" spans="140:155" ht="32.25" customHeight="1">
      <c r="EJ907" s="275"/>
      <c r="EK907" s="276"/>
      <c r="EL907" s="275"/>
      <c r="EM907" s="275"/>
      <c r="EO907" s="275"/>
      <c r="EP907" s="275"/>
      <c r="ES907" s="275"/>
      <c r="ET907" s="276"/>
      <c r="EU907" s="275"/>
      <c r="EV907" s="275"/>
      <c r="EX907" s="275"/>
      <c r="EY907" s="275"/>
    </row>
    <row r="908" spans="140:155" ht="32.25" customHeight="1">
      <c r="EJ908" s="275"/>
      <c r="EK908" s="276"/>
      <c r="EL908" s="275"/>
      <c r="EM908" s="275"/>
      <c r="EO908" s="275"/>
      <c r="EP908" s="275"/>
      <c r="ES908" s="275"/>
      <c r="ET908" s="276"/>
      <c r="EU908" s="275"/>
      <c r="EV908" s="275"/>
      <c r="EX908" s="275"/>
      <c r="EY908" s="275"/>
    </row>
    <row r="909" spans="140:155" ht="32.25" customHeight="1">
      <c r="EJ909" s="275"/>
      <c r="EK909" s="276"/>
      <c r="EL909" s="275"/>
      <c r="EM909" s="275"/>
      <c r="EO909" s="275"/>
      <c r="EP909" s="275"/>
      <c r="ES909" s="275"/>
      <c r="ET909" s="276"/>
      <c r="EU909" s="275"/>
      <c r="EV909" s="275"/>
      <c r="EX909" s="275"/>
      <c r="EY909" s="275"/>
    </row>
    <row r="910" spans="140:155" ht="32.25" customHeight="1">
      <c r="EJ910" s="275"/>
      <c r="EK910" s="276"/>
      <c r="EL910" s="275"/>
      <c r="EM910" s="275"/>
      <c r="EO910" s="275"/>
      <c r="EP910" s="275"/>
      <c r="ES910" s="275"/>
      <c r="ET910" s="276"/>
      <c r="EU910" s="275"/>
      <c r="EV910" s="275"/>
      <c r="EX910" s="275"/>
      <c r="EY910" s="275"/>
    </row>
    <row r="911" spans="140:155" ht="32.25" customHeight="1">
      <c r="EJ911" s="275"/>
      <c r="EK911" s="276"/>
      <c r="EL911" s="275"/>
      <c r="EM911" s="275"/>
      <c r="EO911" s="275"/>
      <c r="EP911" s="275"/>
      <c r="ES911" s="275"/>
      <c r="ET911" s="276"/>
      <c r="EU911" s="275"/>
      <c r="EV911" s="275"/>
      <c r="EX911" s="275"/>
      <c r="EY911" s="275"/>
    </row>
    <row r="912" spans="140:155" ht="32.25" customHeight="1">
      <c r="EJ912" s="275"/>
      <c r="EK912" s="276"/>
      <c r="EL912" s="275"/>
      <c r="EM912" s="275"/>
      <c r="EO912" s="275"/>
      <c r="EP912" s="275"/>
      <c r="ES912" s="275"/>
      <c r="ET912" s="276"/>
      <c r="EU912" s="275"/>
      <c r="EV912" s="275"/>
      <c r="EX912" s="275"/>
      <c r="EY912" s="275"/>
    </row>
    <row r="913" spans="140:155" ht="32.25" customHeight="1">
      <c r="EJ913" s="275"/>
      <c r="EK913" s="276"/>
      <c r="EL913" s="275"/>
      <c r="EM913" s="275"/>
      <c r="EO913" s="275"/>
      <c r="EP913" s="275"/>
      <c r="ES913" s="275"/>
      <c r="ET913" s="276"/>
      <c r="EU913" s="275"/>
      <c r="EV913" s="275"/>
      <c r="EX913" s="275"/>
      <c r="EY913" s="275"/>
    </row>
    <row r="914" spans="140:155" ht="32.25" customHeight="1">
      <c r="EJ914" s="275"/>
      <c r="EK914" s="276"/>
      <c r="EL914" s="275"/>
      <c r="EM914" s="275"/>
      <c r="EO914" s="275"/>
      <c r="EP914" s="275"/>
      <c r="ES914" s="275"/>
      <c r="ET914" s="276"/>
      <c r="EU914" s="275"/>
      <c r="EV914" s="275"/>
      <c r="EX914" s="275"/>
      <c r="EY914" s="275"/>
    </row>
    <row r="915" spans="140:155" ht="32.25" customHeight="1">
      <c r="EJ915" s="275"/>
      <c r="EK915" s="276"/>
      <c r="EL915" s="275"/>
      <c r="EM915" s="275"/>
      <c r="EO915" s="275"/>
      <c r="EP915" s="275"/>
      <c r="ES915" s="275"/>
      <c r="ET915" s="276"/>
      <c r="EU915" s="275"/>
      <c r="EV915" s="275"/>
      <c r="EX915" s="275"/>
      <c r="EY915" s="275"/>
    </row>
    <row r="916" spans="140:155" ht="32.25" customHeight="1">
      <c r="EJ916" s="275"/>
      <c r="EK916" s="276"/>
      <c r="EL916" s="275"/>
      <c r="EM916" s="275"/>
      <c r="EO916" s="275"/>
      <c r="EP916" s="275"/>
      <c r="ES916" s="275"/>
      <c r="ET916" s="276"/>
      <c r="EU916" s="275"/>
      <c r="EV916" s="275"/>
      <c r="EX916" s="275"/>
      <c r="EY916" s="275"/>
    </row>
    <row r="917" spans="140:155" ht="32.25" customHeight="1">
      <c r="EJ917" s="275"/>
      <c r="EK917" s="276"/>
      <c r="EL917" s="275"/>
      <c r="EM917" s="275"/>
      <c r="EO917" s="275"/>
      <c r="EP917" s="275"/>
      <c r="ES917" s="275"/>
      <c r="ET917" s="276"/>
      <c r="EU917" s="275"/>
      <c r="EV917" s="275"/>
      <c r="EX917" s="275"/>
      <c r="EY917" s="275"/>
    </row>
    <row r="918" spans="140:155" ht="32.25" customHeight="1">
      <c r="EJ918" s="275"/>
      <c r="EK918" s="276"/>
      <c r="EL918" s="275"/>
      <c r="EM918" s="275"/>
      <c r="EO918" s="275"/>
      <c r="EP918" s="275"/>
      <c r="ES918" s="275"/>
      <c r="ET918" s="276"/>
      <c r="EU918" s="275"/>
      <c r="EV918" s="275"/>
      <c r="EX918" s="275"/>
      <c r="EY918" s="275"/>
    </row>
    <row r="919" spans="140:155" ht="32.25" customHeight="1">
      <c r="EJ919" s="275"/>
      <c r="EK919" s="276"/>
      <c r="EL919" s="275"/>
      <c r="EM919" s="275"/>
      <c r="EO919" s="275"/>
      <c r="EP919" s="275"/>
      <c r="ES919" s="275"/>
      <c r="ET919" s="276"/>
      <c r="EU919" s="275"/>
      <c r="EV919" s="275"/>
      <c r="EX919" s="275"/>
      <c r="EY919" s="275"/>
    </row>
    <row r="920" spans="140:155" ht="32.25" customHeight="1">
      <c r="EJ920" s="275"/>
      <c r="EK920" s="276"/>
      <c r="EL920" s="275"/>
      <c r="EM920" s="275"/>
      <c r="EO920" s="275"/>
      <c r="EP920" s="275"/>
      <c r="ES920" s="275"/>
      <c r="ET920" s="276"/>
      <c r="EU920" s="275"/>
      <c r="EV920" s="275"/>
      <c r="EX920" s="275"/>
      <c r="EY920" s="275"/>
    </row>
    <row r="921" spans="140:155" ht="32.25" customHeight="1">
      <c r="EJ921" s="275"/>
      <c r="EK921" s="276"/>
      <c r="EL921" s="275"/>
      <c r="EM921" s="275"/>
      <c r="EO921" s="275"/>
      <c r="EP921" s="275"/>
      <c r="ES921" s="275"/>
      <c r="ET921" s="276"/>
      <c r="EU921" s="275"/>
      <c r="EV921" s="275"/>
      <c r="EX921" s="275"/>
      <c r="EY921" s="275"/>
    </row>
    <row r="922" spans="140:155" ht="32.25" customHeight="1">
      <c r="EJ922" s="275"/>
      <c r="EK922" s="276"/>
      <c r="EL922" s="275"/>
      <c r="EM922" s="275"/>
      <c r="EO922" s="275"/>
      <c r="EP922" s="275"/>
      <c r="ES922" s="275"/>
      <c r="ET922" s="276"/>
      <c r="EU922" s="275"/>
      <c r="EV922" s="275"/>
      <c r="EX922" s="275"/>
      <c r="EY922" s="275"/>
    </row>
    <row r="923" spans="140:155" ht="32.25" customHeight="1">
      <c r="EJ923" s="275"/>
      <c r="EK923" s="276"/>
      <c r="EL923" s="275"/>
      <c r="EM923" s="275"/>
      <c r="EO923" s="275"/>
      <c r="EP923" s="275"/>
      <c r="ES923" s="275"/>
      <c r="ET923" s="276"/>
      <c r="EU923" s="275"/>
      <c r="EV923" s="275"/>
      <c r="EX923" s="275"/>
      <c r="EY923" s="275"/>
    </row>
    <row r="924" spans="140:155" ht="32.25" customHeight="1">
      <c r="EJ924" s="275"/>
      <c r="EK924" s="276"/>
      <c r="EL924" s="275"/>
      <c r="EM924" s="275"/>
      <c r="EO924" s="275"/>
      <c r="EP924" s="275"/>
      <c r="ES924" s="275"/>
      <c r="ET924" s="276"/>
      <c r="EU924" s="275"/>
      <c r="EV924" s="275"/>
      <c r="EX924" s="275"/>
      <c r="EY924" s="275"/>
    </row>
    <row r="925" spans="140:155" ht="32.25" customHeight="1">
      <c r="EJ925" s="275"/>
      <c r="EK925" s="276"/>
      <c r="EL925" s="275"/>
      <c r="EM925" s="275"/>
      <c r="EO925" s="275"/>
      <c r="EP925" s="275"/>
      <c r="ES925" s="275"/>
      <c r="ET925" s="276"/>
      <c r="EU925" s="275"/>
      <c r="EV925" s="275"/>
      <c r="EX925" s="275"/>
      <c r="EY925" s="275"/>
    </row>
    <row r="926" spans="140:155" ht="32.25" customHeight="1">
      <c r="EJ926" s="275"/>
      <c r="EK926" s="276"/>
      <c r="EL926" s="275"/>
      <c r="EM926" s="275"/>
      <c r="EO926" s="275"/>
      <c r="EP926" s="275"/>
      <c r="ES926" s="275"/>
      <c r="ET926" s="276"/>
      <c r="EU926" s="275"/>
      <c r="EV926" s="275"/>
      <c r="EX926" s="275"/>
      <c r="EY926" s="275"/>
    </row>
    <row r="927" spans="140:155" ht="32.25" customHeight="1">
      <c r="EJ927" s="275"/>
      <c r="EK927" s="276"/>
      <c r="EL927" s="275"/>
      <c r="EM927" s="275"/>
      <c r="EO927" s="275"/>
      <c r="EP927" s="275"/>
      <c r="ES927" s="275"/>
      <c r="ET927" s="276"/>
      <c r="EU927" s="275"/>
      <c r="EV927" s="275"/>
      <c r="EX927" s="275"/>
      <c r="EY927" s="275"/>
    </row>
    <row r="928" spans="140:155" ht="32.25" customHeight="1">
      <c r="EJ928" s="275"/>
      <c r="EK928" s="276"/>
      <c r="EL928" s="275"/>
      <c r="EM928" s="275"/>
      <c r="EO928" s="275"/>
      <c r="EP928" s="275"/>
      <c r="ES928" s="275"/>
      <c r="ET928" s="276"/>
      <c r="EU928" s="275"/>
      <c r="EV928" s="275"/>
      <c r="EX928" s="275"/>
      <c r="EY928" s="275"/>
    </row>
    <row r="929" spans="140:155" ht="32.25" customHeight="1">
      <c r="EJ929" s="275"/>
      <c r="EK929" s="276"/>
      <c r="EL929" s="275"/>
      <c r="EM929" s="275"/>
      <c r="EO929" s="275"/>
      <c r="EP929" s="275"/>
      <c r="ES929" s="275"/>
      <c r="ET929" s="276"/>
      <c r="EU929" s="275"/>
      <c r="EV929" s="275"/>
      <c r="EX929" s="275"/>
      <c r="EY929" s="275"/>
    </row>
    <row r="930" spans="140:155" ht="32.25" customHeight="1">
      <c r="EJ930" s="275"/>
      <c r="EK930" s="276"/>
      <c r="EL930" s="275"/>
      <c r="EM930" s="275"/>
      <c r="EO930" s="275"/>
      <c r="EP930" s="275"/>
      <c r="ES930" s="275"/>
      <c r="ET930" s="276"/>
      <c r="EU930" s="275"/>
      <c r="EV930" s="275"/>
      <c r="EX930" s="275"/>
      <c r="EY930" s="275"/>
    </row>
    <row r="931" spans="140:155" ht="32.25" customHeight="1">
      <c r="EJ931" s="275"/>
      <c r="EK931" s="276"/>
      <c r="EL931" s="275"/>
      <c r="EM931" s="275"/>
      <c r="EO931" s="275"/>
      <c r="EP931" s="275"/>
      <c r="ES931" s="275"/>
      <c r="ET931" s="276"/>
      <c r="EU931" s="275"/>
      <c r="EV931" s="275"/>
      <c r="EX931" s="275"/>
      <c r="EY931" s="275"/>
    </row>
    <row r="932" spans="140:155" ht="32.25" customHeight="1">
      <c r="EJ932" s="275"/>
      <c r="EK932" s="276"/>
      <c r="EL932" s="275"/>
      <c r="EM932" s="275"/>
      <c r="EO932" s="275"/>
      <c r="EP932" s="275"/>
      <c r="ES932" s="275"/>
      <c r="ET932" s="276"/>
      <c r="EU932" s="275"/>
      <c r="EV932" s="275"/>
      <c r="EX932" s="275"/>
      <c r="EY932" s="275"/>
    </row>
    <row r="933" spans="140:155" ht="32.25" customHeight="1">
      <c r="EJ933" s="275"/>
      <c r="EK933" s="276"/>
      <c r="EL933" s="275"/>
      <c r="EM933" s="275"/>
      <c r="EO933" s="275"/>
      <c r="EP933" s="275"/>
      <c r="ES933" s="275"/>
      <c r="ET933" s="276"/>
      <c r="EU933" s="275"/>
      <c r="EV933" s="275"/>
      <c r="EX933" s="275"/>
      <c r="EY933" s="275"/>
    </row>
    <row r="934" spans="140:155" ht="32.25" customHeight="1">
      <c r="EJ934" s="275"/>
      <c r="EK934" s="276"/>
      <c r="EL934" s="275"/>
      <c r="EM934" s="275"/>
      <c r="EO934" s="275"/>
      <c r="EP934" s="275"/>
      <c r="ES934" s="275"/>
      <c r="ET934" s="276"/>
      <c r="EU934" s="275"/>
      <c r="EV934" s="275"/>
      <c r="EX934" s="275"/>
      <c r="EY934" s="275"/>
    </row>
    <row r="935" spans="140:155" ht="32.25" customHeight="1">
      <c r="EJ935" s="275"/>
      <c r="EK935" s="276"/>
      <c r="EL935" s="275"/>
      <c r="EM935" s="275"/>
      <c r="EO935" s="275"/>
      <c r="EP935" s="275"/>
      <c r="ES935" s="275"/>
      <c r="ET935" s="276"/>
      <c r="EU935" s="275"/>
      <c r="EV935" s="275"/>
      <c r="EX935" s="275"/>
      <c r="EY935" s="275"/>
    </row>
    <row r="936" spans="140:155" ht="32.25" customHeight="1">
      <c r="EJ936" s="275"/>
      <c r="EK936" s="276"/>
      <c r="EL936" s="275"/>
      <c r="EM936" s="275"/>
      <c r="EO936" s="275"/>
      <c r="EP936" s="275"/>
      <c r="ES936" s="275"/>
      <c r="ET936" s="276"/>
      <c r="EU936" s="275"/>
      <c r="EV936" s="275"/>
      <c r="EX936" s="275"/>
      <c r="EY936" s="275"/>
    </row>
    <row r="937" spans="140:155" ht="32.25" customHeight="1">
      <c r="EJ937" s="275"/>
      <c r="EK937" s="276"/>
      <c r="EL937" s="275"/>
      <c r="EM937" s="275"/>
      <c r="EO937" s="275"/>
      <c r="EP937" s="275"/>
      <c r="ES937" s="275"/>
      <c r="ET937" s="276"/>
      <c r="EU937" s="275"/>
      <c r="EV937" s="275"/>
      <c r="EX937" s="275"/>
      <c r="EY937" s="275"/>
    </row>
    <row r="938" spans="140:155" ht="32.25" customHeight="1">
      <c r="EJ938" s="275"/>
      <c r="EK938" s="276"/>
      <c r="EL938" s="275"/>
      <c r="EM938" s="275"/>
      <c r="EO938" s="275"/>
      <c r="EP938" s="275"/>
      <c r="ES938" s="275"/>
      <c r="ET938" s="276"/>
      <c r="EU938" s="275"/>
      <c r="EV938" s="275"/>
      <c r="EX938" s="275"/>
      <c r="EY938" s="275"/>
    </row>
    <row r="939" spans="140:155" ht="32.25" customHeight="1">
      <c r="EJ939" s="275"/>
      <c r="EK939" s="276"/>
      <c r="EL939" s="275"/>
      <c r="EM939" s="275"/>
      <c r="EO939" s="275"/>
      <c r="EP939" s="275"/>
      <c r="ES939" s="275"/>
      <c r="ET939" s="276"/>
      <c r="EU939" s="275"/>
      <c r="EV939" s="275"/>
      <c r="EX939" s="275"/>
      <c r="EY939" s="275"/>
    </row>
    <row r="940" spans="140:155" ht="32.25" customHeight="1">
      <c r="EJ940" s="275"/>
      <c r="EK940" s="276"/>
      <c r="EL940" s="275"/>
      <c r="EM940" s="275"/>
      <c r="EO940" s="275"/>
      <c r="EP940" s="275"/>
      <c r="ES940" s="275"/>
      <c r="ET940" s="276"/>
      <c r="EU940" s="275"/>
      <c r="EV940" s="275"/>
      <c r="EX940" s="275"/>
      <c r="EY940" s="275"/>
    </row>
    <row r="941" spans="140:155" ht="32.25" customHeight="1">
      <c r="EJ941" s="275"/>
      <c r="EK941" s="276"/>
      <c r="EL941" s="275"/>
      <c r="EM941" s="275"/>
      <c r="EO941" s="275"/>
      <c r="EP941" s="275"/>
      <c r="ES941" s="275"/>
      <c r="ET941" s="276"/>
      <c r="EU941" s="275"/>
      <c r="EV941" s="275"/>
      <c r="EX941" s="275"/>
      <c r="EY941" s="275"/>
    </row>
    <row r="942" spans="140:155" ht="32.25" customHeight="1">
      <c r="EJ942" s="275"/>
      <c r="EK942" s="276"/>
      <c r="EL942" s="275"/>
      <c r="EM942" s="275"/>
      <c r="EO942" s="275"/>
      <c r="EP942" s="275"/>
      <c r="ES942" s="275"/>
      <c r="ET942" s="276"/>
      <c r="EU942" s="275"/>
      <c r="EV942" s="275"/>
      <c r="EX942" s="275"/>
      <c r="EY942" s="275"/>
    </row>
    <row r="943" spans="140:155" ht="32.25" customHeight="1">
      <c r="EJ943" s="275"/>
      <c r="EK943" s="276"/>
      <c r="EL943" s="275"/>
      <c r="EM943" s="275"/>
      <c r="EO943" s="275"/>
      <c r="EP943" s="275"/>
      <c r="ES943" s="275"/>
      <c r="ET943" s="276"/>
      <c r="EU943" s="275"/>
      <c r="EV943" s="275"/>
      <c r="EX943" s="275"/>
      <c r="EY943" s="275"/>
    </row>
    <row r="944" spans="140:155" ht="32.25" customHeight="1">
      <c r="EJ944" s="275"/>
      <c r="EK944" s="276"/>
      <c r="EL944" s="275"/>
      <c r="EM944" s="275"/>
      <c r="EO944" s="275"/>
      <c r="EP944" s="275"/>
      <c r="ES944" s="275"/>
      <c r="ET944" s="276"/>
      <c r="EU944" s="275"/>
      <c r="EV944" s="275"/>
      <c r="EX944" s="275"/>
      <c r="EY944" s="275"/>
    </row>
    <row r="945" spans="140:155" ht="32.25" customHeight="1">
      <c r="EJ945" s="275"/>
      <c r="EK945" s="276"/>
      <c r="EL945" s="275"/>
      <c r="EM945" s="275"/>
      <c r="EO945" s="275"/>
      <c r="EP945" s="275"/>
      <c r="ES945" s="275"/>
      <c r="ET945" s="276"/>
      <c r="EU945" s="275"/>
      <c r="EV945" s="275"/>
      <c r="EX945" s="275"/>
      <c r="EY945" s="275"/>
    </row>
    <row r="946" spans="140:155" ht="32.25" customHeight="1">
      <c r="EJ946" s="275"/>
      <c r="EK946" s="276"/>
      <c r="EL946" s="275"/>
      <c r="EM946" s="275"/>
      <c r="EO946" s="275"/>
      <c r="EP946" s="275"/>
      <c r="ES946" s="275"/>
      <c r="ET946" s="276"/>
      <c r="EU946" s="275"/>
      <c r="EV946" s="275"/>
      <c r="EX946" s="275"/>
      <c r="EY946" s="275"/>
    </row>
    <row r="947" spans="140:155" ht="32.25" customHeight="1">
      <c r="EJ947" s="275"/>
      <c r="EK947" s="276"/>
      <c r="EL947" s="275"/>
      <c r="EM947" s="275"/>
      <c r="EO947" s="275"/>
      <c r="EP947" s="275"/>
      <c r="ES947" s="275"/>
      <c r="ET947" s="276"/>
      <c r="EU947" s="275"/>
      <c r="EV947" s="275"/>
      <c r="EX947" s="275"/>
      <c r="EY947" s="275"/>
    </row>
    <row r="948" spans="140:155" ht="32.25" customHeight="1">
      <c r="EJ948" s="275"/>
      <c r="EK948" s="276"/>
      <c r="EL948" s="275"/>
      <c r="EM948" s="275"/>
      <c r="EO948" s="275"/>
      <c r="EP948" s="275"/>
      <c r="ES948" s="275"/>
      <c r="ET948" s="276"/>
      <c r="EU948" s="275"/>
      <c r="EV948" s="275"/>
      <c r="EX948" s="275"/>
      <c r="EY948" s="275"/>
    </row>
    <row r="949" spans="140:155" ht="32.25" customHeight="1">
      <c r="EJ949" s="275"/>
      <c r="EK949" s="276"/>
      <c r="EL949" s="275"/>
      <c r="EM949" s="275"/>
      <c r="EO949" s="275"/>
      <c r="EP949" s="275"/>
      <c r="ES949" s="275"/>
      <c r="ET949" s="276"/>
      <c r="EU949" s="275"/>
      <c r="EV949" s="275"/>
      <c r="EX949" s="275"/>
      <c r="EY949" s="275"/>
    </row>
    <row r="950" spans="140:155" ht="32.25" customHeight="1">
      <c r="EJ950" s="275"/>
      <c r="EK950" s="276"/>
      <c r="EL950" s="275"/>
      <c r="EM950" s="275"/>
      <c r="EO950" s="275"/>
      <c r="EP950" s="275"/>
      <c r="ES950" s="275"/>
      <c r="ET950" s="276"/>
      <c r="EU950" s="275"/>
      <c r="EV950" s="275"/>
      <c r="EX950" s="275"/>
      <c r="EY950" s="275"/>
    </row>
    <row r="951" spans="140:155" ht="32.25" customHeight="1">
      <c r="EJ951" s="275"/>
      <c r="EK951" s="276"/>
      <c r="EL951" s="275"/>
      <c r="EM951" s="275"/>
      <c r="EO951" s="275"/>
      <c r="EP951" s="275"/>
      <c r="ES951" s="275"/>
      <c r="ET951" s="276"/>
      <c r="EU951" s="275"/>
      <c r="EV951" s="275"/>
      <c r="EX951" s="275"/>
      <c r="EY951" s="275"/>
    </row>
    <row r="952" spans="140:155" ht="32.25" customHeight="1">
      <c r="EJ952" s="275"/>
      <c r="EK952" s="276"/>
      <c r="EL952" s="275"/>
      <c r="EM952" s="275"/>
      <c r="EO952" s="275"/>
      <c r="EP952" s="275"/>
      <c r="ES952" s="275"/>
      <c r="ET952" s="276"/>
      <c r="EU952" s="275"/>
      <c r="EV952" s="275"/>
      <c r="EX952" s="275"/>
      <c r="EY952" s="275"/>
    </row>
    <row r="953" spans="140:155" ht="32.25" customHeight="1">
      <c r="EJ953" s="275"/>
      <c r="EK953" s="276"/>
      <c r="EL953" s="275"/>
      <c r="EM953" s="275"/>
      <c r="EO953" s="275"/>
      <c r="EP953" s="275"/>
      <c r="ES953" s="275"/>
      <c r="ET953" s="276"/>
      <c r="EU953" s="275"/>
      <c r="EV953" s="275"/>
      <c r="EX953" s="275"/>
      <c r="EY953" s="275"/>
    </row>
    <row r="954" spans="140:155" ht="32.25" customHeight="1">
      <c r="EJ954" s="275"/>
      <c r="EK954" s="276"/>
      <c r="EL954" s="275"/>
      <c r="EM954" s="275"/>
      <c r="EO954" s="275"/>
      <c r="EP954" s="275"/>
      <c r="ES954" s="275"/>
      <c r="ET954" s="276"/>
      <c r="EU954" s="275"/>
      <c r="EV954" s="275"/>
      <c r="EX954" s="275"/>
      <c r="EY954" s="275"/>
    </row>
    <row r="955" spans="140:155" ht="32.25" customHeight="1">
      <c r="EJ955" s="275"/>
      <c r="EK955" s="276"/>
      <c r="EL955" s="275"/>
      <c r="EM955" s="275"/>
      <c r="EO955" s="275"/>
      <c r="EP955" s="275"/>
      <c r="ES955" s="275"/>
      <c r="ET955" s="276"/>
      <c r="EU955" s="275"/>
      <c r="EV955" s="275"/>
      <c r="EX955" s="275"/>
      <c r="EY955" s="275"/>
    </row>
    <row r="956" spans="140:155" ht="32.25" customHeight="1">
      <c r="EJ956" s="275"/>
      <c r="EK956" s="276"/>
      <c r="EL956" s="275"/>
      <c r="EM956" s="275"/>
      <c r="EO956" s="275"/>
      <c r="EP956" s="275"/>
      <c r="ES956" s="275"/>
      <c r="ET956" s="276"/>
      <c r="EU956" s="275"/>
      <c r="EV956" s="275"/>
      <c r="EX956" s="275"/>
      <c r="EY956" s="275"/>
    </row>
    <row r="957" spans="140:155" ht="32.25" customHeight="1">
      <c r="EJ957" s="275"/>
      <c r="EK957" s="276"/>
      <c r="EL957" s="275"/>
      <c r="EM957" s="275"/>
      <c r="EO957" s="275"/>
      <c r="EP957" s="275"/>
      <c r="ES957" s="275"/>
      <c r="ET957" s="276"/>
      <c r="EU957" s="275"/>
      <c r="EV957" s="275"/>
      <c r="EX957" s="275"/>
      <c r="EY957" s="275"/>
    </row>
    <row r="958" spans="140:155" ht="32.25" customHeight="1">
      <c r="EJ958" s="275"/>
      <c r="EK958" s="276"/>
      <c r="EL958" s="275"/>
      <c r="EM958" s="275"/>
      <c r="EO958" s="275"/>
      <c r="EP958" s="275"/>
      <c r="ES958" s="275"/>
      <c r="ET958" s="276"/>
      <c r="EU958" s="275"/>
      <c r="EV958" s="275"/>
      <c r="EX958" s="275"/>
      <c r="EY958" s="275"/>
    </row>
    <row r="959" spans="140:155" ht="32.25" customHeight="1">
      <c r="EJ959" s="275"/>
      <c r="EK959" s="276"/>
      <c r="EL959" s="275"/>
      <c r="EM959" s="275"/>
      <c r="EO959" s="275"/>
      <c r="EP959" s="275"/>
      <c r="ES959" s="275"/>
      <c r="ET959" s="276"/>
      <c r="EU959" s="275"/>
      <c r="EV959" s="275"/>
      <c r="EX959" s="275"/>
      <c r="EY959" s="275"/>
    </row>
    <row r="960" spans="140:155" ht="32.25" customHeight="1">
      <c r="EJ960" s="275"/>
      <c r="EK960" s="276"/>
      <c r="EL960" s="275"/>
      <c r="EM960" s="275"/>
      <c r="EO960" s="275"/>
      <c r="EP960" s="275"/>
      <c r="ES960" s="275"/>
      <c r="ET960" s="276"/>
      <c r="EU960" s="275"/>
      <c r="EV960" s="275"/>
      <c r="EX960" s="275"/>
      <c r="EY960" s="275"/>
    </row>
    <row r="961" spans="140:155" ht="32.25" customHeight="1">
      <c r="EJ961" s="275"/>
      <c r="EK961" s="276"/>
      <c r="EL961" s="275"/>
      <c r="EM961" s="275"/>
      <c r="EO961" s="275"/>
      <c r="EP961" s="275"/>
      <c r="ES961" s="275"/>
      <c r="ET961" s="276"/>
      <c r="EU961" s="275"/>
      <c r="EV961" s="275"/>
      <c r="EX961" s="275"/>
      <c r="EY961" s="275"/>
    </row>
    <row r="962" spans="140:155" ht="32.25" customHeight="1">
      <c r="EJ962" s="275"/>
      <c r="EK962" s="276"/>
      <c r="EL962" s="275"/>
      <c r="EM962" s="275"/>
      <c r="EO962" s="275"/>
      <c r="EP962" s="275"/>
      <c r="ES962" s="275"/>
      <c r="ET962" s="276"/>
      <c r="EU962" s="275"/>
      <c r="EV962" s="275"/>
      <c r="EX962" s="275"/>
      <c r="EY962" s="275"/>
    </row>
    <row r="963" spans="140:155" ht="32.25" customHeight="1">
      <c r="EJ963" s="275"/>
      <c r="EK963" s="276"/>
      <c r="EL963" s="275"/>
      <c r="EM963" s="275"/>
      <c r="EO963" s="275"/>
      <c r="EP963" s="275"/>
      <c r="ES963" s="275"/>
      <c r="ET963" s="276"/>
      <c r="EU963" s="275"/>
      <c r="EV963" s="275"/>
      <c r="EX963" s="275"/>
      <c r="EY963" s="275"/>
    </row>
    <row r="964" spans="140:155" ht="32.25" customHeight="1">
      <c r="EJ964" s="275"/>
      <c r="EK964" s="276"/>
      <c r="EL964" s="275"/>
      <c r="EM964" s="275"/>
      <c r="EO964" s="275"/>
      <c r="EP964" s="275"/>
      <c r="ES964" s="275"/>
      <c r="ET964" s="276"/>
      <c r="EU964" s="275"/>
      <c r="EV964" s="275"/>
      <c r="EX964" s="275"/>
      <c r="EY964" s="275"/>
    </row>
    <row r="965" spans="140:155" ht="32.25" customHeight="1">
      <c r="EJ965" s="275"/>
      <c r="EK965" s="276"/>
      <c r="EL965" s="275"/>
      <c r="EM965" s="275"/>
      <c r="EO965" s="275"/>
      <c r="EP965" s="275"/>
      <c r="ES965" s="275"/>
      <c r="ET965" s="276"/>
      <c r="EU965" s="275"/>
      <c r="EV965" s="275"/>
      <c r="EX965" s="275"/>
      <c r="EY965" s="275"/>
    </row>
    <row r="966" spans="140:155" ht="32.25" customHeight="1">
      <c r="EJ966" s="275"/>
      <c r="EK966" s="276"/>
      <c r="EL966" s="275"/>
      <c r="EM966" s="275"/>
      <c r="EO966" s="275"/>
      <c r="EP966" s="275"/>
      <c r="ES966" s="275"/>
      <c r="ET966" s="276"/>
      <c r="EU966" s="275"/>
      <c r="EV966" s="275"/>
      <c r="EX966" s="275"/>
      <c r="EY966" s="275"/>
    </row>
    <row r="967" spans="140:155" ht="32.25" customHeight="1">
      <c r="EJ967" s="275"/>
      <c r="EK967" s="276"/>
      <c r="EL967" s="275"/>
      <c r="EM967" s="275"/>
      <c r="EO967" s="275"/>
      <c r="EP967" s="275"/>
      <c r="ES967" s="275"/>
      <c r="ET967" s="276"/>
      <c r="EU967" s="275"/>
      <c r="EV967" s="275"/>
      <c r="EX967" s="275"/>
      <c r="EY967" s="275"/>
    </row>
    <row r="968" spans="140:155" ht="32.25" customHeight="1">
      <c r="EJ968" s="275"/>
      <c r="EK968" s="276"/>
      <c r="EL968" s="275"/>
      <c r="EM968" s="275"/>
      <c r="EO968" s="275"/>
      <c r="EP968" s="275"/>
      <c r="ES968" s="275"/>
      <c r="ET968" s="276"/>
      <c r="EU968" s="275"/>
      <c r="EV968" s="275"/>
      <c r="EX968" s="275"/>
      <c r="EY968" s="275"/>
    </row>
    <row r="969" spans="140:155" ht="32.25" customHeight="1">
      <c r="EJ969" s="275"/>
      <c r="EK969" s="276"/>
      <c r="EL969" s="275"/>
      <c r="EM969" s="275"/>
      <c r="EO969" s="275"/>
      <c r="EP969" s="275"/>
      <c r="ES969" s="275"/>
      <c r="ET969" s="276"/>
      <c r="EU969" s="275"/>
      <c r="EV969" s="275"/>
      <c r="EX969" s="275"/>
      <c r="EY969" s="275"/>
    </row>
    <row r="970" spans="140:155" ht="32.25" customHeight="1">
      <c r="EJ970" s="275"/>
      <c r="EK970" s="276"/>
      <c r="EL970" s="275"/>
      <c r="EM970" s="275"/>
      <c r="EO970" s="275"/>
      <c r="EP970" s="275"/>
      <c r="ES970" s="275"/>
      <c r="ET970" s="276"/>
      <c r="EU970" s="275"/>
      <c r="EV970" s="275"/>
      <c r="EX970" s="275"/>
      <c r="EY970" s="275"/>
    </row>
    <row r="971" spans="140:155" ht="32.25" customHeight="1">
      <c r="EJ971" s="275"/>
      <c r="EK971" s="276"/>
      <c r="EL971" s="275"/>
      <c r="EM971" s="275"/>
      <c r="EO971" s="275"/>
      <c r="EP971" s="275"/>
      <c r="ES971" s="275"/>
      <c r="ET971" s="276"/>
      <c r="EU971" s="275"/>
      <c r="EV971" s="275"/>
      <c r="EX971" s="275"/>
      <c r="EY971" s="275"/>
    </row>
    <row r="972" spans="140:155" ht="32.25" customHeight="1">
      <c r="EJ972" s="275"/>
      <c r="EK972" s="276"/>
      <c r="EL972" s="275"/>
      <c r="EM972" s="275"/>
      <c r="EO972" s="275"/>
      <c r="EP972" s="275"/>
      <c r="ES972" s="275"/>
      <c r="ET972" s="276"/>
      <c r="EU972" s="275"/>
      <c r="EV972" s="275"/>
      <c r="EX972" s="275"/>
      <c r="EY972" s="275"/>
    </row>
    <row r="973" spans="140:155" ht="32.25" customHeight="1">
      <c r="EJ973" s="275"/>
      <c r="EK973" s="276"/>
      <c r="EL973" s="275"/>
      <c r="EM973" s="275"/>
      <c r="EO973" s="275"/>
      <c r="EP973" s="275"/>
      <c r="ES973" s="275"/>
      <c r="ET973" s="276"/>
      <c r="EU973" s="275"/>
      <c r="EV973" s="275"/>
      <c r="EX973" s="275"/>
      <c r="EY973" s="275"/>
    </row>
    <row r="974" spans="140:155" ht="32.25" customHeight="1">
      <c r="EJ974" s="275"/>
      <c r="EK974" s="276"/>
      <c r="EL974" s="275"/>
      <c r="EM974" s="275"/>
      <c r="EO974" s="275"/>
      <c r="EP974" s="275"/>
      <c r="ES974" s="275"/>
      <c r="ET974" s="276"/>
      <c r="EU974" s="275"/>
      <c r="EV974" s="275"/>
      <c r="EX974" s="275"/>
      <c r="EY974" s="275"/>
    </row>
    <row r="975" spans="140:155" ht="32.25" customHeight="1">
      <c r="EJ975" s="275"/>
      <c r="EK975" s="276"/>
      <c r="EL975" s="275"/>
      <c r="EM975" s="275"/>
      <c r="EO975" s="275"/>
      <c r="EP975" s="275"/>
      <c r="ES975" s="275"/>
      <c r="ET975" s="276"/>
      <c r="EU975" s="275"/>
      <c r="EV975" s="275"/>
      <c r="EX975" s="275"/>
      <c r="EY975" s="275"/>
    </row>
    <row r="976" spans="140:155" ht="32.25" customHeight="1">
      <c r="EJ976" s="275"/>
      <c r="EK976" s="276"/>
      <c r="EL976" s="275"/>
      <c r="EM976" s="275"/>
      <c r="EO976" s="275"/>
      <c r="EP976" s="275"/>
      <c r="ES976" s="275"/>
      <c r="ET976" s="276"/>
      <c r="EU976" s="275"/>
      <c r="EV976" s="275"/>
      <c r="EX976" s="275"/>
      <c r="EY976" s="275"/>
    </row>
    <row r="977" spans="140:155" ht="32.25" customHeight="1">
      <c r="EJ977" s="275"/>
      <c r="EK977" s="276"/>
      <c r="EL977" s="275"/>
      <c r="EM977" s="275"/>
      <c r="EO977" s="275"/>
      <c r="EP977" s="275"/>
      <c r="ES977" s="275"/>
      <c r="ET977" s="276"/>
      <c r="EU977" s="275"/>
      <c r="EV977" s="275"/>
      <c r="EX977" s="275"/>
      <c r="EY977" s="275"/>
    </row>
    <row r="978" spans="140:155" ht="32.25" customHeight="1">
      <c r="EJ978" s="275"/>
      <c r="EK978" s="276"/>
      <c r="EL978" s="275"/>
      <c r="EM978" s="275"/>
      <c r="EO978" s="275"/>
      <c r="EP978" s="275"/>
      <c r="ES978" s="275"/>
      <c r="ET978" s="276"/>
      <c r="EU978" s="275"/>
      <c r="EV978" s="275"/>
      <c r="EX978" s="275"/>
      <c r="EY978" s="275"/>
    </row>
    <row r="979" spans="140:155" ht="32.25" customHeight="1">
      <c r="EJ979" s="275"/>
      <c r="EK979" s="276"/>
      <c r="EL979" s="275"/>
      <c r="EM979" s="275"/>
      <c r="EO979" s="275"/>
      <c r="EP979" s="275"/>
      <c r="ES979" s="275"/>
      <c r="ET979" s="276"/>
      <c r="EU979" s="275"/>
      <c r="EV979" s="275"/>
      <c r="EX979" s="275"/>
      <c r="EY979" s="275"/>
    </row>
    <row r="980" spans="140:155" ht="32.25" customHeight="1">
      <c r="EJ980" s="275"/>
      <c r="EK980" s="276"/>
      <c r="EL980" s="275"/>
      <c r="EM980" s="275"/>
      <c r="EO980" s="275"/>
      <c r="EP980" s="275"/>
      <c r="ES980" s="275"/>
      <c r="ET980" s="276"/>
      <c r="EU980" s="275"/>
      <c r="EV980" s="275"/>
      <c r="EX980" s="275"/>
      <c r="EY980" s="275"/>
    </row>
    <row r="981" spans="140:155" ht="32.25" customHeight="1">
      <c r="EJ981" s="275"/>
      <c r="EK981" s="276"/>
      <c r="EL981" s="275"/>
      <c r="EM981" s="275"/>
      <c r="EO981" s="275"/>
      <c r="EP981" s="275"/>
      <c r="ES981" s="275"/>
      <c r="ET981" s="276"/>
      <c r="EU981" s="275"/>
      <c r="EV981" s="275"/>
      <c r="EX981" s="275"/>
      <c r="EY981" s="275"/>
    </row>
    <row r="982" spans="140:155" ht="32.25" customHeight="1">
      <c r="EJ982" s="275"/>
      <c r="EK982" s="276"/>
      <c r="EL982" s="275"/>
      <c r="EM982" s="275"/>
      <c r="EO982" s="275"/>
      <c r="EP982" s="275"/>
      <c r="ES982" s="275"/>
      <c r="ET982" s="276"/>
      <c r="EU982" s="275"/>
      <c r="EV982" s="275"/>
      <c r="EX982" s="275"/>
      <c r="EY982" s="275"/>
    </row>
    <row r="983" spans="140:155" ht="32.25" customHeight="1">
      <c r="EJ983" s="275"/>
      <c r="EK983" s="276"/>
      <c r="EL983" s="275"/>
      <c r="EM983" s="275"/>
      <c r="EO983" s="275"/>
      <c r="EP983" s="275"/>
      <c r="ES983" s="275"/>
      <c r="ET983" s="276"/>
      <c r="EU983" s="275"/>
      <c r="EV983" s="275"/>
      <c r="EX983" s="275"/>
      <c r="EY983" s="275"/>
    </row>
    <row r="984" spans="140:155" ht="32.25" customHeight="1">
      <c r="EJ984" s="275"/>
      <c r="EK984" s="276"/>
      <c r="EL984" s="275"/>
      <c r="EM984" s="275"/>
      <c r="EO984" s="275"/>
      <c r="EP984" s="275"/>
      <c r="ES984" s="275"/>
      <c r="ET984" s="276"/>
      <c r="EU984" s="275"/>
      <c r="EV984" s="275"/>
      <c r="EX984" s="275"/>
      <c r="EY984" s="275"/>
    </row>
    <row r="985" spans="140:155" ht="32.25" customHeight="1">
      <c r="EJ985" s="275"/>
      <c r="EK985" s="276"/>
      <c r="EL985" s="275"/>
      <c r="EM985" s="275"/>
      <c r="EO985" s="275"/>
      <c r="EP985" s="275"/>
      <c r="ES985" s="275"/>
      <c r="ET985" s="276"/>
      <c r="EU985" s="275"/>
      <c r="EV985" s="275"/>
      <c r="EX985" s="275"/>
      <c r="EY985" s="275"/>
    </row>
    <row r="986" spans="140:155" ht="32.25" customHeight="1">
      <c r="EJ986" s="275"/>
      <c r="EK986" s="276"/>
      <c r="EL986" s="275"/>
      <c r="EM986" s="275"/>
      <c r="EO986" s="275"/>
      <c r="EP986" s="275"/>
      <c r="ES986" s="275"/>
      <c r="ET986" s="276"/>
      <c r="EU986" s="275"/>
      <c r="EV986" s="275"/>
      <c r="EX986" s="275"/>
      <c r="EY986" s="275"/>
    </row>
    <row r="987" spans="140:155" ht="32.25" customHeight="1">
      <c r="EJ987" s="275"/>
      <c r="EK987" s="276"/>
      <c r="EL987" s="275"/>
      <c r="EM987" s="275"/>
      <c r="EO987" s="275"/>
      <c r="EP987" s="275"/>
      <c r="ES987" s="275"/>
      <c r="ET987" s="276"/>
      <c r="EU987" s="275"/>
      <c r="EV987" s="275"/>
      <c r="EX987" s="275"/>
      <c r="EY987" s="275"/>
    </row>
    <row r="988" spans="140:155" ht="32.25" customHeight="1">
      <c r="EJ988" s="275"/>
      <c r="EK988" s="276"/>
      <c r="EL988" s="275"/>
      <c r="EM988" s="275"/>
      <c r="EO988" s="275"/>
      <c r="EP988" s="275"/>
      <c r="ES988" s="275"/>
      <c r="ET988" s="276"/>
      <c r="EU988" s="275"/>
      <c r="EV988" s="275"/>
      <c r="EX988" s="275"/>
      <c r="EY988" s="275"/>
    </row>
    <row r="989" spans="140:155" ht="32.25" customHeight="1">
      <c r="EJ989" s="275"/>
      <c r="EK989" s="276"/>
      <c r="EL989" s="275"/>
      <c r="EM989" s="275"/>
      <c r="EO989" s="275"/>
      <c r="EP989" s="275"/>
      <c r="ES989" s="275"/>
      <c r="ET989" s="276"/>
      <c r="EU989" s="275"/>
      <c r="EV989" s="275"/>
      <c r="EX989" s="275"/>
      <c r="EY989" s="275"/>
    </row>
    <row r="990" spans="140:155" ht="32.25" customHeight="1">
      <c r="EJ990" s="275"/>
      <c r="EK990" s="276"/>
      <c r="EL990" s="275"/>
      <c r="EM990" s="275"/>
      <c r="EO990" s="275"/>
      <c r="EP990" s="275"/>
      <c r="ES990" s="275"/>
      <c r="ET990" s="276"/>
      <c r="EU990" s="275"/>
      <c r="EV990" s="275"/>
      <c r="EX990" s="275"/>
      <c r="EY990" s="275"/>
    </row>
    <row r="991" spans="140:155" ht="32.25" customHeight="1">
      <c r="EJ991" s="275"/>
      <c r="EK991" s="276"/>
      <c r="EL991" s="275"/>
      <c r="EM991" s="275"/>
      <c r="EO991" s="275"/>
      <c r="EP991" s="275"/>
      <c r="ES991" s="275"/>
      <c r="ET991" s="276"/>
      <c r="EU991" s="275"/>
      <c r="EV991" s="275"/>
      <c r="EX991" s="275"/>
      <c r="EY991" s="275"/>
    </row>
    <row r="992" spans="140:155" ht="32.25" customHeight="1">
      <c r="EJ992" s="275"/>
      <c r="EK992" s="276"/>
      <c r="EL992" s="275"/>
      <c r="EM992" s="275"/>
      <c r="EO992" s="275"/>
      <c r="EP992" s="275"/>
      <c r="ES992" s="275"/>
      <c r="ET992" s="276"/>
      <c r="EU992" s="275"/>
      <c r="EV992" s="275"/>
      <c r="EX992" s="275"/>
      <c r="EY992" s="275"/>
    </row>
    <row r="993" spans="140:155" ht="32.25" customHeight="1">
      <c r="EJ993" s="275"/>
      <c r="EK993" s="276"/>
      <c r="EL993" s="275"/>
      <c r="EM993" s="275"/>
      <c r="EO993" s="275"/>
      <c r="EP993" s="275"/>
      <c r="ES993" s="275"/>
      <c r="ET993" s="276"/>
      <c r="EU993" s="275"/>
      <c r="EV993" s="275"/>
      <c r="EX993" s="275"/>
      <c r="EY993" s="275"/>
    </row>
    <row r="994" spans="140:155" ht="32.25" customHeight="1">
      <c r="EJ994" s="275"/>
      <c r="EK994" s="276"/>
      <c r="EL994" s="275"/>
      <c r="EM994" s="275"/>
      <c r="EO994" s="275"/>
      <c r="EP994" s="275"/>
      <c r="ES994" s="275"/>
      <c r="ET994" s="276"/>
      <c r="EU994" s="275"/>
      <c r="EV994" s="275"/>
      <c r="EX994" s="275"/>
      <c r="EY994" s="275"/>
    </row>
    <row r="995" spans="140:155" ht="32.25" customHeight="1">
      <c r="EJ995" s="275"/>
      <c r="EK995" s="276"/>
      <c r="EL995" s="275"/>
      <c r="EM995" s="275"/>
      <c r="EO995" s="275"/>
      <c r="EP995" s="275"/>
      <c r="ES995" s="275"/>
      <c r="ET995" s="276"/>
      <c r="EU995" s="275"/>
      <c r="EV995" s="275"/>
      <c r="EX995" s="275"/>
      <c r="EY995" s="275"/>
    </row>
    <row r="996" spans="140:155" ht="32.25" customHeight="1">
      <c r="EJ996" s="275"/>
      <c r="EK996" s="276"/>
      <c r="EL996" s="275"/>
      <c r="EM996" s="275"/>
      <c r="EO996" s="275"/>
      <c r="EP996" s="275"/>
      <c r="ES996" s="275"/>
      <c r="ET996" s="276"/>
      <c r="EU996" s="275"/>
      <c r="EV996" s="275"/>
      <c r="EX996" s="275"/>
      <c r="EY996" s="275"/>
    </row>
    <row r="997" spans="140:155" ht="32.25" customHeight="1">
      <c r="EJ997" s="275"/>
      <c r="EK997" s="276"/>
      <c r="EL997" s="275"/>
      <c r="EM997" s="275"/>
      <c r="EO997" s="275"/>
      <c r="EP997" s="275"/>
      <c r="ES997" s="275"/>
      <c r="ET997" s="276"/>
      <c r="EU997" s="275"/>
      <c r="EV997" s="275"/>
      <c r="EX997" s="275"/>
      <c r="EY997" s="275"/>
    </row>
    <row r="998" spans="140:155" ht="32.25" customHeight="1">
      <c r="EJ998" s="275"/>
      <c r="EK998" s="276"/>
      <c r="EL998" s="275"/>
      <c r="EM998" s="275"/>
      <c r="EO998" s="275"/>
      <c r="EP998" s="275"/>
      <c r="ES998" s="275"/>
      <c r="ET998" s="276"/>
      <c r="EU998" s="275"/>
      <c r="EV998" s="275"/>
      <c r="EX998" s="275"/>
      <c r="EY998" s="275"/>
    </row>
    <row r="999" spans="140:155" ht="32.25" customHeight="1">
      <c r="EJ999" s="275"/>
      <c r="EK999" s="276"/>
      <c r="EL999" s="275"/>
      <c r="EM999" s="275"/>
      <c r="EO999" s="275"/>
      <c r="EP999" s="275"/>
      <c r="ES999" s="275"/>
      <c r="ET999" s="276"/>
      <c r="EU999" s="275"/>
      <c r="EV999" s="275"/>
      <c r="EX999" s="275"/>
      <c r="EY999" s="275"/>
    </row>
    <row r="1000" spans="140:155" ht="32.25" customHeight="1">
      <c r="EJ1000" s="275"/>
      <c r="EK1000" s="276"/>
      <c r="EL1000" s="275"/>
      <c r="EM1000" s="275"/>
      <c r="EO1000" s="275"/>
      <c r="EP1000" s="275"/>
      <c r="ES1000" s="275"/>
      <c r="ET1000" s="276"/>
      <c r="EU1000" s="275"/>
      <c r="EV1000" s="275"/>
      <c r="EX1000" s="275"/>
      <c r="EY1000" s="275"/>
    </row>
    <row r="1001" spans="140:155" ht="32.25" customHeight="1">
      <c r="EJ1001" s="275"/>
      <c r="EK1001" s="276"/>
      <c r="EL1001" s="275"/>
      <c r="EM1001" s="275"/>
      <c r="EO1001" s="275"/>
      <c r="EP1001" s="275"/>
      <c r="ES1001" s="275"/>
      <c r="ET1001" s="276"/>
      <c r="EU1001" s="275"/>
      <c r="EV1001" s="275"/>
      <c r="EX1001" s="275"/>
      <c r="EY1001" s="275"/>
    </row>
    <row r="1002" spans="140:155" ht="32.25" customHeight="1">
      <c r="EJ1002" s="275"/>
      <c r="EK1002" s="276"/>
      <c r="EL1002" s="275"/>
      <c r="EM1002" s="275"/>
      <c r="EO1002" s="275"/>
      <c r="EP1002" s="275"/>
      <c r="ES1002" s="275"/>
      <c r="ET1002" s="276"/>
      <c r="EU1002" s="275"/>
      <c r="EV1002" s="275"/>
      <c r="EX1002" s="275"/>
      <c r="EY1002" s="275"/>
    </row>
    <row r="1003" spans="140:155" ht="32.25" customHeight="1">
      <c r="EJ1003" s="275"/>
      <c r="EK1003" s="276"/>
      <c r="EL1003" s="275"/>
      <c r="EM1003" s="275"/>
      <c r="EO1003" s="275"/>
      <c r="EP1003" s="275"/>
      <c r="ES1003" s="275"/>
      <c r="ET1003" s="276"/>
      <c r="EU1003" s="275"/>
      <c r="EV1003" s="275"/>
      <c r="EX1003" s="275"/>
      <c r="EY1003" s="275"/>
    </row>
    <row r="1004" spans="140:155" ht="32.25" customHeight="1">
      <c r="EJ1004" s="275"/>
      <c r="EK1004" s="276"/>
      <c r="EL1004" s="275"/>
      <c r="EM1004" s="275"/>
      <c r="EO1004" s="275"/>
      <c r="EP1004" s="275"/>
      <c r="ES1004" s="275"/>
      <c r="ET1004" s="276"/>
      <c r="EU1004" s="275"/>
      <c r="EV1004" s="275"/>
      <c r="EX1004" s="275"/>
      <c r="EY1004" s="275"/>
    </row>
    <row r="1005" spans="140:155" ht="32.25" customHeight="1">
      <c r="EJ1005" s="275"/>
      <c r="EK1005" s="276"/>
      <c r="EL1005" s="275"/>
      <c r="EM1005" s="275"/>
      <c r="EO1005" s="275"/>
      <c r="EP1005" s="275"/>
      <c r="ES1005" s="275"/>
      <c r="ET1005" s="276"/>
      <c r="EU1005" s="275"/>
      <c r="EV1005" s="275"/>
      <c r="EX1005" s="275"/>
      <c r="EY1005" s="275"/>
    </row>
    <row r="1006" spans="140:155" ht="32.25" customHeight="1">
      <c r="EJ1006" s="275"/>
      <c r="EK1006" s="276"/>
      <c r="EL1006" s="275"/>
      <c r="EM1006" s="275"/>
      <c r="EO1006" s="275"/>
      <c r="EP1006" s="275"/>
      <c r="ES1006" s="275"/>
      <c r="ET1006" s="276"/>
      <c r="EU1006" s="275"/>
      <c r="EV1006" s="275"/>
      <c r="EX1006" s="275"/>
      <c r="EY1006" s="275"/>
    </row>
    <row r="1007" spans="140:155" ht="32.25" customHeight="1">
      <c r="EJ1007" s="275"/>
      <c r="EK1007" s="276"/>
      <c r="EL1007" s="275"/>
      <c r="EM1007" s="275"/>
      <c r="EO1007" s="275"/>
      <c r="EP1007" s="275"/>
      <c r="ES1007" s="275"/>
      <c r="ET1007" s="276"/>
      <c r="EU1007" s="275"/>
      <c r="EV1007" s="275"/>
      <c r="EX1007" s="275"/>
      <c r="EY1007" s="275"/>
    </row>
    <row r="1008" spans="140:155" ht="32.25" customHeight="1">
      <c r="EJ1008" s="275"/>
      <c r="EK1008" s="276"/>
      <c r="EL1008" s="275"/>
      <c r="EM1008" s="275"/>
      <c r="EO1008" s="275"/>
      <c r="EP1008" s="275"/>
      <c r="ES1008" s="275"/>
      <c r="ET1008" s="276"/>
      <c r="EU1008" s="275"/>
      <c r="EV1008" s="275"/>
      <c r="EX1008" s="275"/>
      <c r="EY1008" s="275"/>
    </row>
    <row r="1009" spans="140:155" ht="32.25" customHeight="1">
      <c r="EJ1009" s="275"/>
      <c r="EK1009" s="276"/>
      <c r="EL1009" s="275"/>
      <c r="EM1009" s="275"/>
      <c r="EO1009" s="275"/>
      <c r="EP1009" s="275"/>
      <c r="ES1009" s="275"/>
      <c r="ET1009" s="276"/>
      <c r="EU1009" s="275"/>
      <c r="EV1009" s="275"/>
      <c r="EX1009" s="275"/>
      <c r="EY1009" s="275"/>
    </row>
    <row r="1010" spans="140:155" ht="32.25" customHeight="1">
      <c r="EJ1010" s="275"/>
      <c r="EK1010" s="276"/>
      <c r="EL1010" s="275"/>
      <c r="EM1010" s="275"/>
      <c r="EO1010" s="275"/>
      <c r="EP1010" s="275"/>
      <c r="ES1010" s="275"/>
      <c r="ET1010" s="276"/>
      <c r="EU1010" s="275"/>
      <c r="EV1010" s="275"/>
      <c r="EX1010" s="275"/>
      <c r="EY1010" s="275"/>
    </row>
    <row r="1011" spans="140:155" ht="32.25" customHeight="1">
      <c r="EJ1011" s="275"/>
      <c r="EK1011" s="276"/>
      <c r="EL1011" s="275"/>
      <c r="EM1011" s="275"/>
      <c r="EO1011" s="275"/>
      <c r="EP1011" s="275"/>
      <c r="ES1011" s="275"/>
      <c r="ET1011" s="276"/>
      <c r="EU1011" s="275"/>
      <c r="EV1011" s="275"/>
      <c r="EX1011" s="275"/>
      <c r="EY1011" s="275"/>
    </row>
    <row r="1012" spans="140:155" ht="32.25" customHeight="1">
      <c r="EJ1012" s="275"/>
      <c r="EK1012" s="276"/>
      <c r="EL1012" s="275"/>
      <c r="EM1012" s="275"/>
      <c r="EO1012" s="275"/>
      <c r="EP1012" s="275"/>
      <c r="ES1012" s="275"/>
      <c r="ET1012" s="276"/>
      <c r="EU1012" s="275"/>
      <c r="EV1012" s="275"/>
      <c r="EX1012" s="275"/>
      <c r="EY1012" s="275"/>
    </row>
    <row r="1013" spans="140:155" ht="32.25" customHeight="1">
      <c r="EJ1013" s="275"/>
      <c r="EK1013" s="276"/>
      <c r="EL1013" s="275"/>
      <c r="EM1013" s="275"/>
      <c r="EO1013" s="275"/>
      <c r="EP1013" s="275"/>
      <c r="ES1013" s="275"/>
      <c r="ET1013" s="276"/>
      <c r="EU1013" s="275"/>
      <c r="EV1013" s="275"/>
      <c r="EX1013" s="275"/>
      <c r="EY1013" s="275"/>
    </row>
    <row r="1014" spans="140:155" ht="32.25" customHeight="1">
      <c r="EJ1014" s="275"/>
      <c r="EK1014" s="276"/>
      <c r="EL1014" s="275"/>
      <c r="EM1014" s="275"/>
      <c r="EO1014" s="275"/>
      <c r="EP1014" s="275"/>
      <c r="ES1014" s="275"/>
      <c r="ET1014" s="276"/>
      <c r="EU1014" s="275"/>
      <c r="EV1014" s="275"/>
      <c r="EX1014" s="275"/>
      <c r="EY1014" s="275"/>
    </row>
    <row r="1015" spans="140:155" ht="32.25" customHeight="1">
      <c r="EJ1015" s="275"/>
      <c r="EK1015" s="276"/>
      <c r="EL1015" s="275"/>
      <c r="EM1015" s="275"/>
      <c r="EO1015" s="275"/>
      <c r="EP1015" s="275"/>
      <c r="ES1015" s="275"/>
      <c r="ET1015" s="276"/>
      <c r="EU1015" s="275"/>
      <c r="EV1015" s="275"/>
      <c r="EX1015" s="275"/>
      <c r="EY1015" s="275"/>
    </row>
    <row r="1016" spans="140:155" ht="32.25" customHeight="1">
      <c r="EJ1016" s="275"/>
      <c r="EK1016" s="276"/>
      <c r="EL1016" s="275"/>
      <c r="EM1016" s="275"/>
      <c r="EO1016" s="275"/>
      <c r="EP1016" s="275"/>
      <c r="ES1016" s="275"/>
      <c r="ET1016" s="276"/>
      <c r="EU1016" s="275"/>
      <c r="EV1016" s="275"/>
      <c r="EX1016" s="275"/>
      <c r="EY1016" s="275"/>
    </row>
    <row r="1017" spans="140:155" ht="32.25" customHeight="1">
      <c r="EJ1017" s="275"/>
      <c r="EK1017" s="276"/>
      <c r="EL1017" s="275"/>
      <c r="EM1017" s="275"/>
      <c r="EO1017" s="275"/>
      <c r="EP1017" s="275"/>
      <c r="ES1017" s="275"/>
      <c r="ET1017" s="276"/>
      <c r="EU1017" s="275"/>
      <c r="EV1017" s="275"/>
      <c r="EX1017" s="275"/>
      <c r="EY1017" s="275"/>
    </row>
    <row r="1018" spans="140:155" ht="32.25" customHeight="1">
      <c r="EJ1018" s="275"/>
      <c r="EK1018" s="276"/>
      <c r="EL1018" s="275"/>
      <c r="EM1018" s="275"/>
      <c r="EO1018" s="275"/>
      <c r="EP1018" s="275"/>
      <c r="ES1018" s="275"/>
      <c r="ET1018" s="276"/>
      <c r="EU1018" s="275"/>
      <c r="EV1018" s="275"/>
      <c r="EX1018" s="275"/>
      <c r="EY1018" s="275"/>
    </row>
    <row r="1019" spans="140:155" ht="32.25" customHeight="1">
      <c r="EJ1019" s="275"/>
      <c r="EK1019" s="276"/>
      <c r="EL1019" s="275"/>
      <c r="EM1019" s="275"/>
      <c r="EO1019" s="275"/>
      <c r="EP1019" s="275"/>
      <c r="ES1019" s="275"/>
      <c r="ET1019" s="276"/>
      <c r="EU1019" s="275"/>
      <c r="EV1019" s="275"/>
      <c r="EX1019" s="275"/>
      <c r="EY1019" s="275"/>
    </row>
    <row r="1020" spans="140:155" ht="32.25" customHeight="1">
      <c r="EJ1020" s="275"/>
      <c r="EK1020" s="276"/>
      <c r="EL1020" s="275"/>
      <c r="EM1020" s="275"/>
      <c r="EO1020" s="275"/>
      <c r="EP1020" s="275"/>
      <c r="ES1020" s="275"/>
      <c r="ET1020" s="276"/>
      <c r="EU1020" s="275"/>
      <c r="EV1020" s="275"/>
      <c r="EX1020" s="275"/>
      <c r="EY1020" s="275"/>
    </row>
    <row r="1021" spans="140:155" ht="32.25" customHeight="1">
      <c r="EJ1021" s="275"/>
      <c r="EK1021" s="276"/>
      <c r="EL1021" s="275"/>
      <c r="EM1021" s="275"/>
      <c r="EO1021" s="275"/>
      <c r="EP1021" s="275"/>
      <c r="ES1021" s="275"/>
      <c r="ET1021" s="276"/>
      <c r="EU1021" s="275"/>
      <c r="EV1021" s="275"/>
      <c r="EX1021" s="275"/>
      <c r="EY1021" s="275"/>
    </row>
    <row r="1022" spans="140:155" ht="32.25" customHeight="1">
      <c r="EJ1022" s="275"/>
      <c r="EK1022" s="276"/>
      <c r="EL1022" s="275"/>
      <c r="EM1022" s="275"/>
      <c r="EO1022" s="275"/>
      <c r="EP1022" s="275"/>
      <c r="ES1022" s="275"/>
      <c r="ET1022" s="276"/>
      <c r="EU1022" s="275"/>
      <c r="EV1022" s="275"/>
      <c r="EX1022" s="275"/>
      <c r="EY1022" s="275"/>
    </row>
    <row r="1023" spans="140:155" ht="32.25" customHeight="1">
      <c r="EJ1023" s="275"/>
      <c r="EK1023" s="276"/>
      <c r="EL1023" s="275"/>
      <c r="EM1023" s="275"/>
      <c r="EO1023" s="275"/>
      <c r="EP1023" s="275"/>
      <c r="ES1023" s="275"/>
      <c r="ET1023" s="276"/>
      <c r="EU1023" s="275"/>
      <c r="EV1023" s="275"/>
      <c r="EX1023" s="275"/>
      <c r="EY1023" s="275"/>
    </row>
    <row r="1024" spans="140:155" ht="32.25" customHeight="1">
      <c r="EJ1024" s="275"/>
      <c r="EK1024" s="276"/>
      <c r="EL1024" s="275"/>
      <c r="EM1024" s="275"/>
      <c r="EO1024" s="275"/>
      <c r="EP1024" s="275"/>
      <c r="ES1024" s="275"/>
      <c r="ET1024" s="276"/>
      <c r="EU1024" s="275"/>
      <c r="EV1024" s="275"/>
      <c r="EX1024" s="275"/>
      <c r="EY1024" s="275"/>
    </row>
    <row r="1025" spans="140:155" ht="32.25" customHeight="1">
      <c r="EJ1025" s="275"/>
      <c r="EK1025" s="276"/>
      <c r="EL1025" s="275"/>
      <c r="EM1025" s="275"/>
      <c r="EO1025" s="275"/>
      <c r="EP1025" s="275"/>
      <c r="ES1025" s="275"/>
      <c r="ET1025" s="276"/>
      <c r="EU1025" s="275"/>
      <c r="EV1025" s="275"/>
      <c r="EX1025" s="275"/>
      <c r="EY1025" s="275"/>
    </row>
    <row r="1026" spans="140:155" ht="32.25" customHeight="1">
      <c r="EJ1026" s="275"/>
      <c r="EK1026" s="276"/>
      <c r="EL1026" s="275"/>
      <c r="EM1026" s="275"/>
      <c r="EO1026" s="275"/>
      <c r="EP1026" s="275"/>
      <c r="ES1026" s="275"/>
      <c r="ET1026" s="276"/>
      <c r="EU1026" s="275"/>
      <c r="EV1026" s="275"/>
      <c r="EX1026" s="275"/>
      <c r="EY1026" s="275"/>
    </row>
    <row r="1027" spans="140:155" ht="32.25" customHeight="1">
      <c r="EJ1027" s="275"/>
      <c r="EK1027" s="276"/>
      <c r="EL1027" s="275"/>
      <c r="EM1027" s="275"/>
      <c r="EO1027" s="275"/>
      <c r="EP1027" s="275"/>
      <c r="ES1027" s="275"/>
      <c r="ET1027" s="276"/>
      <c r="EU1027" s="275"/>
      <c r="EV1027" s="275"/>
      <c r="EX1027" s="275"/>
      <c r="EY1027" s="275"/>
    </row>
    <row r="1028" spans="140:155" ht="32.25" customHeight="1">
      <c r="EJ1028" s="275"/>
      <c r="EK1028" s="276"/>
      <c r="EL1028" s="275"/>
      <c r="EM1028" s="275"/>
      <c r="EO1028" s="275"/>
      <c r="EP1028" s="275"/>
      <c r="ES1028" s="275"/>
      <c r="ET1028" s="276"/>
      <c r="EU1028" s="275"/>
      <c r="EV1028" s="275"/>
      <c r="EX1028" s="275"/>
      <c r="EY1028" s="275"/>
    </row>
    <row r="1029" spans="140:155" ht="32.25" customHeight="1">
      <c r="EJ1029" s="275"/>
      <c r="EK1029" s="276"/>
      <c r="EL1029" s="275"/>
      <c r="EM1029" s="275"/>
      <c r="EO1029" s="275"/>
      <c r="EP1029" s="275"/>
      <c r="ES1029" s="275"/>
      <c r="ET1029" s="276"/>
      <c r="EU1029" s="275"/>
      <c r="EV1029" s="275"/>
      <c r="EX1029" s="275"/>
      <c r="EY1029" s="275"/>
    </row>
    <row r="1030" spans="140:155" ht="32.25" customHeight="1">
      <c r="EJ1030" s="275"/>
      <c r="EK1030" s="276"/>
      <c r="EL1030" s="275"/>
      <c r="EM1030" s="275"/>
      <c r="EO1030" s="275"/>
      <c r="EP1030" s="275"/>
      <c r="ES1030" s="275"/>
      <c r="ET1030" s="276"/>
      <c r="EU1030" s="275"/>
      <c r="EV1030" s="275"/>
      <c r="EX1030" s="275"/>
      <c r="EY1030" s="275"/>
    </row>
    <row r="1031" spans="140:155" ht="32.25" customHeight="1">
      <c r="EJ1031" s="275"/>
      <c r="EK1031" s="276"/>
      <c r="EL1031" s="275"/>
      <c r="EM1031" s="275"/>
      <c r="EO1031" s="275"/>
      <c r="EP1031" s="275"/>
      <c r="ES1031" s="275"/>
      <c r="ET1031" s="276"/>
      <c r="EU1031" s="275"/>
      <c r="EV1031" s="275"/>
      <c r="EX1031" s="275"/>
      <c r="EY1031" s="275"/>
    </row>
    <row r="1032" spans="140:155" ht="32.25" customHeight="1">
      <c r="EJ1032" s="275"/>
      <c r="EK1032" s="276"/>
      <c r="EL1032" s="275"/>
      <c r="EM1032" s="275"/>
      <c r="EO1032" s="275"/>
      <c r="EP1032" s="275"/>
      <c r="ES1032" s="275"/>
      <c r="ET1032" s="276"/>
      <c r="EU1032" s="275"/>
      <c r="EV1032" s="275"/>
      <c r="EX1032" s="275"/>
      <c r="EY1032" s="275"/>
    </row>
    <row r="1033" spans="140:155" ht="32.25" customHeight="1">
      <c r="EJ1033" s="275"/>
      <c r="EK1033" s="276"/>
      <c r="EL1033" s="275"/>
      <c r="EM1033" s="275"/>
      <c r="EO1033" s="275"/>
      <c r="EP1033" s="275"/>
      <c r="ES1033" s="275"/>
      <c r="ET1033" s="276"/>
      <c r="EU1033" s="275"/>
      <c r="EV1033" s="275"/>
      <c r="EX1033" s="275"/>
      <c r="EY1033" s="275"/>
    </row>
    <row r="1034" spans="140:155" ht="32.25" customHeight="1">
      <c r="EJ1034" s="275"/>
      <c r="EK1034" s="276"/>
      <c r="EL1034" s="275"/>
      <c r="EM1034" s="275"/>
      <c r="EO1034" s="275"/>
      <c r="EP1034" s="275"/>
      <c r="ES1034" s="275"/>
      <c r="ET1034" s="276"/>
      <c r="EU1034" s="275"/>
      <c r="EV1034" s="275"/>
      <c r="EX1034" s="275"/>
      <c r="EY1034" s="275"/>
    </row>
    <row r="1035" spans="140:155" ht="32.25" customHeight="1">
      <c r="EJ1035" s="275"/>
      <c r="EK1035" s="276"/>
      <c r="EL1035" s="275"/>
      <c r="EM1035" s="275"/>
      <c r="EO1035" s="275"/>
      <c r="EP1035" s="275"/>
      <c r="ES1035" s="275"/>
      <c r="ET1035" s="276"/>
      <c r="EU1035" s="275"/>
      <c r="EV1035" s="275"/>
      <c r="EX1035" s="275"/>
      <c r="EY1035" s="275"/>
    </row>
    <row r="1036" spans="140:155" ht="32.25" customHeight="1">
      <c r="EJ1036" s="275"/>
      <c r="EK1036" s="276"/>
      <c r="EL1036" s="275"/>
      <c r="EM1036" s="275"/>
      <c r="EO1036" s="275"/>
      <c r="EP1036" s="275"/>
      <c r="ES1036" s="275"/>
      <c r="ET1036" s="276"/>
      <c r="EU1036" s="275"/>
      <c r="EV1036" s="275"/>
      <c r="EX1036" s="275"/>
      <c r="EY1036" s="275"/>
    </row>
    <row r="1037" spans="140:155" ht="32.25" customHeight="1">
      <c r="EJ1037" s="275"/>
      <c r="EK1037" s="276"/>
      <c r="EL1037" s="275"/>
      <c r="EM1037" s="275"/>
      <c r="EO1037" s="275"/>
      <c r="EP1037" s="275"/>
      <c r="ES1037" s="275"/>
      <c r="ET1037" s="276"/>
      <c r="EU1037" s="275"/>
      <c r="EV1037" s="275"/>
      <c r="EX1037" s="275"/>
      <c r="EY1037" s="275"/>
    </row>
    <row r="1038" spans="140:155" ht="32.25" customHeight="1">
      <c r="EJ1038" s="275"/>
      <c r="EK1038" s="276"/>
      <c r="EL1038" s="275"/>
      <c r="EM1038" s="275"/>
      <c r="EO1038" s="275"/>
      <c r="EP1038" s="275"/>
      <c r="ES1038" s="275"/>
      <c r="ET1038" s="276"/>
      <c r="EU1038" s="275"/>
      <c r="EV1038" s="275"/>
      <c r="EX1038" s="275"/>
      <c r="EY1038" s="275"/>
    </row>
    <row r="1039" spans="140:155" ht="32.25" customHeight="1">
      <c r="EJ1039" s="275"/>
      <c r="EK1039" s="276"/>
      <c r="EL1039" s="275"/>
      <c r="EM1039" s="275"/>
      <c r="EO1039" s="275"/>
      <c r="EP1039" s="275"/>
      <c r="ES1039" s="275"/>
      <c r="ET1039" s="276"/>
      <c r="EU1039" s="275"/>
      <c r="EV1039" s="275"/>
      <c r="EX1039" s="275"/>
      <c r="EY1039" s="275"/>
    </row>
    <row r="1040" spans="140:155" ht="32.25" customHeight="1">
      <c r="EJ1040" s="275"/>
      <c r="EK1040" s="276"/>
      <c r="EL1040" s="275"/>
      <c r="EM1040" s="275"/>
      <c r="EO1040" s="275"/>
      <c r="EP1040" s="275"/>
      <c r="ES1040" s="275"/>
      <c r="ET1040" s="276"/>
      <c r="EU1040" s="275"/>
      <c r="EV1040" s="275"/>
      <c r="EX1040" s="275"/>
      <c r="EY1040" s="275"/>
    </row>
    <row r="1041" spans="140:155" ht="32.25" customHeight="1">
      <c r="EJ1041" s="275"/>
      <c r="EK1041" s="276"/>
      <c r="EL1041" s="275"/>
      <c r="EM1041" s="275"/>
      <c r="EO1041" s="275"/>
      <c r="EP1041" s="275"/>
      <c r="ES1041" s="275"/>
      <c r="ET1041" s="276"/>
      <c r="EU1041" s="275"/>
      <c r="EV1041" s="275"/>
      <c r="EX1041" s="275"/>
      <c r="EY1041" s="275"/>
    </row>
    <row r="1042" spans="140:155" ht="32.25" customHeight="1">
      <c r="EJ1042" s="275"/>
      <c r="EK1042" s="276"/>
      <c r="EL1042" s="275"/>
      <c r="EM1042" s="275"/>
      <c r="EO1042" s="275"/>
      <c r="EP1042" s="275"/>
      <c r="ES1042" s="275"/>
      <c r="ET1042" s="276"/>
      <c r="EU1042" s="275"/>
      <c r="EV1042" s="275"/>
      <c r="EX1042" s="275"/>
      <c r="EY1042" s="275"/>
    </row>
    <row r="1043" spans="140:155" ht="32.25" customHeight="1">
      <c r="EJ1043" s="275"/>
      <c r="EK1043" s="276"/>
      <c r="EL1043" s="275"/>
      <c r="EM1043" s="275"/>
      <c r="EO1043" s="275"/>
      <c r="EP1043" s="275"/>
      <c r="ES1043" s="275"/>
      <c r="ET1043" s="276"/>
      <c r="EU1043" s="275"/>
      <c r="EV1043" s="275"/>
      <c r="EX1043" s="275"/>
      <c r="EY1043" s="275"/>
    </row>
    <row r="1044" spans="140:155" ht="32.25" customHeight="1">
      <c r="EJ1044" s="275"/>
      <c r="EK1044" s="276"/>
      <c r="EL1044" s="275"/>
      <c r="EM1044" s="275"/>
      <c r="EO1044" s="275"/>
      <c r="EP1044" s="275"/>
      <c r="ES1044" s="275"/>
      <c r="ET1044" s="276"/>
      <c r="EU1044" s="275"/>
      <c r="EV1044" s="275"/>
      <c r="EX1044" s="275"/>
      <c r="EY1044" s="275"/>
    </row>
    <row r="1045" spans="140:155" ht="32.25" customHeight="1">
      <c r="EJ1045" s="275"/>
      <c r="EK1045" s="276"/>
      <c r="EL1045" s="275"/>
      <c r="EM1045" s="275"/>
      <c r="EO1045" s="275"/>
      <c r="EP1045" s="275"/>
      <c r="ES1045" s="275"/>
      <c r="ET1045" s="276"/>
      <c r="EU1045" s="275"/>
      <c r="EV1045" s="275"/>
      <c r="EX1045" s="275"/>
      <c r="EY1045" s="275"/>
    </row>
    <row r="1046" spans="140:155" ht="32.25" customHeight="1">
      <c r="EJ1046" s="275"/>
      <c r="EK1046" s="276"/>
      <c r="EL1046" s="275"/>
      <c r="EM1046" s="275"/>
      <c r="EO1046" s="275"/>
      <c r="EP1046" s="275"/>
      <c r="ES1046" s="275"/>
      <c r="ET1046" s="276"/>
      <c r="EU1046" s="275"/>
      <c r="EV1046" s="275"/>
      <c r="EX1046" s="275"/>
      <c r="EY1046" s="275"/>
    </row>
    <row r="1047" spans="140:155" ht="32.25" customHeight="1">
      <c r="EJ1047" s="275"/>
      <c r="EK1047" s="276"/>
      <c r="EL1047" s="275"/>
      <c r="EM1047" s="275"/>
      <c r="EO1047" s="275"/>
      <c r="EP1047" s="275"/>
      <c r="ES1047" s="275"/>
      <c r="ET1047" s="276"/>
      <c r="EU1047" s="275"/>
      <c r="EV1047" s="275"/>
      <c r="EX1047" s="275"/>
      <c r="EY1047" s="275"/>
    </row>
    <row r="1048" spans="140:155" ht="32.25" customHeight="1">
      <c r="EJ1048" s="275"/>
      <c r="EK1048" s="276"/>
      <c r="EL1048" s="275"/>
      <c r="EM1048" s="275"/>
      <c r="EO1048" s="275"/>
      <c r="EP1048" s="275"/>
      <c r="ES1048" s="275"/>
      <c r="ET1048" s="276"/>
      <c r="EU1048" s="275"/>
      <c r="EV1048" s="275"/>
      <c r="EX1048" s="275"/>
      <c r="EY1048" s="275"/>
    </row>
    <row r="1049" spans="140:155" ht="32.25" customHeight="1">
      <c r="EJ1049" s="275"/>
      <c r="EK1049" s="276"/>
      <c r="EL1049" s="275"/>
      <c r="EM1049" s="275"/>
      <c r="EO1049" s="275"/>
      <c r="EP1049" s="275"/>
      <c r="ES1049" s="275"/>
      <c r="ET1049" s="276"/>
      <c r="EU1049" s="275"/>
      <c r="EV1049" s="275"/>
      <c r="EX1049" s="275"/>
      <c r="EY1049" s="275"/>
    </row>
    <row r="1050" spans="140:155" ht="32.25" customHeight="1">
      <c r="EJ1050" s="275"/>
      <c r="EK1050" s="276"/>
      <c r="EL1050" s="275"/>
      <c r="EM1050" s="275"/>
      <c r="EO1050" s="275"/>
      <c r="EP1050" s="275"/>
      <c r="ES1050" s="275"/>
      <c r="ET1050" s="276"/>
      <c r="EU1050" s="275"/>
      <c r="EV1050" s="275"/>
      <c r="EX1050" s="275"/>
      <c r="EY1050" s="275"/>
    </row>
    <row r="1051" spans="140:155" ht="32.25" customHeight="1">
      <c r="EJ1051" s="275"/>
      <c r="EK1051" s="276"/>
      <c r="EL1051" s="275"/>
      <c r="EM1051" s="275"/>
      <c r="EO1051" s="275"/>
      <c r="EP1051" s="275"/>
      <c r="ES1051" s="275"/>
      <c r="ET1051" s="276"/>
      <c r="EU1051" s="275"/>
      <c r="EV1051" s="275"/>
      <c r="EX1051" s="275"/>
      <c r="EY1051" s="275"/>
    </row>
    <row r="1052" spans="140:155" ht="32.25" customHeight="1">
      <c r="EJ1052" s="275"/>
      <c r="EK1052" s="276"/>
      <c r="EL1052" s="275"/>
      <c r="EM1052" s="275"/>
      <c r="EO1052" s="275"/>
      <c r="EP1052" s="275"/>
      <c r="ES1052" s="275"/>
      <c r="ET1052" s="276"/>
      <c r="EU1052" s="275"/>
      <c r="EV1052" s="275"/>
      <c r="EX1052" s="275"/>
      <c r="EY1052" s="275"/>
    </row>
    <row r="1053" spans="140:155" ht="32.25" customHeight="1">
      <c r="EJ1053" s="275"/>
      <c r="EK1053" s="276"/>
      <c r="EL1053" s="275"/>
      <c r="EM1053" s="275"/>
      <c r="EO1053" s="275"/>
      <c r="EP1053" s="275"/>
      <c r="ES1053" s="275"/>
      <c r="ET1053" s="276"/>
      <c r="EU1053" s="275"/>
      <c r="EV1053" s="275"/>
      <c r="EX1053" s="275"/>
      <c r="EY1053" s="275"/>
    </row>
    <row r="1054" spans="140:155" ht="32.25" customHeight="1">
      <c r="EJ1054" s="275"/>
      <c r="EK1054" s="276"/>
      <c r="EL1054" s="275"/>
      <c r="EM1054" s="275"/>
      <c r="EO1054" s="275"/>
      <c r="EP1054" s="275"/>
      <c r="ES1054" s="275"/>
      <c r="ET1054" s="276"/>
      <c r="EU1054" s="275"/>
      <c r="EV1054" s="275"/>
      <c r="EX1054" s="275"/>
      <c r="EY1054" s="275"/>
    </row>
    <row r="1055" spans="140:155" ht="32.25" customHeight="1">
      <c r="EJ1055" s="275"/>
      <c r="EK1055" s="276"/>
      <c r="EL1055" s="275"/>
      <c r="EM1055" s="275"/>
      <c r="EO1055" s="275"/>
      <c r="EP1055" s="275"/>
      <c r="ES1055" s="275"/>
      <c r="ET1055" s="276"/>
      <c r="EU1055" s="275"/>
      <c r="EV1055" s="275"/>
      <c r="EX1055" s="275"/>
      <c r="EY1055" s="275"/>
    </row>
    <row r="1056" spans="140:155" ht="32.25" customHeight="1">
      <c r="EJ1056" s="275"/>
      <c r="EK1056" s="276"/>
      <c r="EL1056" s="275"/>
      <c r="EM1056" s="275"/>
      <c r="EO1056" s="275"/>
      <c r="EP1056" s="275"/>
      <c r="ES1056" s="275"/>
      <c r="ET1056" s="276"/>
      <c r="EU1056" s="275"/>
      <c r="EV1056" s="275"/>
      <c r="EX1056" s="275"/>
      <c r="EY1056" s="275"/>
    </row>
    <row r="1057" spans="140:155" ht="32.25" customHeight="1">
      <c r="EJ1057" s="275"/>
      <c r="EK1057" s="276"/>
      <c r="EL1057" s="275"/>
      <c r="EM1057" s="275"/>
      <c r="EO1057" s="275"/>
      <c r="EP1057" s="275"/>
      <c r="ES1057" s="275"/>
      <c r="ET1057" s="276"/>
      <c r="EU1057" s="275"/>
      <c r="EV1057" s="275"/>
      <c r="EX1057" s="275"/>
      <c r="EY1057" s="275"/>
    </row>
    <row r="1058" spans="140:155" ht="32.25" customHeight="1">
      <c r="EJ1058" s="275"/>
      <c r="EK1058" s="276"/>
      <c r="EL1058" s="275"/>
      <c r="EM1058" s="275"/>
      <c r="EO1058" s="275"/>
      <c r="EP1058" s="275"/>
      <c r="ES1058" s="275"/>
      <c r="ET1058" s="276"/>
      <c r="EU1058" s="275"/>
      <c r="EV1058" s="275"/>
      <c r="EX1058" s="275"/>
      <c r="EY1058" s="275"/>
    </row>
    <row r="1059" spans="140:155" ht="32.25" customHeight="1">
      <c r="EJ1059" s="275"/>
      <c r="EK1059" s="276"/>
      <c r="EL1059" s="275"/>
      <c r="EM1059" s="275"/>
      <c r="EO1059" s="275"/>
      <c r="EP1059" s="275"/>
      <c r="ES1059" s="275"/>
      <c r="ET1059" s="276"/>
      <c r="EU1059" s="275"/>
      <c r="EV1059" s="275"/>
      <c r="EX1059" s="275"/>
      <c r="EY1059" s="275"/>
    </row>
    <row r="1060" spans="140:155" ht="32.25" customHeight="1">
      <c r="EJ1060" s="275"/>
      <c r="EK1060" s="276"/>
      <c r="EL1060" s="275"/>
      <c r="EM1060" s="275"/>
      <c r="EO1060" s="275"/>
      <c r="EP1060" s="275"/>
      <c r="ES1060" s="275"/>
      <c r="ET1060" s="276"/>
      <c r="EU1060" s="275"/>
      <c r="EV1060" s="275"/>
      <c r="EX1060" s="275"/>
      <c r="EY1060" s="275"/>
    </row>
    <row r="1061" spans="140:155" ht="32.25" customHeight="1">
      <c r="EJ1061" s="275"/>
      <c r="EK1061" s="276"/>
      <c r="EL1061" s="275"/>
      <c r="EM1061" s="275"/>
      <c r="EO1061" s="275"/>
      <c r="EP1061" s="275"/>
      <c r="ES1061" s="275"/>
      <c r="ET1061" s="276"/>
      <c r="EU1061" s="275"/>
      <c r="EV1061" s="275"/>
      <c r="EX1061" s="275"/>
      <c r="EY1061" s="275"/>
    </row>
    <row r="1062" spans="140:155" ht="32.25" customHeight="1">
      <c r="EJ1062" s="275"/>
      <c r="EK1062" s="276"/>
      <c r="EL1062" s="275"/>
      <c r="EM1062" s="275"/>
      <c r="EO1062" s="275"/>
      <c r="EP1062" s="275"/>
      <c r="ES1062" s="275"/>
      <c r="ET1062" s="276"/>
      <c r="EU1062" s="275"/>
      <c r="EV1062" s="275"/>
      <c r="EX1062" s="275"/>
      <c r="EY1062" s="275"/>
    </row>
    <row r="1063" spans="140:155" ht="32.25" customHeight="1">
      <c r="EJ1063" s="275"/>
      <c r="EK1063" s="276"/>
      <c r="EL1063" s="275"/>
      <c r="EM1063" s="275"/>
      <c r="EO1063" s="275"/>
      <c r="EP1063" s="275"/>
      <c r="ES1063" s="275"/>
      <c r="ET1063" s="276"/>
      <c r="EU1063" s="275"/>
      <c r="EV1063" s="275"/>
      <c r="EX1063" s="275"/>
      <c r="EY1063" s="275"/>
    </row>
    <row r="1064" spans="140:155" ht="32.25" customHeight="1">
      <c r="EJ1064" s="275"/>
      <c r="EK1064" s="276"/>
      <c r="EL1064" s="275"/>
      <c r="EM1064" s="275"/>
      <c r="EO1064" s="275"/>
      <c r="EP1064" s="275"/>
      <c r="ES1064" s="275"/>
      <c r="ET1064" s="276"/>
      <c r="EU1064" s="275"/>
      <c r="EV1064" s="275"/>
      <c r="EX1064" s="275"/>
      <c r="EY1064" s="275"/>
    </row>
    <row r="1065" spans="140:155" ht="32.25" customHeight="1">
      <c r="EJ1065" s="275"/>
      <c r="EK1065" s="276"/>
      <c r="EL1065" s="275"/>
      <c r="EM1065" s="275"/>
      <c r="EO1065" s="275"/>
      <c r="EP1065" s="275"/>
      <c r="ES1065" s="275"/>
      <c r="ET1065" s="276"/>
      <c r="EU1065" s="275"/>
      <c r="EV1065" s="275"/>
      <c r="EX1065" s="275"/>
      <c r="EY1065" s="275"/>
    </row>
    <row r="1066" spans="140:155" ht="32.25" customHeight="1">
      <c r="EJ1066" s="275"/>
      <c r="EK1066" s="276"/>
      <c r="EL1066" s="275"/>
      <c r="EM1066" s="275"/>
      <c r="EO1066" s="275"/>
      <c r="EP1066" s="275"/>
      <c r="ES1066" s="275"/>
      <c r="ET1066" s="276"/>
      <c r="EU1066" s="275"/>
      <c r="EV1066" s="275"/>
      <c r="EX1066" s="275"/>
      <c r="EY1066" s="275"/>
    </row>
    <row r="1067" spans="140:155" ht="32.25" customHeight="1">
      <c r="EJ1067" s="275"/>
      <c r="EK1067" s="276"/>
      <c r="EL1067" s="275"/>
      <c r="EM1067" s="275"/>
      <c r="EO1067" s="275"/>
      <c r="EP1067" s="275"/>
      <c r="ES1067" s="275"/>
      <c r="ET1067" s="276"/>
      <c r="EU1067" s="275"/>
      <c r="EV1067" s="275"/>
      <c r="EX1067" s="275"/>
      <c r="EY1067" s="275"/>
    </row>
    <row r="1068" spans="140:155" ht="32.25" customHeight="1">
      <c r="EJ1068" s="275"/>
      <c r="EK1068" s="276"/>
      <c r="EL1068" s="275"/>
      <c r="EM1068" s="275"/>
      <c r="EO1068" s="275"/>
      <c r="EP1068" s="275"/>
      <c r="ES1068" s="275"/>
      <c r="ET1068" s="276"/>
      <c r="EU1068" s="275"/>
      <c r="EV1068" s="275"/>
      <c r="EX1068" s="275"/>
      <c r="EY1068" s="275"/>
    </row>
    <row r="1069" spans="140:155" ht="32.25" customHeight="1">
      <c r="EJ1069" s="275"/>
      <c r="EK1069" s="276"/>
      <c r="EL1069" s="275"/>
      <c r="EM1069" s="275"/>
      <c r="EO1069" s="275"/>
      <c r="EP1069" s="275"/>
      <c r="ES1069" s="275"/>
      <c r="ET1069" s="276"/>
      <c r="EU1069" s="275"/>
      <c r="EV1069" s="275"/>
      <c r="EX1069" s="275"/>
      <c r="EY1069" s="275"/>
    </row>
    <row r="1070" spans="140:155" ht="32.25" customHeight="1">
      <c r="EJ1070" s="275"/>
      <c r="EK1070" s="276"/>
      <c r="EL1070" s="275"/>
      <c r="EM1070" s="275"/>
      <c r="EO1070" s="275"/>
      <c r="EP1070" s="275"/>
      <c r="ES1070" s="275"/>
      <c r="ET1070" s="276"/>
      <c r="EU1070" s="275"/>
      <c r="EV1070" s="275"/>
      <c r="EX1070" s="275"/>
      <c r="EY1070" s="275"/>
    </row>
    <row r="1071" spans="140:155" ht="32.25" customHeight="1">
      <c r="EJ1071" s="275"/>
      <c r="EK1071" s="276"/>
      <c r="EL1071" s="275"/>
      <c r="EM1071" s="275"/>
      <c r="EO1071" s="275"/>
      <c r="EP1071" s="275"/>
      <c r="ES1071" s="275"/>
      <c r="ET1071" s="276"/>
      <c r="EU1071" s="275"/>
      <c r="EV1071" s="275"/>
      <c r="EX1071" s="275"/>
      <c r="EY1071" s="275"/>
    </row>
    <row r="1072" spans="140:155" ht="32.25" customHeight="1">
      <c r="EJ1072" s="275"/>
      <c r="EK1072" s="276"/>
      <c r="EL1072" s="275"/>
      <c r="EM1072" s="275"/>
      <c r="EO1072" s="275"/>
      <c r="EP1072" s="275"/>
      <c r="ES1072" s="275"/>
      <c r="ET1072" s="276"/>
      <c r="EU1072" s="275"/>
      <c r="EV1072" s="275"/>
      <c r="EX1072" s="275"/>
      <c r="EY1072" s="275"/>
    </row>
    <row r="1073" spans="140:155" ht="32.25" customHeight="1">
      <c r="EJ1073" s="275"/>
      <c r="EK1073" s="276"/>
      <c r="EL1073" s="275"/>
      <c r="EM1073" s="275"/>
      <c r="EO1073" s="275"/>
      <c r="EP1073" s="275"/>
      <c r="ES1073" s="275"/>
      <c r="ET1073" s="276"/>
      <c r="EU1073" s="275"/>
      <c r="EV1073" s="275"/>
      <c r="EX1073" s="275"/>
      <c r="EY1073" s="275"/>
    </row>
    <row r="1074" spans="140:155" ht="32.25" customHeight="1">
      <c r="EJ1074" s="275"/>
      <c r="EK1074" s="276"/>
      <c r="EL1074" s="275"/>
      <c r="EM1074" s="275"/>
      <c r="EO1074" s="275"/>
      <c r="EP1074" s="275"/>
      <c r="ES1074" s="275"/>
      <c r="ET1074" s="276"/>
      <c r="EU1074" s="275"/>
      <c r="EV1074" s="275"/>
      <c r="EX1074" s="275"/>
      <c r="EY1074" s="275"/>
    </row>
    <row r="1075" spans="140:155" ht="32.25" customHeight="1">
      <c r="EJ1075" s="275"/>
      <c r="EK1075" s="276"/>
      <c r="EL1075" s="275"/>
      <c r="EM1075" s="275"/>
      <c r="EO1075" s="275"/>
      <c r="EP1075" s="275"/>
      <c r="ES1075" s="275"/>
      <c r="ET1075" s="276"/>
      <c r="EU1075" s="275"/>
      <c r="EV1075" s="275"/>
      <c r="EX1075" s="275"/>
      <c r="EY1075" s="275"/>
    </row>
    <row r="1076" spans="140:155" ht="32.25" customHeight="1">
      <c r="EJ1076" s="275"/>
      <c r="EK1076" s="276"/>
      <c r="EL1076" s="275"/>
      <c r="EM1076" s="275"/>
      <c r="EO1076" s="275"/>
      <c r="EP1076" s="275"/>
      <c r="ES1076" s="275"/>
      <c r="ET1076" s="276"/>
      <c r="EU1076" s="275"/>
      <c r="EV1076" s="275"/>
      <c r="EX1076" s="275"/>
      <c r="EY1076" s="275"/>
    </row>
    <row r="1077" spans="140:155" ht="32.25" customHeight="1">
      <c r="EJ1077" s="275"/>
      <c r="EK1077" s="276"/>
      <c r="EL1077" s="275"/>
      <c r="EM1077" s="275"/>
      <c r="EO1077" s="275"/>
      <c r="EP1077" s="275"/>
      <c r="ES1077" s="275"/>
      <c r="ET1077" s="276"/>
      <c r="EU1077" s="275"/>
      <c r="EV1077" s="275"/>
      <c r="EX1077" s="275"/>
      <c r="EY1077" s="275"/>
    </row>
    <row r="1078" spans="140:155" ht="32.25" customHeight="1">
      <c r="EJ1078" s="275"/>
      <c r="EK1078" s="276"/>
      <c r="EL1078" s="275"/>
      <c r="EM1078" s="275"/>
      <c r="EO1078" s="275"/>
      <c r="EP1078" s="275"/>
      <c r="ES1078" s="275"/>
      <c r="ET1078" s="276"/>
      <c r="EU1078" s="275"/>
      <c r="EV1078" s="275"/>
      <c r="EX1078" s="275"/>
      <c r="EY1078" s="275"/>
    </row>
    <row r="1079" spans="140:155" ht="32.25" customHeight="1">
      <c r="EJ1079" s="275"/>
      <c r="EK1079" s="276"/>
      <c r="EL1079" s="275"/>
      <c r="EM1079" s="275"/>
      <c r="EO1079" s="275"/>
      <c r="EP1079" s="275"/>
      <c r="ES1079" s="275"/>
      <c r="ET1079" s="276"/>
      <c r="EU1079" s="275"/>
      <c r="EV1079" s="275"/>
      <c r="EX1079" s="275"/>
      <c r="EY1079" s="275"/>
    </row>
    <row r="1080" spans="140:155" ht="32.25" customHeight="1">
      <c r="EJ1080" s="275"/>
      <c r="EK1080" s="276"/>
      <c r="EL1080" s="275"/>
      <c r="EM1080" s="275"/>
      <c r="EO1080" s="275"/>
      <c r="EP1080" s="275"/>
      <c r="ES1080" s="275"/>
      <c r="ET1080" s="276"/>
      <c r="EU1080" s="275"/>
      <c r="EV1080" s="275"/>
      <c r="EX1080" s="275"/>
      <c r="EY1080" s="275"/>
    </row>
    <row r="1081" spans="140:155" ht="32.25" customHeight="1">
      <c r="EJ1081" s="275"/>
      <c r="EK1081" s="276"/>
      <c r="EL1081" s="275"/>
      <c r="EM1081" s="275"/>
      <c r="EO1081" s="275"/>
      <c r="EP1081" s="275"/>
      <c r="ES1081" s="275"/>
      <c r="ET1081" s="276"/>
      <c r="EU1081" s="275"/>
      <c r="EV1081" s="275"/>
      <c r="EX1081" s="275"/>
      <c r="EY1081" s="275"/>
    </row>
    <row r="1082" spans="140:155" ht="32.25" customHeight="1">
      <c r="EJ1082" s="275"/>
      <c r="EK1082" s="276"/>
      <c r="EL1082" s="275"/>
      <c r="EM1082" s="275"/>
      <c r="EO1082" s="275"/>
      <c r="EP1082" s="275"/>
      <c r="ES1082" s="275"/>
      <c r="ET1082" s="276"/>
      <c r="EU1082" s="275"/>
      <c r="EV1082" s="275"/>
      <c r="EX1082" s="275"/>
      <c r="EY1082" s="275"/>
    </row>
    <row r="1083" spans="140:155" ht="32.25" customHeight="1">
      <c r="EJ1083" s="275"/>
      <c r="EK1083" s="276"/>
      <c r="EL1083" s="275"/>
      <c r="EM1083" s="275"/>
      <c r="EO1083" s="275"/>
      <c r="EP1083" s="275"/>
      <c r="ES1083" s="275"/>
      <c r="ET1083" s="276"/>
      <c r="EU1083" s="275"/>
      <c r="EV1083" s="275"/>
      <c r="EX1083" s="275"/>
      <c r="EY1083" s="275"/>
    </row>
    <row r="1084" spans="140:155" ht="32.25" customHeight="1">
      <c r="EJ1084" s="275"/>
      <c r="EK1084" s="276"/>
      <c r="EL1084" s="275"/>
      <c r="EM1084" s="275"/>
      <c r="EO1084" s="275"/>
      <c r="EP1084" s="275"/>
      <c r="ES1084" s="275"/>
      <c r="ET1084" s="276"/>
      <c r="EU1084" s="275"/>
      <c r="EV1084" s="275"/>
      <c r="EX1084" s="275"/>
      <c r="EY1084" s="275"/>
    </row>
    <row r="1085" spans="140:155" ht="32.25" customHeight="1">
      <c r="EJ1085" s="275"/>
      <c r="EK1085" s="276"/>
      <c r="EL1085" s="275"/>
      <c r="EM1085" s="275"/>
      <c r="EO1085" s="275"/>
      <c r="EP1085" s="275"/>
      <c r="ES1085" s="275"/>
      <c r="ET1085" s="276"/>
      <c r="EU1085" s="275"/>
      <c r="EV1085" s="275"/>
      <c r="EX1085" s="275"/>
      <c r="EY1085" s="275"/>
    </row>
    <row r="1086" spans="140:155" ht="32.25" customHeight="1">
      <c r="EJ1086" s="275"/>
      <c r="EK1086" s="276"/>
      <c r="EL1086" s="275"/>
      <c r="EM1086" s="275"/>
      <c r="EO1086" s="275"/>
      <c r="EP1086" s="275"/>
      <c r="ES1086" s="275"/>
      <c r="ET1086" s="276"/>
      <c r="EU1086" s="275"/>
      <c r="EV1086" s="275"/>
      <c r="EX1086" s="275"/>
      <c r="EY1086" s="275"/>
    </row>
    <row r="1087" spans="140:155" ht="32.25" customHeight="1">
      <c r="EJ1087" s="275"/>
      <c r="EK1087" s="276"/>
      <c r="EL1087" s="275"/>
      <c r="EM1087" s="275"/>
      <c r="EO1087" s="275"/>
      <c r="EP1087" s="275"/>
      <c r="ES1087" s="275"/>
      <c r="ET1087" s="276"/>
      <c r="EU1087" s="275"/>
      <c r="EV1087" s="275"/>
      <c r="EX1087" s="275"/>
      <c r="EY1087" s="275"/>
    </row>
    <row r="1088" spans="140:155" ht="32.25" customHeight="1">
      <c r="EJ1088" s="275"/>
      <c r="EK1088" s="276"/>
      <c r="EL1088" s="275"/>
      <c r="EM1088" s="275"/>
      <c r="EO1088" s="275"/>
      <c r="EP1088" s="275"/>
      <c r="ES1088" s="275"/>
      <c r="ET1088" s="276"/>
      <c r="EU1088" s="275"/>
      <c r="EV1088" s="275"/>
      <c r="EX1088" s="275"/>
      <c r="EY1088" s="275"/>
    </row>
    <row r="1089" spans="140:155" ht="32.25" customHeight="1">
      <c r="EJ1089" s="275"/>
      <c r="EK1089" s="276"/>
      <c r="EL1089" s="275"/>
      <c r="EM1089" s="275"/>
      <c r="EO1089" s="275"/>
      <c r="EP1089" s="275"/>
      <c r="ES1089" s="275"/>
      <c r="ET1089" s="276"/>
      <c r="EU1089" s="275"/>
      <c r="EV1089" s="275"/>
      <c r="EX1089" s="275"/>
      <c r="EY1089" s="275"/>
    </row>
    <row r="1090" spans="140:155" ht="32.25" customHeight="1">
      <c r="EJ1090" s="275"/>
      <c r="EK1090" s="276"/>
      <c r="EL1090" s="275"/>
      <c r="EM1090" s="275"/>
      <c r="EO1090" s="275"/>
      <c r="EP1090" s="275"/>
      <c r="ES1090" s="275"/>
      <c r="ET1090" s="276"/>
      <c r="EU1090" s="275"/>
      <c r="EV1090" s="275"/>
      <c r="EX1090" s="275"/>
      <c r="EY1090" s="275"/>
    </row>
    <row r="1091" spans="140:155" ht="32.25" customHeight="1">
      <c r="EJ1091" s="275"/>
      <c r="EK1091" s="276"/>
      <c r="EL1091" s="275"/>
      <c r="EM1091" s="275"/>
      <c r="EO1091" s="275"/>
      <c r="EP1091" s="275"/>
      <c r="ES1091" s="275"/>
      <c r="ET1091" s="276"/>
      <c r="EU1091" s="275"/>
      <c r="EV1091" s="275"/>
      <c r="EX1091" s="275"/>
      <c r="EY1091" s="275"/>
    </row>
    <row r="1092" spans="140:155" ht="32.25" customHeight="1">
      <c r="EJ1092" s="275"/>
      <c r="EK1092" s="276"/>
      <c r="EL1092" s="275"/>
      <c r="EM1092" s="275"/>
      <c r="EO1092" s="275"/>
      <c r="EP1092" s="275"/>
      <c r="ES1092" s="275"/>
      <c r="ET1092" s="276"/>
      <c r="EU1092" s="275"/>
      <c r="EV1092" s="275"/>
      <c r="EX1092" s="275"/>
      <c r="EY1092" s="275"/>
    </row>
    <row r="1093" spans="140:155" ht="32.25" customHeight="1">
      <c r="EJ1093" s="275"/>
      <c r="EK1093" s="276"/>
      <c r="EL1093" s="275"/>
      <c r="EM1093" s="275"/>
      <c r="EO1093" s="275"/>
      <c r="EP1093" s="275"/>
      <c r="ES1093" s="275"/>
      <c r="ET1093" s="276"/>
      <c r="EU1093" s="275"/>
      <c r="EV1093" s="275"/>
      <c r="EX1093" s="275"/>
      <c r="EY1093" s="275"/>
    </row>
    <row r="1094" spans="140:155" ht="32.25" customHeight="1">
      <c r="EJ1094" s="275"/>
      <c r="EK1094" s="276"/>
      <c r="EL1094" s="275"/>
      <c r="EM1094" s="275"/>
      <c r="EO1094" s="275"/>
      <c r="EP1094" s="275"/>
      <c r="ES1094" s="275"/>
      <c r="ET1094" s="276"/>
      <c r="EU1094" s="275"/>
      <c r="EV1094" s="275"/>
      <c r="EX1094" s="275"/>
      <c r="EY1094" s="275"/>
    </row>
    <row r="1095" spans="140:155" ht="32.25" customHeight="1">
      <c r="EJ1095" s="275"/>
      <c r="EK1095" s="276"/>
      <c r="EL1095" s="275"/>
      <c r="EM1095" s="275"/>
      <c r="EO1095" s="275"/>
      <c r="EP1095" s="275"/>
      <c r="ES1095" s="275"/>
      <c r="ET1095" s="276"/>
      <c r="EU1095" s="275"/>
      <c r="EV1095" s="275"/>
      <c r="EX1095" s="275"/>
      <c r="EY1095" s="275"/>
    </row>
    <row r="1096" spans="140:155" ht="32.25" customHeight="1">
      <c r="EJ1096" s="275"/>
      <c r="EK1096" s="276"/>
      <c r="EL1096" s="275"/>
      <c r="EM1096" s="275"/>
      <c r="EO1096" s="275"/>
      <c r="EP1096" s="275"/>
      <c r="ES1096" s="275"/>
      <c r="ET1096" s="276"/>
      <c r="EU1096" s="275"/>
      <c r="EV1096" s="275"/>
      <c r="EX1096" s="275"/>
      <c r="EY1096" s="275"/>
    </row>
    <row r="1097" spans="140:155" ht="32.25" customHeight="1">
      <c r="EJ1097" s="275"/>
      <c r="EK1097" s="276"/>
      <c r="EL1097" s="275"/>
      <c r="EM1097" s="275"/>
      <c r="EO1097" s="275"/>
      <c r="EP1097" s="275"/>
      <c r="ES1097" s="275"/>
      <c r="ET1097" s="276"/>
      <c r="EU1097" s="275"/>
      <c r="EV1097" s="275"/>
      <c r="EX1097" s="275"/>
      <c r="EY1097" s="275"/>
    </row>
    <row r="1098" spans="140:155" ht="32.25" customHeight="1">
      <c r="EJ1098" s="275"/>
      <c r="EK1098" s="276"/>
      <c r="EL1098" s="275"/>
      <c r="EM1098" s="275"/>
      <c r="EO1098" s="275"/>
      <c r="EP1098" s="275"/>
      <c r="ES1098" s="275"/>
      <c r="ET1098" s="276"/>
      <c r="EU1098" s="275"/>
      <c r="EV1098" s="275"/>
      <c r="EX1098" s="275"/>
      <c r="EY1098" s="275"/>
    </row>
    <row r="1099" spans="140:155" ht="32.25" customHeight="1">
      <c r="EJ1099" s="275"/>
      <c r="EK1099" s="276"/>
      <c r="EL1099" s="275"/>
      <c r="EM1099" s="275"/>
      <c r="EO1099" s="275"/>
      <c r="EP1099" s="275"/>
      <c r="ES1099" s="275"/>
      <c r="ET1099" s="276"/>
      <c r="EU1099" s="275"/>
      <c r="EV1099" s="275"/>
      <c r="EX1099" s="275"/>
      <c r="EY1099" s="275"/>
    </row>
    <row r="1100" spans="140:155" ht="32.25" customHeight="1">
      <c r="EJ1100" s="275"/>
      <c r="EK1100" s="276"/>
      <c r="EL1100" s="275"/>
      <c r="EM1100" s="275"/>
      <c r="EO1100" s="275"/>
      <c r="EP1100" s="275"/>
      <c r="ES1100" s="275"/>
      <c r="ET1100" s="276"/>
      <c r="EU1100" s="275"/>
      <c r="EV1100" s="275"/>
      <c r="EX1100" s="275"/>
      <c r="EY1100" s="275"/>
    </row>
    <row r="1101" spans="140:155" ht="32.25" customHeight="1">
      <c r="EJ1101" s="275"/>
      <c r="EK1101" s="276"/>
      <c r="EL1101" s="275"/>
      <c r="EM1101" s="275"/>
      <c r="EO1101" s="275"/>
      <c r="EP1101" s="275"/>
      <c r="ES1101" s="275"/>
      <c r="ET1101" s="276"/>
      <c r="EU1101" s="275"/>
      <c r="EV1101" s="275"/>
      <c r="EX1101" s="275"/>
      <c r="EY1101" s="275"/>
    </row>
    <row r="1102" spans="140:155" ht="32.25" customHeight="1">
      <c r="EJ1102" s="275"/>
      <c r="EK1102" s="276"/>
      <c r="EL1102" s="275"/>
      <c r="EM1102" s="275"/>
      <c r="EO1102" s="275"/>
      <c r="EP1102" s="275"/>
      <c r="ES1102" s="275"/>
      <c r="ET1102" s="276"/>
      <c r="EU1102" s="275"/>
      <c r="EV1102" s="275"/>
      <c r="EX1102" s="275"/>
      <c r="EY1102" s="275"/>
    </row>
    <row r="1103" spans="140:155" ht="32.25" customHeight="1">
      <c r="EJ1103" s="275"/>
      <c r="EK1103" s="276"/>
      <c r="EL1103" s="275"/>
      <c r="EM1103" s="275"/>
      <c r="EO1103" s="275"/>
      <c r="EP1103" s="275"/>
      <c r="ES1103" s="275"/>
      <c r="ET1103" s="276"/>
      <c r="EU1103" s="275"/>
      <c r="EV1103" s="275"/>
      <c r="EX1103" s="275"/>
      <c r="EY1103" s="275"/>
    </row>
    <row r="1104" spans="140:155" ht="32.25" customHeight="1">
      <c r="EJ1104" s="275"/>
      <c r="EK1104" s="276"/>
      <c r="EL1104" s="275"/>
      <c r="EM1104" s="275"/>
      <c r="EO1104" s="275"/>
      <c r="EP1104" s="275"/>
      <c r="ES1104" s="275"/>
      <c r="ET1104" s="276"/>
      <c r="EU1104" s="275"/>
      <c r="EV1104" s="275"/>
      <c r="EX1104" s="275"/>
      <c r="EY1104" s="275"/>
    </row>
    <row r="1105" spans="140:155" ht="32.25" customHeight="1">
      <c r="EJ1105" s="275"/>
      <c r="EK1105" s="276"/>
      <c r="EL1105" s="275"/>
      <c r="EM1105" s="275"/>
      <c r="EO1105" s="275"/>
      <c r="EP1105" s="275"/>
      <c r="ES1105" s="275"/>
      <c r="ET1105" s="276"/>
      <c r="EU1105" s="275"/>
      <c r="EV1105" s="275"/>
      <c r="EX1105" s="275"/>
      <c r="EY1105" s="275"/>
    </row>
    <row r="1106" spans="140:155" ht="32.25" customHeight="1">
      <c r="EJ1106" s="275"/>
      <c r="EK1106" s="276"/>
      <c r="EL1106" s="275"/>
      <c r="EM1106" s="275"/>
      <c r="EO1106" s="275"/>
      <c r="EP1106" s="275"/>
      <c r="ES1106" s="275"/>
      <c r="ET1106" s="276"/>
      <c r="EU1106" s="275"/>
      <c r="EV1106" s="275"/>
      <c r="EX1106" s="275"/>
      <c r="EY1106" s="275"/>
    </row>
    <row r="1107" spans="140:155" ht="32.25" customHeight="1">
      <c r="EJ1107" s="275"/>
      <c r="EK1107" s="276"/>
      <c r="EL1107" s="275"/>
      <c r="EM1107" s="275"/>
      <c r="EO1107" s="275"/>
      <c r="EP1107" s="275"/>
      <c r="ES1107" s="275"/>
      <c r="ET1107" s="276"/>
      <c r="EU1107" s="275"/>
      <c r="EV1107" s="275"/>
      <c r="EX1107" s="275"/>
      <c r="EY1107" s="275"/>
    </row>
    <row r="1108" spans="140:155" ht="32.25" customHeight="1">
      <c r="EJ1108" s="275"/>
      <c r="EK1108" s="276"/>
      <c r="EL1108" s="275"/>
      <c r="EM1108" s="275"/>
      <c r="EO1108" s="275"/>
      <c r="EP1108" s="275"/>
      <c r="ES1108" s="275"/>
      <c r="ET1108" s="276"/>
      <c r="EU1108" s="275"/>
      <c r="EV1108" s="275"/>
      <c r="EX1108" s="275"/>
      <c r="EY1108" s="275"/>
    </row>
    <row r="1109" spans="140:155" ht="32.25" customHeight="1">
      <c r="EJ1109" s="275"/>
      <c r="EK1109" s="276"/>
      <c r="EL1109" s="275"/>
      <c r="EM1109" s="275"/>
      <c r="EO1109" s="275"/>
      <c r="EP1109" s="275"/>
      <c r="ES1109" s="275"/>
      <c r="ET1109" s="276"/>
      <c r="EU1109" s="275"/>
      <c r="EV1109" s="275"/>
      <c r="EX1109" s="275"/>
      <c r="EY1109" s="275"/>
    </row>
    <row r="1110" spans="140:155" ht="32.25" customHeight="1">
      <c r="EJ1110" s="275"/>
      <c r="EK1110" s="276"/>
      <c r="EL1110" s="275"/>
      <c r="EM1110" s="275"/>
      <c r="EO1110" s="275"/>
      <c r="EP1110" s="275"/>
      <c r="ES1110" s="275"/>
      <c r="ET1110" s="276"/>
      <c r="EU1110" s="275"/>
      <c r="EV1110" s="275"/>
      <c r="EX1110" s="275"/>
      <c r="EY1110" s="275"/>
    </row>
    <row r="1111" spans="140:155" ht="32.25" customHeight="1">
      <c r="EJ1111" s="275"/>
      <c r="EK1111" s="276"/>
      <c r="EL1111" s="275"/>
      <c r="EM1111" s="275"/>
      <c r="EO1111" s="275"/>
      <c r="EP1111" s="275"/>
      <c r="ES1111" s="275"/>
      <c r="ET1111" s="276"/>
      <c r="EU1111" s="275"/>
      <c r="EV1111" s="275"/>
      <c r="EX1111" s="275"/>
      <c r="EY1111" s="275"/>
    </row>
    <row r="1112" spans="140:155" ht="32.25" customHeight="1">
      <c r="EJ1112" s="275"/>
      <c r="EK1112" s="276"/>
      <c r="EL1112" s="275"/>
      <c r="EM1112" s="275"/>
      <c r="EO1112" s="275"/>
      <c r="EP1112" s="275"/>
      <c r="ES1112" s="275"/>
      <c r="ET1112" s="276"/>
      <c r="EU1112" s="275"/>
      <c r="EV1112" s="275"/>
      <c r="EX1112" s="275"/>
      <c r="EY1112" s="275"/>
    </row>
    <row r="1113" spans="140:155" ht="32.25" customHeight="1">
      <c r="EJ1113" s="275"/>
      <c r="EK1113" s="276"/>
      <c r="EL1113" s="275"/>
      <c r="EM1113" s="275"/>
      <c r="EO1113" s="275"/>
      <c r="EP1113" s="275"/>
      <c r="ES1113" s="275"/>
      <c r="ET1113" s="276"/>
      <c r="EU1113" s="275"/>
      <c r="EV1113" s="275"/>
      <c r="EX1113" s="275"/>
      <c r="EY1113" s="275"/>
    </row>
    <row r="1114" spans="140:155" ht="32.25" customHeight="1">
      <c r="EJ1114" s="275"/>
      <c r="EK1114" s="276"/>
      <c r="EL1114" s="275"/>
      <c r="EM1114" s="275"/>
      <c r="EO1114" s="275"/>
      <c r="EP1114" s="275"/>
      <c r="ES1114" s="275"/>
      <c r="ET1114" s="276"/>
      <c r="EU1114" s="275"/>
      <c r="EV1114" s="275"/>
      <c r="EX1114" s="275"/>
      <c r="EY1114" s="275"/>
    </row>
    <row r="1115" spans="140:155" ht="32.25" customHeight="1">
      <c r="EJ1115" s="275"/>
      <c r="EK1115" s="276"/>
      <c r="EL1115" s="275"/>
      <c r="EM1115" s="275"/>
      <c r="EO1115" s="275"/>
      <c r="EP1115" s="275"/>
      <c r="ES1115" s="275"/>
      <c r="ET1115" s="276"/>
      <c r="EU1115" s="275"/>
      <c r="EV1115" s="275"/>
      <c r="EX1115" s="275"/>
      <c r="EY1115" s="275"/>
    </row>
    <row r="1116" spans="140:155" ht="32.25" customHeight="1">
      <c r="EJ1116" s="275"/>
      <c r="EK1116" s="276"/>
      <c r="EL1116" s="275"/>
      <c r="EM1116" s="275"/>
      <c r="EO1116" s="275"/>
      <c r="EP1116" s="275"/>
      <c r="ES1116" s="275"/>
      <c r="ET1116" s="276"/>
      <c r="EU1116" s="275"/>
      <c r="EV1116" s="275"/>
      <c r="EX1116" s="275"/>
      <c r="EY1116" s="275"/>
    </row>
    <row r="1117" spans="140:155" ht="32.25" customHeight="1">
      <c r="EJ1117" s="275"/>
      <c r="EK1117" s="276"/>
      <c r="EL1117" s="275"/>
      <c r="EM1117" s="275"/>
      <c r="EO1117" s="275"/>
      <c r="EP1117" s="275"/>
      <c r="ES1117" s="275"/>
      <c r="ET1117" s="276"/>
      <c r="EU1117" s="275"/>
      <c r="EV1117" s="275"/>
      <c r="EX1117" s="275"/>
      <c r="EY1117" s="275"/>
    </row>
    <row r="1118" spans="140:155" ht="32.25" customHeight="1">
      <c r="EJ1118" s="275"/>
      <c r="EK1118" s="276"/>
      <c r="EL1118" s="275"/>
      <c r="EM1118" s="275"/>
      <c r="EO1118" s="275"/>
      <c r="EP1118" s="275"/>
      <c r="ES1118" s="275"/>
      <c r="ET1118" s="276"/>
      <c r="EU1118" s="275"/>
      <c r="EV1118" s="275"/>
      <c r="EX1118" s="275"/>
      <c r="EY1118" s="275"/>
    </row>
    <row r="1119" spans="140:155" ht="32.25" customHeight="1">
      <c r="EJ1119" s="275"/>
      <c r="EK1119" s="276"/>
      <c r="EL1119" s="275"/>
      <c r="EM1119" s="275"/>
      <c r="EO1119" s="275"/>
      <c r="EP1119" s="275"/>
      <c r="ES1119" s="275"/>
      <c r="ET1119" s="276"/>
      <c r="EU1119" s="275"/>
      <c r="EV1119" s="275"/>
      <c r="EX1119" s="275"/>
      <c r="EY1119" s="275"/>
    </row>
    <row r="1120" spans="140:155" ht="32.25" customHeight="1">
      <c r="EJ1120" s="275"/>
      <c r="EK1120" s="276"/>
      <c r="EL1120" s="275"/>
      <c r="EM1120" s="275"/>
      <c r="EO1120" s="275"/>
      <c r="EP1120" s="275"/>
      <c r="ES1120" s="275"/>
      <c r="ET1120" s="276"/>
      <c r="EU1120" s="275"/>
      <c r="EV1120" s="275"/>
      <c r="EX1120" s="275"/>
      <c r="EY1120" s="275"/>
    </row>
    <row r="1121" spans="140:155" ht="32.25" customHeight="1">
      <c r="EJ1121" s="275"/>
      <c r="EK1121" s="276"/>
      <c r="EL1121" s="275"/>
      <c r="EM1121" s="275"/>
      <c r="EO1121" s="275"/>
      <c r="EP1121" s="275"/>
      <c r="ES1121" s="275"/>
      <c r="ET1121" s="276"/>
      <c r="EU1121" s="275"/>
      <c r="EV1121" s="275"/>
      <c r="EX1121" s="275"/>
      <c r="EY1121" s="275"/>
    </row>
    <row r="1122" spans="140:155" ht="32.25" customHeight="1">
      <c r="EJ1122" s="275"/>
      <c r="EK1122" s="276"/>
      <c r="EL1122" s="275"/>
      <c r="EM1122" s="275"/>
      <c r="EO1122" s="275"/>
      <c r="EP1122" s="275"/>
      <c r="ES1122" s="275"/>
      <c r="ET1122" s="276"/>
      <c r="EU1122" s="275"/>
      <c r="EV1122" s="275"/>
      <c r="EX1122" s="275"/>
      <c r="EY1122" s="275"/>
    </row>
    <row r="1123" spans="140:155" ht="32.25" customHeight="1">
      <c r="EJ1123" s="275"/>
      <c r="EK1123" s="276"/>
      <c r="EL1123" s="275"/>
      <c r="EM1123" s="275"/>
      <c r="EO1123" s="275"/>
      <c r="EP1123" s="275"/>
      <c r="ES1123" s="275"/>
      <c r="ET1123" s="276"/>
      <c r="EU1123" s="275"/>
      <c r="EV1123" s="275"/>
      <c r="EX1123" s="275"/>
      <c r="EY1123" s="275"/>
    </row>
    <row r="1124" spans="140:155" ht="32.25" customHeight="1">
      <c r="EJ1124" s="275"/>
      <c r="EK1124" s="276"/>
      <c r="EL1124" s="275"/>
      <c r="EM1124" s="275"/>
      <c r="EO1124" s="275"/>
      <c r="EP1124" s="275"/>
      <c r="ES1124" s="275"/>
      <c r="ET1124" s="276"/>
      <c r="EU1124" s="275"/>
      <c r="EV1124" s="275"/>
      <c r="EX1124" s="275"/>
      <c r="EY1124" s="275"/>
    </row>
    <row r="1125" spans="140:155" ht="32.25" customHeight="1">
      <c r="EJ1125" s="275"/>
      <c r="EK1125" s="276"/>
      <c r="EL1125" s="275"/>
      <c r="EM1125" s="275"/>
      <c r="EO1125" s="275"/>
      <c r="EP1125" s="275"/>
      <c r="ES1125" s="275"/>
      <c r="ET1125" s="276"/>
      <c r="EU1125" s="275"/>
      <c r="EV1125" s="275"/>
      <c r="EX1125" s="275"/>
      <c r="EY1125" s="275"/>
    </row>
    <row r="1126" spans="140:155" ht="32.25" customHeight="1">
      <c r="EJ1126" s="275"/>
      <c r="EK1126" s="276"/>
      <c r="EL1126" s="275"/>
      <c r="EM1126" s="275"/>
      <c r="EO1126" s="275"/>
      <c r="EP1126" s="275"/>
      <c r="ES1126" s="275"/>
      <c r="ET1126" s="276"/>
      <c r="EU1126" s="275"/>
      <c r="EV1126" s="275"/>
      <c r="EX1126" s="275"/>
      <c r="EY1126" s="275"/>
    </row>
    <row r="1127" spans="140:155" ht="32.25" customHeight="1">
      <c r="EJ1127" s="275"/>
      <c r="EK1127" s="276"/>
      <c r="EL1127" s="275"/>
      <c r="EM1127" s="275"/>
      <c r="EO1127" s="275"/>
      <c r="EP1127" s="275"/>
      <c r="ES1127" s="275"/>
      <c r="ET1127" s="276"/>
      <c r="EU1127" s="275"/>
      <c r="EV1127" s="275"/>
      <c r="EX1127" s="275"/>
      <c r="EY1127" s="275"/>
    </row>
    <row r="1128" spans="140:155" ht="32.25" customHeight="1">
      <c r="EJ1128" s="275"/>
      <c r="EK1128" s="276"/>
      <c r="EL1128" s="275"/>
      <c r="EM1128" s="275"/>
      <c r="EO1128" s="275"/>
      <c r="EP1128" s="275"/>
      <c r="ES1128" s="275"/>
      <c r="ET1128" s="276"/>
      <c r="EU1128" s="275"/>
      <c r="EV1128" s="275"/>
      <c r="EX1128" s="275"/>
      <c r="EY1128" s="275"/>
    </row>
    <row r="1129" spans="140:155" ht="32.25" customHeight="1">
      <c r="EJ1129" s="275"/>
      <c r="EK1129" s="276"/>
      <c r="EL1129" s="275"/>
      <c r="EM1129" s="275"/>
      <c r="EO1129" s="275"/>
      <c r="EP1129" s="275"/>
      <c r="ES1129" s="275"/>
      <c r="ET1129" s="276"/>
      <c r="EU1129" s="275"/>
      <c r="EV1129" s="275"/>
      <c r="EX1129" s="275"/>
      <c r="EY1129" s="275"/>
    </row>
    <row r="1130" spans="140:155" ht="32.25" customHeight="1">
      <c r="EJ1130" s="275"/>
      <c r="EK1130" s="276"/>
      <c r="EL1130" s="275"/>
      <c r="EM1130" s="275"/>
      <c r="EO1130" s="275"/>
      <c r="EP1130" s="275"/>
      <c r="ES1130" s="275"/>
      <c r="ET1130" s="276"/>
      <c r="EU1130" s="275"/>
      <c r="EV1130" s="275"/>
      <c r="EX1130" s="275"/>
      <c r="EY1130" s="275"/>
    </row>
    <row r="1131" spans="140:155" ht="32.25" customHeight="1">
      <c r="EJ1131" s="275"/>
      <c r="EK1131" s="276"/>
      <c r="EL1131" s="275"/>
      <c r="EM1131" s="275"/>
      <c r="EO1131" s="275"/>
      <c r="EP1131" s="275"/>
      <c r="ES1131" s="275"/>
      <c r="ET1131" s="276"/>
      <c r="EU1131" s="275"/>
      <c r="EV1131" s="275"/>
      <c r="EX1131" s="275"/>
      <c r="EY1131" s="275"/>
    </row>
    <row r="1132" spans="140:155" ht="32.25" customHeight="1">
      <c r="EJ1132" s="275"/>
      <c r="EK1132" s="276"/>
      <c r="EL1132" s="275"/>
      <c r="EM1132" s="275"/>
      <c r="EO1132" s="275"/>
      <c r="EP1132" s="275"/>
      <c r="ES1132" s="275"/>
      <c r="ET1132" s="276"/>
      <c r="EU1132" s="275"/>
      <c r="EV1132" s="275"/>
      <c r="EX1132" s="275"/>
      <c r="EY1132" s="275"/>
    </row>
    <row r="1133" spans="140:155" ht="32.25" customHeight="1">
      <c r="EJ1133" s="275"/>
      <c r="EK1133" s="276"/>
      <c r="EL1133" s="275"/>
      <c r="EM1133" s="275"/>
      <c r="EO1133" s="275"/>
      <c r="EP1133" s="275"/>
      <c r="ES1133" s="275"/>
      <c r="ET1133" s="276"/>
      <c r="EU1133" s="275"/>
      <c r="EV1133" s="275"/>
      <c r="EX1133" s="275"/>
      <c r="EY1133" s="275"/>
    </row>
    <row r="1134" spans="140:155" ht="32.25" customHeight="1">
      <c r="EJ1134" s="275"/>
      <c r="EK1134" s="276"/>
      <c r="EL1134" s="275"/>
      <c r="EM1134" s="275"/>
      <c r="EO1134" s="275"/>
      <c r="EP1134" s="275"/>
      <c r="ES1134" s="275"/>
      <c r="ET1134" s="276"/>
      <c r="EU1134" s="275"/>
      <c r="EV1134" s="275"/>
      <c r="EX1134" s="275"/>
      <c r="EY1134" s="275"/>
    </row>
    <row r="1135" spans="140:155" ht="32.25" customHeight="1">
      <c r="EJ1135" s="275"/>
      <c r="EK1135" s="276"/>
      <c r="EL1135" s="275"/>
      <c r="EM1135" s="275"/>
      <c r="EO1135" s="275"/>
      <c r="EP1135" s="275"/>
      <c r="ES1135" s="275"/>
      <c r="ET1135" s="276"/>
      <c r="EU1135" s="275"/>
      <c r="EV1135" s="275"/>
      <c r="EX1135" s="275"/>
      <c r="EY1135" s="275"/>
    </row>
    <row r="1136" spans="140:155" ht="32.25" customHeight="1">
      <c r="EJ1136" s="275"/>
      <c r="EK1136" s="276"/>
      <c r="EL1136" s="275"/>
      <c r="EM1136" s="275"/>
      <c r="EO1136" s="275"/>
      <c r="EP1136" s="275"/>
      <c r="ES1136" s="275"/>
      <c r="ET1136" s="276"/>
      <c r="EU1136" s="275"/>
      <c r="EV1136" s="275"/>
      <c r="EX1136" s="275"/>
      <c r="EY1136" s="275"/>
    </row>
    <row r="1137" spans="140:155" ht="32.25" customHeight="1">
      <c r="EJ1137" s="275"/>
      <c r="EK1137" s="276"/>
      <c r="EL1137" s="275"/>
      <c r="EM1137" s="275"/>
      <c r="EO1137" s="275"/>
      <c r="EP1137" s="275"/>
      <c r="ES1137" s="275"/>
      <c r="ET1137" s="276"/>
      <c r="EU1137" s="275"/>
      <c r="EV1137" s="275"/>
      <c r="EX1137" s="275"/>
      <c r="EY1137" s="275"/>
    </row>
    <row r="1138" spans="140:155" ht="32.25" customHeight="1">
      <c r="EJ1138" s="275"/>
      <c r="EK1138" s="276"/>
      <c r="EL1138" s="275"/>
      <c r="EM1138" s="275"/>
      <c r="EO1138" s="275"/>
      <c r="EP1138" s="275"/>
      <c r="ES1138" s="275"/>
      <c r="ET1138" s="276"/>
      <c r="EU1138" s="275"/>
      <c r="EV1138" s="275"/>
      <c r="EX1138" s="275"/>
      <c r="EY1138" s="275"/>
    </row>
    <row r="1139" spans="140:155" ht="32.25" customHeight="1">
      <c r="EJ1139" s="275"/>
      <c r="EK1139" s="276"/>
      <c r="EL1139" s="275"/>
      <c r="EM1139" s="275"/>
      <c r="EO1139" s="275"/>
      <c r="EP1139" s="275"/>
      <c r="ES1139" s="275"/>
      <c r="ET1139" s="276"/>
      <c r="EU1139" s="275"/>
      <c r="EV1139" s="275"/>
      <c r="EX1139" s="275"/>
      <c r="EY1139" s="275"/>
    </row>
    <row r="1140" spans="140:155" ht="32.25" customHeight="1">
      <c r="EJ1140" s="275"/>
      <c r="EK1140" s="276"/>
      <c r="EL1140" s="275"/>
      <c r="EM1140" s="275"/>
      <c r="EO1140" s="275"/>
      <c r="EP1140" s="275"/>
      <c r="ES1140" s="275"/>
      <c r="ET1140" s="276"/>
      <c r="EU1140" s="275"/>
      <c r="EV1140" s="275"/>
      <c r="EX1140" s="275"/>
      <c r="EY1140" s="275"/>
    </row>
    <row r="1141" spans="140:155" ht="32.25" customHeight="1">
      <c r="EJ1141" s="275"/>
      <c r="EK1141" s="276"/>
      <c r="EL1141" s="275"/>
      <c r="EM1141" s="275"/>
      <c r="EO1141" s="275"/>
      <c r="EP1141" s="275"/>
      <c r="ES1141" s="275"/>
      <c r="ET1141" s="276"/>
      <c r="EU1141" s="275"/>
      <c r="EV1141" s="275"/>
      <c r="EX1141" s="275"/>
      <c r="EY1141" s="275"/>
    </row>
    <row r="1142" spans="140:155" ht="32.25" customHeight="1">
      <c r="EJ1142" s="275"/>
      <c r="EK1142" s="276"/>
      <c r="EL1142" s="275"/>
      <c r="EM1142" s="275"/>
      <c r="EO1142" s="275"/>
      <c r="EP1142" s="275"/>
      <c r="ES1142" s="275"/>
      <c r="ET1142" s="276"/>
      <c r="EU1142" s="275"/>
      <c r="EV1142" s="275"/>
      <c r="EX1142" s="275"/>
      <c r="EY1142" s="275"/>
    </row>
    <row r="1143" spans="140:155" ht="32.25" customHeight="1">
      <c r="EJ1143" s="275"/>
      <c r="EK1143" s="276"/>
      <c r="EL1143" s="275"/>
      <c r="EM1143" s="275"/>
      <c r="EO1143" s="275"/>
      <c r="EP1143" s="275"/>
      <c r="ES1143" s="275"/>
      <c r="ET1143" s="276"/>
      <c r="EU1143" s="275"/>
      <c r="EV1143" s="275"/>
      <c r="EX1143" s="275"/>
      <c r="EY1143" s="275"/>
    </row>
    <row r="1144" spans="140:155" ht="32.25" customHeight="1">
      <c r="EJ1144" s="275"/>
      <c r="EK1144" s="276"/>
      <c r="EL1144" s="275"/>
      <c r="EM1144" s="275"/>
      <c r="EO1144" s="275"/>
      <c r="EP1144" s="275"/>
      <c r="ES1144" s="275"/>
      <c r="ET1144" s="276"/>
      <c r="EU1144" s="275"/>
      <c r="EV1144" s="275"/>
      <c r="EX1144" s="275"/>
      <c r="EY1144" s="275"/>
    </row>
    <row r="1145" spans="140:155" ht="32.25" customHeight="1">
      <c r="EJ1145" s="275"/>
      <c r="EK1145" s="276"/>
      <c r="EL1145" s="275"/>
      <c r="EM1145" s="275"/>
      <c r="EO1145" s="275"/>
      <c r="EP1145" s="275"/>
      <c r="ES1145" s="275"/>
      <c r="ET1145" s="276"/>
      <c r="EU1145" s="275"/>
      <c r="EV1145" s="275"/>
      <c r="EX1145" s="275"/>
      <c r="EY1145" s="275"/>
    </row>
    <row r="1146" spans="140:155" ht="32.25" customHeight="1">
      <c r="EJ1146" s="275"/>
      <c r="EK1146" s="276"/>
      <c r="EL1146" s="275"/>
      <c r="EM1146" s="275"/>
      <c r="EO1146" s="275"/>
      <c r="EP1146" s="275"/>
      <c r="ES1146" s="275"/>
      <c r="ET1146" s="276"/>
      <c r="EU1146" s="275"/>
      <c r="EV1146" s="275"/>
      <c r="EX1146" s="275"/>
      <c r="EY1146" s="275"/>
    </row>
    <row r="1147" spans="140:155" ht="32.25" customHeight="1">
      <c r="EJ1147" s="275"/>
      <c r="EK1147" s="276"/>
      <c r="EL1147" s="275"/>
      <c r="EM1147" s="275"/>
      <c r="EO1147" s="275"/>
      <c r="EP1147" s="275"/>
      <c r="ES1147" s="275"/>
      <c r="ET1147" s="276"/>
      <c r="EU1147" s="275"/>
      <c r="EV1147" s="275"/>
      <c r="EX1147" s="275"/>
      <c r="EY1147" s="275"/>
    </row>
    <row r="1148" spans="140:155" ht="32.25" customHeight="1">
      <c r="EJ1148" s="275"/>
      <c r="EK1148" s="276"/>
      <c r="EL1148" s="275"/>
      <c r="EM1148" s="275"/>
      <c r="EO1148" s="275"/>
      <c r="EP1148" s="275"/>
      <c r="ES1148" s="275"/>
      <c r="ET1148" s="276"/>
      <c r="EU1148" s="275"/>
      <c r="EV1148" s="275"/>
      <c r="EX1148" s="275"/>
      <c r="EY1148" s="275"/>
    </row>
    <row r="1149" spans="140:155" ht="32.25" customHeight="1">
      <c r="EJ1149" s="275"/>
      <c r="EK1149" s="276"/>
      <c r="EL1149" s="275"/>
      <c r="EM1149" s="275"/>
      <c r="EO1149" s="275"/>
      <c r="EP1149" s="275"/>
      <c r="ES1149" s="275"/>
      <c r="ET1149" s="276"/>
      <c r="EU1149" s="275"/>
      <c r="EV1149" s="275"/>
      <c r="EX1149" s="275"/>
      <c r="EY1149" s="275"/>
    </row>
    <row r="1150" spans="140:155" ht="32.25" customHeight="1">
      <c r="EJ1150" s="275"/>
      <c r="EK1150" s="276"/>
      <c r="EL1150" s="275"/>
      <c r="EM1150" s="275"/>
      <c r="EO1150" s="275"/>
      <c r="EP1150" s="275"/>
      <c r="ES1150" s="275"/>
      <c r="ET1150" s="276"/>
      <c r="EU1150" s="275"/>
      <c r="EV1150" s="275"/>
      <c r="EX1150" s="275"/>
      <c r="EY1150" s="275"/>
    </row>
    <row r="1151" spans="140:155" ht="32.25" customHeight="1">
      <c r="EJ1151" s="275"/>
      <c r="EK1151" s="276"/>
      <c r="EL1151" s="275"/>
      <c r="EM1151" s="275"/>
      <c r="EO1151" s="275"/>
      <c r="EP1151" s="275"/>
      <c r="ES1151" s="275"/>
      <c r="ET1151" s="276"/>
      <c r="EU1151" s="275"/>
      <c r="EV1151" s="275"/>
      <c r="EX1151" s="275"/>
      <c r="EY1151" s="275"/>
    </row>
    <row r="1152" spans="140:155" ht="32.25" customHeight="1">
      <c r="EJ1152" s="275"/>
      <c r="EK1152" s="276"/>
      <c r="EL1152" s="275"/>
      <c r="EM1152" s="275"/>
      <c r="EO1152" s="275"/>
      <c r="EP1152" s="275"/>
      <c r="ES1152" s="275"/>
      <c r="ET1152" s="276"/>
      <c r="EU1152" s="275"/>
      <c r="EV1152" s="275"/>
      <c r="EX1152" s="275"/>
      <c r="EY1152" s="275"/>
    </row>
    <row r="1153" spans="140:155" ht="32.25" customHeight="1">
      <c r="EJ1153" s="275"/>
      <c r="EK1153" s="276"/>
      <c r="EL1153" s="275"/>
      <c r="EM1153" s="275"/>
      <c r="EO1153" s="275"/>
      <c r="EP1153" s="275"/>
      <c r="ES1153" s="275"/>
      <c r="ET1153" s="276"/>
      <c r="EU1153" s="275"/>
      <c r="EV1153" s="275"/>
      <c r="EX1153" s="275"/>
      <c r="EY1153" s="275"/>
    </row>
    <row r="1154" spans="140:155" ht="32.25" customHeight="1">
      <c r="EJ1154" s="275"/>
      <c r="EK1154" s="276"/>
      <c r="EL1154" s="275"/>
      <c r="EM1154" s="275"/>
      <c r="EO1154" s="275"/>
      <c r="EP1154" s="275"/>
      <c r="ES1154" s="275"/>
      <c r="ET1154" s="276"/>
      <c r="EU1154" s="275"/>
      <c r="EV1154" s="275"/>
      <c r="EX1154" s="275"/>
      <c r="EY1154" s="275"/>
    </row>
    <row r="1155" spans="140:155" ht="32.25" customHeight="1">
      <c r="EJ1155" s="275"/>
      <c r="EK1155" s="276"/>
      <c r="EL1155" s="275"/>
      <c r="EM1155" s="275"/>
      <c r="EO1155" s="275"/>
      <c r="EP1155" s="275"/>
      <c r="ES1155" s="275"/>
      <c r="ET1155" s="276"/>
      <c r="EU1155" s="275"/>
      <c r="EV1155" s="275"/>
      <c r="EX1155" s="275"/>
      <c r="EY1155" s="275"/>
    </row>
    <row r="1156" spans="140:155" ht="32.25" customHeight="1">
      <c r="EJ1156" s="275"/>
      <c r="EK1156" s="276"/>
      <c r="EL1156" s="275"/>
      <c r="EM1156" s="275"/>
      <c r="EO1156" s="275"/>
      <c r="EP1156" s="275"/>
      <c r="ES1156" s="275"/>
      <c r="ET1156" s="276"/>
      <c r="EU1156" s="275"/>
      <c r="EV1156" s="275"/>
      <c r="EX1156" s="275"/>
      <c r="EY1156" s="275"/>
    </row>
    <row r="1157" spans="140:155" ht="32.25" customHeight="1">
      <c r="EJ1157" s="275"/>
      <c r="EK1157" s="276"/>
      <c r="EL1157" s="275"/>
      <c r="EM1157" s="275"/>
      <c r="EO1157" s="275"/>
      <c r="EP1157" s="275"/>
      <c r="ES1157" s="275"/>
      <c r="ET1157" s="276"/>
      <c r="EU1157" s="275"/>
      <c r="EV1157" s="275"/>
      <c r="EX1157" s="275"/>
      <c r="EY1157" s="275"/>
    </row>
    <row r="1158" spans="140:155" ht="32.25" customHeight="1">
      <c r="EJ1158" s="275"/>
      <c r="EK1158" s="276"/>
      <c r="EL1158" s="275"/>
      <c r="EM1158" s="275"/>
      <c r="EO1158" s="275"/>
      <c r="EP1158" s="275"/>
      <c r="ES1158" s="275"/>
      <c r="ET1158" s="276"/>
      <c r="EU1158" s="275"/>
      <c r="EV1158" s="275"/>
      <c r="EX1158" s="275"/>
      <c r="EY1158" s="275"/>
    </row>
    <row r="1159" spans="140:155" ht="32.25" customHeight="1">
      <c r="EJ1159" s="275"/>
      <c r="EK1159" s="276"/>
      <c r="EL1159" s="275"/>
      <c r="EM1159" s="275"/>
      <c r="EO1159" s="275"/>
      <c r="EP1159" s="275"/>
      <c r="ES1159" s="275"/>
      <c r="ET1159" s="276"/>
      <c r="EU1159" s="275"/>
      <c r="EV1159" s="275"/>
      <c r="EX1159" s="275"/>
      <c r="EY1159" s="275"/>
    </row>
    <row r="1160" spans="140:155" ht="32.25" customHeight="1">
      <c r="EJ1160" s="275"/>
      <c r="EK1160" s="276"/>
      <c r="EL1160" s="275"/>
      <c r="EM1160" s="275"/>
      <c r="EO1160" s="275"/>
      <c r="EP1160" s="275"/>
      <c r="ES1160" s="275"/>
      <c r="ET1160" s="276"/>
      <c r="EU1160" s="275"/>
      <c r="EV1160" s="275"/>
      <c r="EX1160" s="275"/>
      <c r="EY1160" s="275"/>
    </row>
    <row r="1161" spans="140:155" ht="32.25" customHeight="1">
      <c r="EJ1161" s="275"/>
      <c r="EK1161" s="276"/>
      <c r="EL1161" s="275"/>
      <c r="EM1161" s="275"/>
      <c r="EO1161" s="275"/>
      <c r="EP1161" s="275"/>
      <c r="ES1161" s="275"/>
      <c r="ET1161" s="276"/>
      <c r="EU1161" s="275"/>
      <c r="EV1161" s="275"/>
      <c r="EX1161" s="275"/>
      <c r="EY1161" s="275"/>
    </row>
    <row r="1162" spans="140:155" ht="32.25" customHeight="1">
      <c r="EJ1162" s="275"/>
      <c r="EK1162" s="276"/>
      <c r="EL1162" s="275"/>
      <c r="EM1162" s="275"/>
      <c r="EO1162" s="275"/>
      <c r="EP1162" s="275"/>
      <c r="ES1162" s="275"/>
      <c r="ET1162" s="276"/>
      <c r="EU1162" s="275"/>
      <c r="EV1162" s="275"/>
      <c r="EX1162" s="275"/>
      <c r="EY1162" s="275"/>
    </row>
    <row r="1163" spans="140:155" ht="32.25" customHeight="1">
      <c r="EJ1163" s="275"/>
      <c r="EK1163" s="276"/>
      <c r="EL1163" s="275"/>
      <c r="EM1163" s="275"/>
      <c r="EO1163" s="275"/>
      <c r="EP1163" s="275"/>
      <c r="ES1163" s="275"/>
      <c r="ET1163" s="276"/>
      <c r="EU1163" s="275"/>
      <c r="EV1163" s="275"/>
      <c r="EX1163" s="275"/>
      <c r="EY1163" s="275"/>
    </row>
    <row r="1164" spans="140:155" ht="32.25" customHeight="1">
      <c r="EJ1164" s="275"/>
      <c r="EK1164" s="276"/>
      <c r="EL1164" s="275"/>
      <c r="EM1164" s="275"/>
      <c r="EO1164" s="275"/>
      <c r="EP1164" s="275"/>
      <c r="ES1164" s="275"/>
      <c r="ET1164" s="276"/>
      <c r="EU1164" s="275"/>
      <c r="EV1164" s="275"/>
      <c r="EX1164" s="275"/>
      <c r="EY1164" s="275"/>
    </row>
    <row r="1165" spans="140:155" ht="32.25" customHeight="1">
      <c r="EJ1165" s="275"/>
      <c r="EK1165" s="276"/>
      <c r="EL1165" s="275"/>
      <c r="EM1165" s="275"/>
      <c r="EO1165" s="275"/>
      <c r="EP1165" s="275"/>
      <c r="ES1165" s="275"/>
      <c r="ET1165" s="276"/>
      <c r="EU1165" s="275"/>
      <c r="EV1165" s="275"/>
      <c r="EX1165" s="275"/>
      <c r="EY1165" s="275"/>
    </row>
    <row r="1166" spans="140:155" ht="32.25" customHeight="1">
      <c r="EJ1166" s="275"/>
      <c r="EK1166" s="276"/>
      <c r="EL1166" s="275"/>
      <c r="EM1166" s="275"/>
      <c r="EO1166" s="275"/>
      <c r="EP1166" s="275"/>
      <c r="ES1166" s="275"/>
      <c r="ET1166" s="276"/>
      <c r="EU1166" s="275"/>
      <c r="EV1166" s="275"/>
      <c r="EX1166" s="275"/>
      <c r="EY1166" s="275"/>
    </row>
    <row r="1167" spans="140:155" ht="32.25" customHeight="1">
      <c r="EJ1167" s="275"/>
      <c r="EK1167" s="276"/>
      <c r="EL1167" s="275"/>
      <c r="EM1167" s="275"/>
      <c r="EO1167" s="275"/>
      <c r="EP1167" s="275"/>
      <c r="ES1167" s="275"/>
      <c r="ET1167" s="276"/>
      <c r="EU1167" s="275"/>
      <c r="EV1167" s="275"/>
      <c r="EX1167" s="275"/>
      <c r="EY1167" s="275"/>
    </row>
    <row r="1168" spans="140:155" ht="32.25" customHeight="1">
      <c r="EJ1168" s="275"/>
      <c r="EK1168" s="276"/>
      <c r="EL1168" s="275"/>
      <c r="EM1168" s="275"/>
      <c r="EO1168" s="275"/>
      <c r="EP1168" s="275"/>
      <c r="ES1168" s="275"/>
      <c r="ET1168" s="276"/>
      <c r="EU1168" s="275"/>
      <c r="EV1168" s="275"/>
      <c r="EX1168" s="275"/>
      <c r="EY1168" s="275"/>
    </row>
    <row r="1169" spans="140:155" ht="32.25" customHeight="1">
      <c r="EJ1169" s="275"/>
      <c r="EK1169" s="276"/>
      <c r="EL1169" s="275"/>
      <c r="EM1169" s="275"/>
      <c r="EO1169" s="275"/>
      <c r="EP1169" s="275"/>
      <c r="ES1169" s="275"/>
      <c r="ET1169" s="276"/>
      <c r="EU1169" s="275"/>
      <c r="EV1169" s="275"/>
      <c r="EX1169" s="275"/>
      <c r="EY1169" s="275"/>
    </row>
    <row r="1170" spans="140:155" ht="32.25" customHeight="1">
      <c r="EJ1170" s="275"/>
      <c r="EK1170" s="276"/>
      <c r="EL1170" s="275"/>
      <c r="EM1170" s="275"/>
      <c r="EO1170" s="275"/>
      <c r="EP1170" s="275"/>
      <c r="ES1170" s="275"/>
      <c r="ET1170" s="276"/>
      <c r="EU1170" s="275"/>
      <c r="EV1170" s="275"/>
      <c r="EX1170" s="275"/>
      <c r="EY1170" s="275"/>
    </row>
    <row r="1171" spans="140:155" ht="32.25" customHeight="1">
      <c r="EJ1171" s="275"/>
      <c r="EK1171" s="276"/>
      <c r="EL1171" s="275"/>
      <c r="EM1171" s="275"/>
      <c r="EO1171" s="275"/>
      <c r="EP1171" s="275"/>
      <c r="ES1171" s="275"/>
      <c r="ET1171" s="276"/>
      <c r="EU1171" s="275"/>
      <c r="EV1171" s="275"/>
      <c r="EX1171" s="275"/>
      <c r="EY1171" s="275"/>
    </row>
    <row r="1172" spans="140:155" ht="32.25" customHeight="1">
      <c r="EJ1172" s="275"/>
      <c r="EK1172" s="276"/>
      <c r="EL1172" s="275"/>
      <c r="EM1172" s="275"/>
      <c r="EO1172" s="275"/>
      <c r="EP1172" s="275"/>
      <c r="ES1172" s="275"/>
      <c r="ET1172" s="276"/>
      <c r="EU1172" s="275"/>
      <c r="EV1172" s="275"/>
      <c r="EX1172" s="275"/>
      <c r="EY1172" s="275"/>
    </row>
    <row r="1173" spans="140:155" ht="32.25" customHeight="1">
      <c r="EJ1173" s="275"/>
      <c r="EK1173" s="276"/>
      <c r="EL1173" s="275"/>
      <c r="EM1173" s="275"/>
      <c r="EO1173" s="275"/>
      <c r="EP1173" s="275"/>
      <c r="ES1173" s="275"/>
      <c r="ET1173" s="276"/>
      <c r="EU1173" s="275"/>
      <c r="EV1173" s="275"/>
      <c r="EX1173" s="275"/>
      <c r="EY1173" s="275"/>
    </row>
    <row r="1174" spans="140:155" ht="32.25" customHeight="1">
      <c r="EJ1174" s="275"/>
      <c r="EK1174" s="276"/>
      <c r="EL1174" s="275"/>
      <c r="EM1174" s="275"/>
      <c r="EO1174" s="275"/>
      <c r="EP1174" s="275"/>
      <c r="ES1174" s="275"/>
      <c r="ET1174" s="276"/>
      <c r="EU1174" s="275"/>
      <c r="EV1174" s="275"/>
      <c r="EX1174" s="275"/>
      <c r="EY1174" s="275"/>
    </row>
    <row r="1175" spans="140:155" ht="32.25" customHeight="1">
      <c r="EJ1175" s="275"/>
      <c r="EK1175" s="276"/>
      <c r="EL1175" s="275"/>
      <c r="EM1175" s="275"/>
      <c r="EO1175" s="275"/>
      <c r="EP1175" s="275"/>
      <c r="ES1175" s="275"/>
      <c r="ET1175" s="276"/>
      <c r="EU1175" s="275"/>
      <c r="EV1175" s="275"/>
      <c r="EX1175" s="275"/>
      <c r="EY1175" s="275"/>
    </row>
    <row r="1176" spans="140:155" ht="32.25" customHeight="1">
      <c r="EJ1176" s="275"/>
      <c r="EK1176" s="276"/>
      <c r="EL1176" s="275"/>
      <c r="EM1176" s="275"/>
      <c r="EO1176" s="275"/>
      <c r="EP1176" s="275"/>
      <c r="ES1176" s="275"/>
      <c r="ET1176" s="276"/>
      <c r="EU1176" s="275"/>
      <c r="EV1176" s="275"/>
      <c r="EX1176" s="275"/>
      <c r="EY1176" s="275"/>
    </row>
    <row r="1177" spans="140:155" ht="32.25" customHeight="1">
      <c r="EJ1177" s="275"/>
      <c r="EK1177" s="276"/>
      <c r="EL1177" s="275"/>
      <c r="EM1177" s="275"/>
      <c r="EO1177" s="275"/>
      <c r="EP1177" s="275"/>
      <c r="ES1177" s="275"/>
      <c r="ET1177" s="276"/>
      <c r="EU1177" s="275"/>
      <c r="EV1177" s="275"/>
      <c r="EX1177" s="275"/>
      <c r="EY1177" s="275"/>
    </row>
    <row r="1178" spans="140:155" ht="32.25" customHeight="1">
      <c r="EJ1178" s="275"/>
      <c r="EK1178" s="276"/>
      <c r="EL1178" s="275"/>
      <c r="EM1178" s="275"/>
      <c r="EO1178" s="275"/>
      <c r="EP1178" s="275"/>
      <c r="ES1178" s="275"/>
      <c r="ET1178" s="276"/>
      <c r="EU1178" s="275"/>
      <c r="EV1178" s="275"/>
      <c r="EX1178" s="275"/>
      <c r="EY1178" s="275"/>
    </row>
    <row r="1179" spans="140:155" ht="32.25" customHeight="1">
      <c r="EJ1179" s="275"/>
      <c r="EK1179" s="276"/>
      <c r="EL1179" s="275"/>
      <c r="EM1179" s="275"/>
      <c r="EO1179" s="275"/>
      <c r="EP1179" s="275"/>
      <c r="ES1179" s="275"/>
      <c r="ET1179" s="276"/>
      <c r="EU1179" s="275"/>
      <c r="EV1179" s="275"/>
      <c r="EX1179" s="275"/>
      <c r="EY1179" s="275"/>
    </row>
    <row r="1180" spans="140:155" ht="32.25" customHeight="1">
      <c r="EJ1180" s="275"/>
      <c r="EK1180" s="276"/>
      <c r="EL1180" s="275"/>
      <c r="EM1180" s="275"/>
      <c r="EO1180" s="275"/>
      <c r="EP1180" s="275"/>
      <c r="ES1180" s="275"/>
      <c r="ET1180" s="276"/>
      <c r="EU1180" s="275"/>
      <c r="EV1180" s="275"/>
      <c r="EX1180" s="275"/>
      <c r="EY1180" s="275"/>
    </row>
    <row r="1181" spans="140:155" ht="32.25" customHeight="1">
      <c r="EJ1181" s="275"/>
      <c r="EK1181" s="276"/>
      <c r="EL1181" s="275"/>
      <c r="EM1181" s="275"/>
      <c r="EO1181" s="275"/>
      <c r="EP1181" s="275"/>
      <c r="ES1181" s="275"/>
      <c r="ET1181" s="276"/>
      <c r="EU1181" s="275"/>
      <c r="EV1181" s="275"/>
      <c r="EX1181" s="275"/>
      <c r="EY1181" s="275"/>
    </row>
    <row r="1182" spans="140:155" ht="32.25" customHeight="1">
      <c r="EJ1182" s="275"/>
      <c r="EK1182" s="276"/>
      <c r="EL1182" s="275"/>
      <c r="EM1182" s="275"/>
      <c r="EO1182" s="275"/>
      <c r="EP1182" s="275"/>
      <c r="ES1182" s="275"/>
      <c r="ET1182" s="276"/>
      <c r="EU1182" s="275"/>
      <c r="EV1182" s="275"/>
      <c r="EX1182" s="275"/>
      <c r="EY1182" s="275"/>
    </row>
    <row r="1183" spans="140:155" ht="32.25" customHeight="1">
      <c r="EJ1183" s="275"/>
      <c r="EK1183" s="276"/>
      <c r="EL1183" s="275"/>
      <c r="EM1183" s="275"/>
      <c r="EO1183" s="275"/>
      <c r="EP1183" s="275"/>
      <c r="ES1183" s="275"/>
      <c r="ET1183" s="276"/>
      <c r="EU1183" s="275"/>
      <c r="EV1183" s="275"/>
      <c r="EX1183" s="275"/>
      <c r="EY1183" s="275"/>
    </row>
    <row r="1184" spans="140:155" ht="32.25" customHeight="1">
      <c r="EJ1184" s="275"/>
      <c r="EK1184" s="276"/>
      <c r="EL1184" s="275"/>
      <c r="EM1184" s="275"/>
      <c r="EO1184" s="275"/>
      <c r="EP1184" s="275"/>
      <c r="ES1184" s="275"/>
      <c r="ET1184" s="276"/>
      <c r="EU1184" s="275"/>
      <c r="EV1184" s="275"/>
      <c r="EX1184" s="275"/>
      <c r="EY1184" s="275"/>
    </row>
    <row r="1185" spans="140:155" ht="32.25" customHeight="1">
      <c r="EJ1185" s="275"/>
      <c r="EK1185" s="276"/>
      <c r="EL1185" s="275"/>
      <c r="EM1185" s="275"/>
      <c r="EO1185" s="275"/>
      <c r="EP1185" s="275"/>
      <c r="ES1185" s="275"/>
      <c r="ET1185" s="276"/>
      <c r="EU1185" s="275"/>
      <c r="EV1185" s="275"/>
      <c r="EX1185" s="275"/>
      <c r="EY1185" s="275"/>
    </row>
    <row r="1186" spans="140:155" ht="32.25" customHeight="1">
      <c r="EJ1186" s="275"/>
      <c r="EK1186" s="276"/>
      <c r="EL1186" s="275"/>
      <c r="EM1186" s="275"/>
      <c r="EO1186" s="275"/>
      <c r="EP1186" s="275"/>
      <c r="ES1186" s="275"/>
      <c r="ET1186" s="276"/>
      <c r="EU1186" s="275"/>
      <c r="EV1186" s="275"/>
      <c r="EX1186" s="275"/>
      <c r="EY1186" s="275"/>
    </row>
    <row r="1187" spans="140:155" ht="32.25" customHeight="1">
      <c r="EJ1187" s="275"/>
      <c r="EK1187" s="276"/>
      <c r="EL1187" s="275"/>
      <c r="EM1187" s="275"/>
      <c r="EO1187" s="275"/>
      <c r="EP1187" s="275"/>
      <c r="ES1187" s="275"/>
      <c r="ET1187" s="276"/>
      <c r="EU1187" s="275"/>
      <c r="EV1187" s="275"/>
      <c r="EX1187" s="275"/>
      <c r="EY1187" s="275"/>
    </row>
    <row r="1188" spans="140:155" ht="32.25" customHeight="1">
      <c r="EJ1188" s="275"/>
      <c r="EK1188" s="276"/>
      <c r="EL1188" s="275"/>
      <c r="EM1188" s="275"/>
      <c r="EO1188" s="275"/>
      <c r="EP1188" s="275"/>
      <c r="ES1188" s="275"/>
      <c r="ET1188" s="276"/>
      <c r="EU1188" s="275"/>
      <c r="EV1188" s="275"/>
      <c r="EX1188" s="275"/>
      <c r="EY1188" s="275"/>
    </row>
    <row r="1189" spans="140:155" ht="32.25" customHeight="1">
      <c r="EJ1189" s="275"/>
      <c r="EK1189" s="276"/>
      <c r="EL1189" s="275"/>
      <c r="EM1189" s="275"/>
      <c r="EO1189" s="275"/>
      <c r="EP1189" s="275"/>
      <c r="ES1189" s="275"/>
      <c r="ET1189" s="276"/>
      <c r="EU1189" s="275"/>
      <c r="EV1189" s="275"/>
      <c r="EX1189" s="275"/>
      <c r="EY1189" s="275"/>
    </row>
    <row r="1190" spans="140:155" ht="32.25" customHeight="1">
      <c r="EJ1190" s="275"/>
      <c r="EK1190" s="276"/>
      <c r="EL1190" s="275"/>
      <c r="EM1190" s="275"/>
      <c r="EO1190" s="275"/>
      <c r="EP1190" s="275"/>
      <c r="ES1190" s="275"/>
      <c r="ET1190" s="276"/>
      <c r="EU1190" s="275"/>
      <c r="EV1190" s="275"/>
      <c r="EX1190" s="275"/>
      <c r="EY1190" s="275"/>
    </row>
    <row r="1191" spans="140:155" ht="32.25" customHeight="1">
      <c r="EJ1191" s="275"/>
      <c r="EK1191" s="276"/>
      <c r="EL1191" s="275"/>
      <c r="EM1191" s="275"/>
      <c r="EO1191" s="275"/>
      <c r="EP1191" s="275"/>
      <c r="ES1191" s="275"/>
      <c r="ET1191" s="276"/>
      <c r="EU1191" s="275"/>
      <c r="EV1191" s="275"/>
      <c r="EX1191" s="275"/>
      <c r="EY1191" s="275"/>
    </row>
    <row r="1192" spans="140:155" ht="32.25" customHeight="1">
      <c r="EJ1192" s="275"/>
      <c r="EK1192" s="276"/>
      <c r="EL1192" s="275"/>
      <c r="EM1192" s="275"/>
      <c r="EO1192" s="275"/>
      <c r="EP1192" s="275"/>
      <c r="ES1192" s="275"/>
      <c r="ET1192" s="276"/>
      <c r="EU1192" s="275"/>
      <c r="EV1192" s="275"/>
      <c r="EX1192" s="275"/>
      <c r="EY1192" s="275"/>
    </row>
    <row r="1193" spans="140:155" ht="32.25" customHeight="1">
      <c r="EJ1193" s="275"/>
      <c r="EK1193" s="276"/>
      <c r="EL1193" s="275"/>
      <c r="EM1193" s="275"/>
      <c r="EO1193" s="275"/>
      <c r="EP1193" s="275"/>
      <c r="ES1193" s="275"/>
      <c r="ET1193" s="276"/>
      <c r="EU1193" s="275"/>
      <c r="EV1193" s="275"/>
      <c r="EX1193" s="275"/>
      <c r="EY1193" s="275"/>
    </row>
    <row r="1194" spans="140:155" ht="32.25" customHeight="1">
      <c r="EJ1194" s="275"/>
      <c r="EK1194" s="276"/>
      <c r="EL1194" s="275"/>
      <c r="EM1194" s="275"/>
      <c r="EO1194" s="275"/>
      <c r="EP1194" s="275"/>
      <c r="ES1194" s="275"/>
      <c r="ET1194" s="276"/>
      <c r="EU1194" s="275"/>
      <c r="EV1194" s="275"/>
      <c r="EX1194" s="275"/>
      <c r="EY1194" s="275"/>
    </row>
    <row r="1195" spans="140:155" ht="32.25" customHeight="1">
      <c r="EJ1195" s="275"/>
      <c r="EK1195" s="276"/>
      <c r="EL1195" s="275"/>
      <c r="EM1195" s="275"/>
      <c r="EO1195" s="275"/>
      <c r="EP1195" s="275"/>
      <c r="ES1195" s="275"/>
      <c r="ET1195" s="276"/>
      <c r="EU1195" s="275"/>
      <c r="EV1195" s="275"/>
      <c r="EX1195" s="275"/>
      <c r="EY1195" s="275"/>
    </row>
    <row r="1196" spans="140:155" ht="32.25" customHeight="1">
      <c r="EJ1196" s="275"/>
      <c r="EK1196" s="276"/>
      <c r="EL1196" s="275"/>
      <c r="EM1196" s="275"/>
      <c r="EO1196" s="275"/>
      <c r="EP1196" s="275"/>
      <c r="ES1196" s="275"/>
      <c r="ET1196" s="276"/>
      <c r="EU1196" s="275"/>
      <c r="EV1196" s="275"/>
      <c r="EX1196" s="275"/>
      <c r="EY1196" s="275"/>
    </row>
    <row r="1197" spans="140:155" ht="32.25" customHeight="1">
      <c r="EJ1197" s="275"/>
      <c r="EK1197" s="276"/>
      <c r="EL1197" s="275"/>
      <c r="EM1197" s="275"/>
      <c r="EO1197" s="275"/>
      <c r="EP1197" s="275"/>
      <c r="ES1197" s="275"/>
      <c r="ET1197" s="276"/>
      <c r="EU1197" s="275"/>
      <c r="EV1197" s="275"/>
      <c r="EX1197" s="275"/>
      <c r="EY1197" s="275"/>
    </row>
    <row r="1198" spans="140:155" ht="32.25" customHeight="1">
      <c r="EJ1198" s="275"/>
      <c r="EK1198" s="276"/>
      <c r="EL1198" s="275"/>
      <c r="EM1198" s="275"/>
      <c r="EO1198" s="275"/>
      <c r="EP1198" s="275"/>
      <c r="ES1198" s="275"/>
      <c r="ET1198" s="276"/>
      <c r="EU1198" s="275"/>
      <c r="EV1198" s="275"/>
      <c r="EX1198" s="275"/>
      <c r="EY1198" s="275"/>
    </row>
    <row r="1199" spans="140:155" ht="32.25" customHeight="1">
      <c r="EJ1199" s="275"/>
      <c r="EK1199" s="276"/>
      <c r="EL1199" s="275"/>
      <c r="EM1199" s="275"/>
      <c r="EO1199" s="275"/>
      <c r="EP1199" s="275"/>
      <c r="ES1199" s="275"/>
      <c r="ET1199" s="276"/>
      <c r="EU1199" s="275"/>
      <c r="EV1199" s="275"/>
      <c r="EX1199" s="275"/>
      <c r="EY1199" s="275"/>
    </row>
    <row r="1200" spans="140:155" ht="32.25" customHeight="1">
      <c r="EJ1200" s="275"/>
      <c r="EK1200" s="276"/>
      <c r="EL1200" s="275"/>
      <c r="EM1200" s="275"/>
      <c r="EO1200" s="275"/>
      <c r="EP1200" s="275"/>
      <c r="ES1200" s="275"/>
      <c r="ET1200" s="276"/>
      <c r="EU1200" s="275"/>
      <c r="EV1200" s="275"/>
      <c r="EX1200" s="275"/>
      <c r="EY1200" s="275"/>
    </row>
    <row r="1201" spans="140:155" ht="32.25" customHeight="1">
      <c r="EJ1201" s="275"/>
      <c r="EK1201" s="276"/>
      <c r="EL1201" s="275"/>
      <c r="EM1201" s="275"/>
      <c r="EO1201" s="275"/>
      <c r="EP1201" s="275"/>
      <c r="ES1201" s="275"/>
      <c r="ET1201" s="276"/>
      <c r="EU1201" s="275"/>
      <c r="EV1201" s="275"/>
      <c r="EX1201" s="275"/>
      <c r="EY1201" s="275"/>
    </row>
    <row r="1202" spans="140:155" ht="32.25" customHeight="1">
      <c r="EJ1202" s="275"/>
      <c r="EK1202" s="276"/>
      <c r="EL1202" s="275"/>
      <c r="EM1202" s="275"/>
      <c r="EO1202" s="275"/>
      <c r="EP1202" s="275"/>
      <c r="ES1202" s="275"/>
      <c r="ET1202" s="276"/>
      <c r="EU1202" s="275"/>
      <c r="EV1202" s="275"/>
      <c r="EX1202" s="275"/>
      <c r="EY1202" s="275"/>
    </row>
    <row r="1203" spans="140:155" ht="32.25" customHeight="1">
      <c r="EJ1203" s="275"/>
      <c r="EK1203" s="276"/>
      <c r="EL1203" s="275"/>
      <c r="EM1203" s="275"/>
      <c r="EO1203" s="275"/>
      <c r="EP1203" s="275"/>
      <c r="ES1203" s="275"/>
      <c r="ET1203" s="276"/>
      <c r="EU1203" s="275"/>
      <c r="EV1203" s="275"/>
      <c r="EX1203" s="275"/>
      <c r="EY1203" s="275"/>
    </row>
    <row r="1204" spans="140:155" ht="32.25" customHeight="1">
      <c r="EJ1204" s="275"/>
      <c r="EK1204" s="276"/>
      <c r="EL1204" s="275"/>
      <c r="EM1204" s="275"/>
      <c r="EO1204" s="275"/>
      <c r="EP1204" s="275"/>
      <c r="ES1204" s="275"/>
      <c r="ET1204" s="276"/>
      <c r="EU1204" s="275"/>
      <c r="EV1204" s="275"/>
      <c r="EX1204" s="275"/>
      <c r="EY1204" s="275"/>
    </row>
    <row r="1205" spans="140:155" ht="32.25" customHeight="1">
      <c r="EJ1205" s="275"/>
      <c r="EK1205" s="276"/>
      <c r="EL1205" s="275"/>
      <c r="EM1205" s="275"/>
      <c r="EO1205" s="275"/>
      <c r="EP1205" s="275"/>
      <c r="ES1205" s="275"/>
      <c r="ET1205" s="276"/>
      <c r="EU1205" s="275"/>
      <c r="EV1205" s="275"/>
      <c r="EX1205" s="275"/>
      <c r="EY1205" s="275"/>
    </row>
    <row r="1206" spans="140:155" ht="32.25" customHeight="1">
      <c r="EJ1206" s="275"/>
      <c r="EK1206" s="276"/>
      <c r="EL1206" s="275"/>
      <c r="EM1206" s="275"/>
      <c r="EO1206" s="275"/>
      <c r="EP1206" s="275"/>
      <c r="ES1206" s="275"/>
      <c r="ET1206" s="276"/>
      <c r="EU1206" s="275"/>
      <c r="EV1206" s="275"/>
      <c r="EX1206" s="275"/>
      <c r="EY1206" s="275"/>
    </row>
    <row r="1207" spans="140:155" ht="32.25" customHeight="1">
      <c r="EJ1207" s="275"/>
      <c r="EK1207" s="276"/>
      <c r="EL1207" s="275"/>
      <c r="EM1207" s="275"/>
      <c r="EO1207" s="275"/>
      <c r="EP1207" s="275"/>
      <c r="ES1207" s="275"/>
      <c r="ET1207" s="276"/>
      <c r="EU1207" s="275"/>
      <c r="EV1207" s="275"/>
      <c r="EX1207" s="275"/>
      <c r="EY1207" s="275"/>
    </row>
    <row r="1208" spans="140:155" ht="32.25" customHeight="1">
      <c r="EJ1208" s="275"/>
      <c r="EK1208" s="276"/>
      <c r="EL1208" s="275"/>
      <c r="EM1208" s="275"/>
      <c r="EO1208" s="275"/>
      <c r="EP1208" s="275"/>
      <c r="ES1208" s="275"/>
      <c r="ET1208" s="276"/>
      <c r="EU1208" s="275"/>
      <c r="EV1208" s="275"/>
      <c r="EX1208" s="275"/>
      <c r="EY1208" s="275"/>
    </row>
    <row r="1209" spans="140:155" ht="32.25" customHeight="1">
      <c r="EJ1209" s="275"/>
      <c r="EK1209" s="276"/>
      <c r="EL1209" s="275"/>
      <c r="EM1209" s="275"/>
      <c r="EO1209" s="275"/>
      <c r="EP1209" s="275"/>
      <c r="ES1209" s="275"/>
      <c r="ET1209" s="276"/>
      <c r="EU1209" s="275"/>
      <c r="EV1209" s="275"/>
      <c r="EX1209" s="275"/>
      <c r="EY1209" s="275"/>
    </row>
    <row r="1210" spans="140:155" ht="32.25" customHeight="1">
      <c r="EJ1210" s="275"/>
      <c r="EK1210" s="276"/>
      <c r="EL1210" s="275"/>
      <c r="EM1210" s="275"/>
      <c r="EO1210" s="275"/>
      <c r="EP1210" s="275"/>
      <c r="ES1210" s="275"/>
      <c r="ET1210" s="276"/>
      <c r="EU1210" s="275"/>
      <c r="EV1210" s="275"/>
      <c r="EX1210" s="275"/>
      <c r="EY1210" s="275"/>
    </row>
    <row r="1211" spans="140:155" ht="32.25" customHeight="1">
      <c r="EJ1211" s="275"/>
      <c r="EK1211" s="276"/>
      <c r="EL1211" s="275"/>
      <c r="EM1211" s="275"/>
      <c r="EO1211" s="275"/>
      <c r="EP1211" s="275"/>
      <c r="ES1211" s="275"/>
      <c r="ET1211" s="276"/>
      <c r="EU1211" s="275"/>
      <c r="EV1211" s="275"/>
      <c r="EX1211" s="275"/>
      <c r="EY1211" s="275"/>
    </row>
    <row r="1212" spans="140:155" ht="32.25" customHeight="1">
      <c r="EJ1212" s="275"/>
      <c r="EK1212" s="276"/>
      <c r="EL1212" s="275"/>
      <c r="EM1212" s="275"/>
      <c r="EO1212" s="275"/>
      <c r="EP1212" s="275"/>
      <c r="ES1212" s="275"/>
      <c r="ET1212" s="276"/>
      <c r="EU1212" s="275"/>
      <c r="EV1212" s="275"/>
      <c r="EX1212" s="275"/>
      <c r="EY1212" s="275"/>
    </row>
    <row r="1213" spans="140:155" ht="32.25" customHeight="1">
      <c r="EJ1213" s="275"/>
      <c r="EK1213" s="276"/>
      <c r="EL1213" s="275"/>
      <c r="EM1213" s="275"/>
      <c r="EO1213" s="275"/>
      <c r="EP1213" s="275"/>
      <c r="ES1213" s="275"/>
      <c r="ET1213" s="276"/>
      <c r="EU1213" s="275"/>
      <c r="EV1213" s="275"/>
      <c r="EX1213" s="275"/>
      <c r="EY1213" s="275"/>
    </row>
    <row r="1214" spans="140:155" ht="32.25" customHeight="1">
      <c r="EJ1214" s="275"/>
      <c r="EK1214" s="276"/>
      <c r="EL1214" s="275"/>
      <c r="EM1214" s="275"/>
      <c r="EO1214" s="275"/>
      <c r="EP1214" s="275"/>
      <c r="ES1214" s="275"/>
      <c r="ET1214" s="276"/>
      <c r="EU1214" s="275"/>
      <c r="EV1214" s="275"/>
      <c r="EX1214" s="275"/>
      <c r="EY1214" s="275"/>
    </row>
    <row r="1215" spans="140:155" ht="32.25" customHeight="1">
      <c r="EJ1215" s="275"/>
      <c r="EK1215" s="276"/>
      <c r="EL1215" s="275"/>
      <c r="EM1215" s="275"/>
      <c r="EO1215" s="275"/>
      <c r="EP1215" s="275"/>
      <c r="ES1215" s="275"/>
      <c r="ET1215" s="276"/>
      <c r="EU1215" s="275"/>
      <c r="EV1215" s="275"/>
      <c r="EX1215" s="275"/>
      <c r="EY1215" s="275"/>
    </row>
    <row r="1216" spans="140:155" ht="32.25" customHeight="1">
      <c r="EJ1216" s="275"/>
      <c r="EK1216" s="276"/>
      <c r="EL1216" s="275"/>
      <c r="EM1216" s="275"/>
      <c r="EO1216" s="275"/>
      <c r="EP1216" s="275"/>
      <c r="ES1216" s="275"/>
      <c r="ET1216" s="276"/>
      <c r="EU1216" s="275"/>
      <c r="EV1216" s="275"/>
      <c r="EX1216" s="275"/>
      <c r="EY1216" s="275"/>
    </row>
    <row r="1217" spans="140:155" ht="32.25" customHeight="1">
      <c r="EJ1217" s="275"/>
      <c r="EK1217" s="276"/>
      <c r="EL1217" s="275"/>
      <c r="EM1217" s="275"/>
      <c r="EO1217" s="275"/>
      <c r="EP1217" s="275"/>
      <c r="ES1217" s="275"/>
      <c r="ET1217" s="276"/>
      <c r="EU1217" s="275"/>
      <c r="EV1217" s="275"/>
      <c r="EX1217" s="275"/>
      <c r="EY1217" s="275"/>
    </row>
    <row r="1218" spans="140:155" ht="32.25" customHeight="1">
      <c r="EJ1218" s="275"/>
      <c r="EK1218" s="276"/>
      <c r="EL1218" s="275"/>
      <c r="EM1218" s="275"/>
      <c r="EO1218" s="275"/>
      <c r="EP1218" s="275"/>
      <c r="ES1218" s="275"/>
      <c r="ET1218" s="276"/>
      <c r="EU1218" s="275"/>
      <c r="EV1218" s="275"/>
      <c r="EX1218" s="275"/>
      <c r="EY1218" s="275"/>
    </row>
    <row r="1219" spans="140:155" ht="32.25" customHeight="1">
      <c r="EJ1219" s="275"/>
      <c r="EK1219" s="276"/>
      <c r="EL1219" s="275"/>
      <c r="EM1219" s="275"/>
      <c r="EO1219" s="275"/>
      <c r="EP1219" s="275"/>
      <c r="ES1219" s="275"/>
      <c r="ET1219" s="276"/>
      <c r="EU1219" s="275"/>
      <c r="EV1219" s="275"/>
      <c r="EX1219" s="275"/>
      <c r="EY1219" s="275"/>
    </row>
    <row r="1220" spans="140:155" ht="32.25" customHeight="1">
      <c r="EJ1220" s="275"/>
      <c r="EK1220" s="276"/>
      <c r="EL1220" s="275"/>
      <c r="EM1220" s="275"/>
      <c r="EO1220" s="275"/>
      <c r="EP1220" s="275"/>
      <c r="ES1220" s="275"/>
      <c r="ET1220" s="276"/>
      <c r="EU1220" s="275"/>
      <c r="EV1220" s="275"/>
      <c r="EX1220" s="275"/>
      <c r="EY1220" s="275"/>
    </row>
    <row r="1221" spans="140:155" ht="32.25" customHeight="1">
      <c r="EJ1221" s="275"/>
      <c r="EK1221" s="276"/>
      <c r="EL1221" s="275"/>
      <c r="EM1221" s="275"/>
      <c r="EO1221" s="275"/>
      <c r="EP1221" s="275"/>
      <c r="ES1221" s="275"/>
      <c r="ET1221" s="276"/>
      <c r="EU1221" s="275"/>
      <c r="EV1221" s="275"/>
      <c r="EX1221" s="275"/>
      <c r="EY1221" s="275"/>
    </row>
    <row r="1222" spans="140:155" ht="32.25" customHeight="1">
      <c r="EJ1222" s="275"/>
      <c r="EK1222" s="276"/>
      <c r="EL1222" s="275"/>
      <c r="EM1222" s="275"/>
      <c r="EO1222" s="275"/>
      <c r="EP1222" s="275"/>
      <c r="ES1222" s="275"/>
      <c r="ET1222" s="276"/>
      <c r="EU1222" s="275"/>
      <c r="EV1222" s="275"/>
      <c r="EX1222" s="275"/>
      <c r="EY1222" s="275"/>
    </row>
    <row r="1223" spans="140:155" ht="32.25" customHeight="1">
      <c r="EJ1223" s="275"/>
      <c r="EK1223" s="276"/>
      <c r="EL1223" s="275"/>
      <c r="EM1223" s="275"/>
      <c r="EO1223" s="275"/>
      <c r="EP1223" s="275"/>
      <c r="ES1223" s="275"/>
      <c r="ET1223" s="276"/>
      <c r="EU1223" s="275"/>
      <c r="EV1223" s="275"/>
      <c r="EX1223" s="275"/>
      <c r="EY1223" s="275"/>
    </row>
    <row r="1224" spans="140:155" ht="32.25" customHeight="1">
      <c r="EJ1224" s="275"/>
      <c r="EK1224" s="276"/>
      <c r="EL1224" s="275"/>
      <c r="EM1224" s="275"/>
      <c r="EO1224" s="275"/>
      <c r="EP1224" s="275"/>
      <c r="ES1224" s="275"/>
      <c r="ET1224" s="276"/>
      <c r="EU1224" s="275"/>
      <c r="EV1224" s="275"/>
      <c r="EX1224" s="275"/>
      <c r="EY1224" s="275"/>
    </row>
    <row r="1225" spans="140:155" ht="32.25" customHeight="1">
      <c r="EJ1225" s="275"/>
      <c r="EK1225" s="276"/>
      <c r="EL1225" s="275"/>
      <c r="EM1225" s="275"/>
      <c r="EO1225" s="275"/>
      <c r="EP1225" s="275"/>
      <c r="ES1225" s="275"/>
      <c r="ET1225" s="276"/>
      <c r="EU1225" s="275"/>
      <c r="EV1225" s="275"/>
      <c r="EX1225" s="275"/>
      <c r="EY1225" s="275"/>
    </row>
    <row r="1226" spans="140:155" ht="32.25" customHeight="1">
      <c r="EJ1226" s="275"/>
      <c r="EK1226" s="276"/>
      <c r="EL1226" s="275"/>
      <c r="EM1226" s="275"/>
      <c r="EO1226" s="275"/>
      <c r="EP1226" s="275"/>
      <c r="ES1226" s="275"/>
      <c r="ET1226" s="276"/>
      <c r="EU1226" s="275"/>
      <c r="EV1226" s="275"/>
      <c r="EX1226" s="275"/>
      <c r="EY1226" s="275"/>
    </row>
    <row r="1227" spans="140:155" ht="32.25" customHeight="1">
      <c r="EJ1227" s="275"/>
      <c r="EK1227" s="276"/>
      <c r="EL1227" s="275"/>
      <c r="EM1227" s="275"/>
      <c r="EO1227" s="275"/>
      <c r="EP1227" s="275"/>
      <c r="ES1227" s="275"/>
      <c r="ET1227" s="276"/>
      <c r="EU1227" s="275"/>
      <c r="EV1227" s="275"/>
      <c r="EX1227" s="275"/>
      <c r="EY1227" s="275"/>
    </row>
    <row r="1228" spans="140:155" ht="32.25" customHeight="1">
      <c r="EJ1228" s="275"/>
      <c r="EK1228" s="276"/>
      <c r="EL1228" s="275"/>
      <c r="EM1228" s="275"/>
      <c r="EO1228" s="275"/>
      <c r="EP1228" s="275"/>
      <c r="ES1228" s="275"/>
      <c r="ET1228" s="276"/>
      <c r="EU1228" s="275"/>
      <c r="EV1228" s="275"/>
      <c r="EX1228" s="275"/>
      <c r="EY1228" s="275"/>
    </row>
    <row r="1229" spans="140:155" ht="32.25" customHeight="1">
      <c r="EJ1229" s="275"/>
      <c r="EK1229" s="276"/>
      <c r="EL1229" s="275"/>
      <c r="EM1229" s="275"/>
      <c r="EO1229" s="275"/>
      <c r="EP1229" s="275"/>
      <c r="ES1229" s="275"/>
      <c r="ET1229" s="276"/>
      <c r="EU1229" s="275"/>
      <c r="EV1229" s="275"/>
      <c r="EX1229" s="275"/>
      <c r="EY1229" s="275"/>
    </row>
    <row r="1230" spans="140:155" ht="32.25" customHeight="1">
      <c r="EJ1230" s="275"/>
      <c r="EK1230" s="276"/>
      <c r="EL1230" s="275"/>
      <c r="EM1230" s="275"/>
      <c r="EO1230" s="275"/>
      <c r="EP1230" s="275"/>
      <c r="ES1230" s="275"/>
      <c r="ET1230" s="276"/>
      <c r="EU1230" s="275"/>
      <c r="EV1230" s="275"/>
      <c r="EX1230" s="275"/>
      <c r="EY1230" s="275"/>
    </row>
    <row r="1231" spans="140:155" ht="32.25" customHeight="1">
      <c r="EJ1231" s="275"/>
      <c r="EK1231" s="276"/>
      <c r="EL1231" s="275"/>
      <c r="EM1231" s="275"/>
      <c r="EO1231" s="275"/>
      <c r="EP1231" s="275"/>
      <c r="ES1231" s="275"/>
      <c r="ET1231" s="276"/>
      <c r="EU1231" s="275"/>
      <c r="EV1231" s="275"/>
      <c r="EX1231" s="275"/>
      <c r="EY1231" s="275"/>
    </row>
    <row r="1232" spans="140:155" ht="32.25" customHeight="1">
      <c r="EJ1232" s="275"/>
      <c r="EK1232" s="276"/>
      <c r="EL1232" s="275"/>
      <c r="EM1232" s="275"/>
      <c r="EO1232" s="275"/>
      <c r="EP1232" s="275"/>
      <c r="ES1232" s="275"/>
      <c r="ET1232" s="276"/>
      <c r="EU1232" s="275"/>
      <c r="EV1232" s="275"/>
      <c r="EX1232" s="275"/>
      <c r="EY1232" s="275"/>
    </row>
    <row r="1233" spans="140:155" ht="32.25" customHeight="1">
      <c r="EJ1233" s="275"/>
      <c r="EK1233" s="276"/>
      <c r="EL1233" s="275"/>
      <c r="EM1233" s="275"/>
      <c r="EO1233" s="275"/>
      <c r="EP1233" s="275"/>
      <c r="ES1233" s="275"/>
      <c r="ET1233" s="276"/>
      <c r="EU1233" s="275"/>
      <c r="EV1233" s="275"/>
      <c r="EX1233" s="275"/>
      <c r="EY1233" s="275"/>
    </row>
    <row r="1234" spans="140:155" ht="32.25" customHeight="1">
      <c r="EJ1234" s="275"/>
      <c r="EK1234" s="276"/>
      <c r="EL1234" s="275"/>
      <c r="EM1234" s="275"/>
      <c r="EO1234" s="275"/>
      <c r="EP1234" s="275"/>
      <c r="ES1234" s="275"/>
      <c r="ET1234" s="276"/>
      <c r="EU1234" s="275"/>
      <c r="EV1234" s="275"/>
      <c r="EX1234" s="275"/>
      <c r="EY1234" s="275"/>
    </row>
    <row r="1235" spans="140:155" ht="32.25" customHeight="1">
      <c r="EJ1235" s="275"/>
      <c r="EK1235" s="276"/>
      <c r="EL1235" s="275"/>
      <c r="EM1235" s="275"/>
      <c r="EO1235" s="275"/>
      <c r="EP1235" s="275"/>
      <c r="ES1235" s="275"/>
      <c r="ET1235" s="276"/>
      <c r="EU1235" s="275"/>
      <c r="EV1235" s="275"/>
      <c r="EX1235" s="275"/>
      <c r="EY1235" s="275"/>
    </row>
    <row r="1236" spans="140:155" ht="32.25" customHeight="1">
      <c r="EJ1236" s="275"/>
      <c r="EK1236" s="276"/>
      <c r="EL1236" s="275"/>
      <c r="EM1236" s="275"/>
      <c r="EO1236" s="275"/>
      <c r="EP1236" s="275"/>
      <c r="ES1236" s="275"/>
      <c r="ET1236" s="276"/>
      <c r="EU1236" s="275"/>
      <c r="EV1236" s="275"/>
      <c r="EX1236" s="275"/>
      <c r="EY1236" s="275"/>
    </row>
    <row r="1237" spans="140:155" ht="32.25" customHeight="1">
      <c r="EJ1237" s="275"/>
      <c r="EK1237" s="276"/>
      <c r="EL1237" s="275"/>
      <c r="EM1237" s="275"/>
      <c r="EO1237" s="275"/>
      <c r="EP1237" s="275"/>
      <c r="ES1237" s="275"/>
      <c r="ET1237" s="276"/>
      <c r="EU1237" s="275"/>
      <c r="EV1237" s="275"/>
      <c r="EX1237" s="275"/>
      <c r="EY1237" s="275"/>
    </row>
    <row r="1238" spans="140:155" ht="32.25" customHeight="1">
      <c r="EJ1238" s="275"/>
      <c r="EK1238" s="276"/>
      <c r="EL1238" s="275"/>
      <c r="EM1238" s="275"/>
      <c r="EO1238" s="275"/>
      <c r="EP1238" s="275"/>
      <c r="ES1238" s="275"/>
      <c r="ET1238" s="276"/>
      <c r="EU1238" s="275"/>
      <c r="EV1238" s="275"/>
      <c r="EX1238" s="275"/>
      <c r="EY1238" s="275"/>
    </row>
    <row r="1239" spans="140:155" ht="32.25" customHeight="1">
      <c r="EJ1239" s="275"/>
      <c r="EK1239" s="276"/>
      <c r="EL1239" s="275"/>
      <c r="EM1239" s="275"/>
      <c r="EO1239" s="275"/>
      <c r="EP1239" s="275"/>
      <c r="ES1239" s="275"/>
      <c r="ET1239" s="276"/>
      <c r="EU1239" s="275"/>
      <c r="EV1239" s="275"/>
      <c r="EX1239" s="275"/>
      <c r="EY1239" s="275"/>
    </row>
    <row r="1240" spans="140:155" ht="32.25" customHeight="1">
      <c r="EJ1240" s="275"/>
      <c r="EK1240" s="276"/>
      <c r="EL1240" s="275"/>
      <c r="EM1240" s="275"/>
      <c r="EO1240" s="275"/>
      <c r="EP1240" s="275"/>
      <c r="ES1240" s="275"/>
      <c r="ET1240" s="276"/>
      <c r="EU1240" s="275"/>
      <c r="EV1240" s="275"/>
      <c r="EX1240" s="275"/>
      <c r="EY1240" s="275"/>
    </row>
    <row r="1241" spans="140:155" ht="32.25" customHeight="1">
      <c r="EJ1241" s="275"/>
      <c r="EK1241" s="276"/>
      <c r="EL1241" s="275"/>
      <c r="EM1241" s="275"/>
      <c r="EO1241" s="275"/>
      <c r="EP1241" s="275"/>
      <c r="ES1241" s="275"/>
      <c r="ET1241" s="276"/>
      <c r="EU1241" s="275"/>
      <c r="EV1241" s="275"/>
      <c r="EX1241" s="275"/>
      <c r="EY1241" s="275"/>
    </row>
    <row r="1242" spans="140:155" ht="32.25" customHeight="1">
      <c r="EJ1242" s="275"/>
      <c r="EK1242" s="276"/>
      <c r="EL1242" s="275"/>
      <c r="EM1242" s="275"/>
      <c r="EO1242" s="275"/>
      <c r="EP1242" s="275"/>
      <c r="ES1242" s="275"/>
      <c r="ET1242" s="276"/>
      <c r="EU1242" s="275"/>
      <c r="EV1242" s="275"/>
      <c r="EX1242" s="275"/>
      <c r="EY1242" s="275"/>
    </row>
    <row r="1243" spans="140:155" ht="32.25" customHeight="1">
      <c r="EJ1243" s="275"/>
      <c r="EK1243" s="276"/>
      <c r="EL1243" s="275"/>
      <c r="EM1243" s="275"/>
      <c r="EO1243" s="275"/>
      <c r="EP1243" s="275"/>
      <c r="ES1243" s="275"/>
      <c r="ET1243" s="276"/>
      <c r="EU1243" s="275"/>
      <c r="EV1243" s="275"/>
      <c r="EX1243" s="275"/>
      <c r="EY1243" s="275"/>
    </row>
    <row r="1244" spans="140:155" ht="32.25" customHeight="1">
      <c r="EJ1244" s="275"/>
      <c r="EK1244" s="276"/>
      <c r="EL1244" s="275"/>
      <c r="EM1244" s="275"/>
      <c r="EO1244" s="275"/>
      <c r="EP1244" s="275"/>
      <c r="ES1244" s="275"/>
      <c r="ET1244" s="276"/>
      <c r="EU1244" s="275"/>
      <c r="EV1244" s="275"/>
      <c r="EX1244" s="275"/>
      <c r="EY1244" s="275"/>
    </row>
    <row r="1245" spans="140:155" ht="32.25" customHeight="1">
      <c r="EJ1245" s="275"/>
      <c r="EK1245" s="276"/>
      <c r="EL1245" s="275"/>
      <c r="EM1245" s="275"/>
      <c r="EO1245" s="275"/>
      <c r="EP1245" s="275"/>
      <c r="ES1245" s="275"/>
      <c r="ET1245" s="276"/>
      <c r="EU1245" s="275"/>
      <c r="EV1245" s="275"/>
      <c r="EX1245" s="275"/>
      <c r="EY1245" s="275"/>
    </row>
    <row r="1246" spans="140:155" ht="32.25" customHeight="1">
      <c r="EJ1246" s="275"/>
      <c r="EK1246" s="276"/>
      <c r="EL1246" s="275"/>
      <c r="EM1246" s="275"/>
      <c r="EO1246" s="275"/>
      <c r="EP1246" s="275"/>
      <c r="ES1246" s="275"/>
      <c r="ET1246" s="276"/>
      <c r="EU1246" s="275"/>
      <c r="EV1246" s="275"/>
      <c r="EX1246" s="275"/>
      <c r="EY1246" s="275"/>
    </row>
    <row r="1247" spans="140:155" ht="32.25" customHeight="1">
      <c r="EJ1247" s="275"/>
      <c r="EK1247" s="276"/>
      <c r="EL1247" s="275"/>
      <c r="EM1247" s="275"/>
      <c r="EO1247" s="275"/>
      <c r="EP1247" s="275"/>
      <c r="ES1247" s="275"/>
      <c r="ET1247" s="276"/>
      <c r="EU1247" s="275"/>
      <c r="EV1247" s="275"/>
      <c r="EX1247" s="275"/>
      <c r="EY1247" s="275"/>
    </row>
    <row r="1248" spans="140:155" ht="32.25" customHeight="1">
      <c r="EJ1248" s="275"/>
      <c r="EK1248" s="276"/>
      <c r="EL1248" s="275"/>
      <c r="EM1248" s="275"/>
      <c r="EO1248" s="275"/>
      <c r="EP1248" s="275"/>
      <c r="ES1248" s="275"/>
      <c r="ET1248" s="276"/>
      <c r="EU1248" s="275"/>
      <c r="EV1248" s="275"/>
      <c r="EX1248" s="275"/>
      <c r="EY1248" s="275"/>
    </row>
    <row r="1249" spans="140:155" ht="32.25" customHeight="1">
      <c r="EJ1249" s="275"/>
      <c r="EK1249" s="276"/>
      <c r="EL1249" s="275"/>
      <c r="EM1249" s="275"/>
      <c r="EO1249" s="275"/>
      <c r="EP1249" s="275"/>
      <c r="ES1249" s="275"/>
      <c r="ET1249" s="276"/>
      <c r="EU1249" s="275"/>
      <c r="EV1249" s="275"/>
      <c r="EX1249" s="275"/>
      <c r="EY1249" s="275"/>
    </row>
    <row r="1250" spans="140:155" ht="32.25" customHeight="1">
      <c r="EJ1250" s="275"/>
      <c r="EK1250" s="276"/>
      <c r="EL1250" s="275"/>
      <c r="EM1250" s="275"/>
      <c r="EO1250" s="275"/>
      <c r="EP1250" s="275"/>
      <c r="ES1250" s="275"/>
      <c r="ET1250" s="276"/>
      <c r="EU1250" s="275"/>
      <c r="EV1250" s="275"/>
      <c r="EX1250" s="275"/>
      <c r="EY1250" s="275"/>
    </row>
    <row r="1251" spans="140:155" ht="32.25" customHeight="1">
      <c r="EJ1251" s="275"/>
      <c r="EK1251" s="276"/>
      <c r="EL1251" s="275"/>
      <c r="EM1251" s="275"/>
      <c r="EO1251" s="275"/>
      <c r="EP1251" s="275"/>
      <c r="ES1251" s="275"/>
      <c r="ET1251" s="276"/>
      <c r="EU1251" s="275"/>
      <c r="EV1251" s="275"/>
      <c r="EX1251" s="275"/>
      <c r="EY1251" s="275"/>
    </row>
    <row r="1252" spans="140:155" ht="32.25" customHeight="1">
      <c r="EJ1252" s="275"/>
      <c r="EK1252" s="276"/>
      <c r="EL1252" s="275"/>
      <c r="EM1252" s="275"/>
      <c r="EO1252" s="275"/>
      <c r="EP1252" s="275"/>
      <c r="ES1252" s="275"/>
      <c r="ET1252" s="276"/>
      <c r="EU1252" s="275"/>
      <c r="EV1252" s="275"/>
      <c r="EX1252" s="275"/>
      <c r="EY1252" s="275"/>
    </row>
    <row r="1253" spans="140:155" ht="32.25" customHeight="1">
      <c r="EJ1253" s="275"/>
      <c r="EK1253" s="276"/>
      <c r="EL1253" s="275"/>
      <c r="EM1253" s="275"/>
      <c r="EO1253" s="275"/>
      <c r="EP1253" s="275"/>
      <c r="ES1253" s="275"/>
      <c r="ET1253" s="276"/>
      <c r="EU1253" s="275"/>
      <c r="EV1253" s="275"/>
      <c r="EX1253" s="275"/>
      <c r="EY1253" s="275"/>
    </row>
    <row r="1254" spans="140:155" ht="32.25" customHeight="1">
      <c r="EJ1254" s="275"/>
      <c r="EK1254" s="276"/>
      <c r="EL1254" s="275"/>
      <c r="EM1254" s="275"/>
      <c r="EO1254" s="275"/>
      <c r="EP1254" s="275"/>
      <c r="ES1254" s="275"/>
      <c r="ET1254" s="276"/>
      <c r="EU1254" s="275"/>
      <c r="EV1254" s="275"/>
      <c r="EX1254" s="275"/>
      <c r="EY1254" s="275"/>
    </row>
    <row r="1255" spans="140:155" ht="32.25" customHeight="1">
      <c r="EJ1255" s="275"/>
      <c r="EK1255" s="276"/>
      <c r="EL1255" s="275"/>
      <c r="EM1255" s="275"/>
      <c r="EO1255" s="275"/>
      <c r="EP1255" s="275"/>
      <c r="ES1255" s="275"/>
      <c r="ET1255" s="276"/>
      <c r="EU1255" s="275"/>
      <c r="EV1255" s="275"/>
      <c r="EX1255" s="275"/>
      <c r="EY1255" s="275"/>
    </row>
    <row r="1256" spans="140:155" ht="32.25" customHeight="1">
      <c r="EJ1256" s="275"/>
      <c r="EK1256" s="276"/>
      <c r="EL1256" s="275"/>
      <c r="EM1256" s="275"/>
      <c r="EO1256" s="275"/>
      <c r="EP1256" s="275"/>
      <c r="ES1256" s="275"/>
      <c r="ET1256" s="276"/>
      <c r="EU1256" s="275"/>
      <c r="EV1256" s="275"/>
      <c r="EX1256" s="275"/>
      <c r="EY1256" s="275"/>
    </row>
    <row r="1257" spans="140:155" ht="32.25" customHeight="1">
      <c r="EJ1257" s="275"/>
      <c r="EK1257" s="276"/>
      <c r="EL1257" s="275"/>
      <c r="EM1257" s="275"/>
      <c r="EO1257" s="275"/>
      <c r="EP1257" s="275"/>
      <c r="ES1257" s="275"/>
      <c r="ET1257" s="276"/>
      <c r="EU1257" s="275"/>
      <c r="EV1257" s="275"/>
      <c r="EX1257" s="275"/>
      <c r="EY1257" s="275"/>
    </row>
    <row r="1258" spans="140:155" ht="32.25" customHeight="1">
      <c r="EJ1258" s="275"/>
      <c r="EK1258" s="276"/>
      <c r="EL1258" s="275"/>
      <c r="EM1258" s="275"/>
      <c r="EO1258" s="275"/>
      <c r="EP1258" s="275"/>
      <c r="ES1258" s="275"/>
      <c r="ET1258" s="276"/>
      <c r="EU1258" s="275"/>
      <c r="EV1258" s="275"/>
      <c r="EX1258" s="275"/>
      <c r="EY1258" s="275"/>
    </row>
    <row r="1259" spans="140:155" ht="32.25" customHeight="1">
      <c r="EJ1259" s="275"/>
      <c r="EK1259" s="276"/>
      <c r="EL1259" s="275"/>
      <c r="EM1259" s="275"/>
      <c r="EO1259" s="275"/>
      <c r="EP1259" s="275"/>
      <c r="ES1259" s="275"/>
      <c r="ET1259" s="276"/>
      <c r="EU1259" s="275"/>
      <c r="EV1259" s="275"/>
      <c r="EX1259" s="275"/>
      <c r="EY1259" s="275"/>
    </row>
    <row r="1260" spans="140:155" ht="32.25" customHeight="1">
      <c r="EJ1260" s="275"/>
      <c r="EK1260" s="276"/>
      <c r="EL1260" s="275"/>
      <c r="EM1260" s="275"/>
      <c r="EO1260" s="275"/>
      <c r="EP1260" s="275"/>
      <c r="ES1260" s="275"/>
      <c r="ET1260" s="276"/>
      <c r="EU1260" s="275"/>
      <c r="EV1260" s="275"/>
      <c r="EX1260" s="275"/>
      <c r="EY1260" s="275"/>
    </row>
    <row r="1261" spans="140:155" ht="32.25" customHeight="1">
      <c r="EJ1261" s="275"/>
      <c r="EK1261" s="276"/>
      <c r="EL1261" s="275"/>
      <c r="EM1261" s="275"/>
      <c r="EO1261" s="275"/>
      <c r="EP1261" s="275"/>
      <c r="ES1261" s="275"/>
      <c r="ET1261" s="276"/>
      <c r="EU1261" s="275"/>
      <c r="EV1261" s="275"/>
      <c r="EX1261" s="275"/>
      <c r="EY1261" s="275"/>
    </row>
    <row r="1262" spans="140:155" ht="32.25" customHeight="1">
      <c r="EJ1262" s="275"/>
      <c r="EK1262" s="276"/>
      <c r="EL1262" s="275"/>
      <c r="EM1262" s="275"/>
      <c r="EO1262" s="275"/>
      <c r="EP1262" s="275"/>
      <c r="ES1262" s="275"/>
      <c r="ET1262" s="276"/>
      <c r="EU1262" s="275"/>
      <c r="EV1262" s="275"/>
      <c r="EX1262" s="275"/>
      <c r="EY1262" s="275"/>
    </row>
    <row r="1263" spans="140:155" ht="32.25" customHeight="1">
      <c r="EJ1263" s="275"/>
      <c r="EK1263" s="276"/>
      <c r="EL1263" s="275"/>
      <c r="EM1263" s="275"/>
      <c r="EO1263" s="275"/>
      <c r="EP1263" s="275"/>
      <c r="ES1263" s="275"/>
      <c r="ET1263" s="276"/>
      <c r="EU1263" s="275"/>
      <c r="EV1263" s="275"/>
      <c r="EX1263" s="275"/>
      <c r="EY1263" s="275"/>
    </row>
    <row r="1264" spans="140:155" ht="32.25" customHeight="1">
      <c r="EJ1264" s="275"/>
      <c r="EK1264" s="276"/>
      <c r="EL1264" s="275"/>
      <c r="EM1264" s="275"/>
      <c r="EO1264" s="275"/>
      <c r="EP1264" s="275"/>
      <c r="ES1264" s="275"/>
      <c r="ET1264" s="276"/>
      <c r="EU1264" s="275"/>
      <c r="EV1264" s="275"/>
      <c r="EX1264" s="275"/>
      <c r="EY1264" s="275"/>
    </row>
    <row r="1265" spans="140:155" ht="32.25" customHeight="1">
      <c r="EJ1265" s="275"/>
      <c r="EK1265" s="276"/>
      <c r="EL1265" s="275"/>
      <c r="EM1265" s="275"/>
      <c r="EO1265" s="275"/>
      <c r="EP1265" s="275"/>
      <c r="ES1265" s="275"/>
      <c r="ET1265" s="276"/>
      <c r="EU1265" s="275"/>
      <c r="EV1265" s="275"/>
      <c r="EX1265" s="275"/>
      <c r="EY1265" s="275"/>
    </row>
    <row r="1266" spans="140:155" ht="32.25" customHeight="1">
      <c r="EJ1266" s="275"/>
      <c r="EK1266" s="276"/>
      <c r="EL1266" s="275"/>
      <c r="EM1266" s="275"/>
      <c r="EO1266" s="275"/>
      <c r="EP1266" s="275"/>
      <c r="ES1266" s="275"/>
      <c r="ET1266" s="276"/>
      <c r="EU1266" s="275"/>
      <c r="EV1266" s="275"/>
      <c r="EX1266" s="275"/>
      <c r="EY1266" s="275"/>
    </row>
    <row r="1267" spans="140:155" ht="32.25" customHeight="1">
      <c r="EJ1267" s="275"/>
      <c r="EK1267" s="276"/>
      <c r="EL1267" s="275"/>
      <c r="EM1267" s="275"/>
      <c r="EO1267" s="275"/>
      <c r="EP1267" s="275"/>
      <c r="ES1267" s="275"/>
      <c r="ET1267" s="276"/>
      <c r="EU1267" s="275"/>
      <c r="EV1267" s="275"/>
      <c r="EX1267" s="275"/>
      <c r="EY1267" s="275"/>
    </row>
    <row r="1268" spans="140:155" ht="32.25" customHeight="1">
      <c r="EJ1268" s="275"/>
      <c r="EK1268" s="276"/>
      <c r="EL1268" s="275"/>
      <c r="EM1268" s="275"/>
      <c r="EO1268" s="275"/>
      <c r="EP1268" s="275"/>
      <c r="ES1268" s="275"/>
      <c r="ET1268" s="276"/>
      <c r="EU1268" s="275"/>
      <c r="EV1268" s="275"/>
      <c r="EX1268" s="275"/>
      <c r="EY1268" s="275"/>
    </row>
    <row r="1269" spans="140:155" ht="32.25" customHeight="1">
      <c r="EJ1269" s="275"/>
      <c r="EK1269" s="276"/>
      <c r="EL1269" s="275"/>
      <c r="EM1269" s="275"/>
      <c r="EO1269" s="275"/>
      <c r="EP1269" s="275"/>
      <c r="ES1269" s="275"/>
      <c r="ET1269" s="276"/>
      <c r="EU1269" s="275"/>
      <c r="EV1269" s="275"/>
      <c r="EX1269" s="275"/>
      <c r="EY1269" s="275"/>
    </row>
    <row r="1270" spans="140:155" ht="32.25" customHeight="1">
      <c r="EJ1270" s="275"/>
      <c r="EK1270" s="276"/>
      <c r="EL1270" s="275"/>
      <c r="EM1270" s="275"/>
      <c r="EO1270" s="275"/>
      <c r="EP1270" s="275"/>
      <c r="ES1270" s="275"/>
      <c r="ET1270" s="276"/>
      <c r="EU1270" s="275"/>
      <c r="EV1270" s="275"/>
      <c r="EX1270" s="275"/>
      <c r="EY1270" s="275"/>
    </row>
    <row r="1271" spans="140:155" ht="32.25" customHeight="1">
      <c r="EJ1271" s="275"/>
      <c r="EK1271" s="276"/>
      <c r="EL1271" s="275"/>
      <c r="EM1271" s="275"/>
      <c r="EO1271" s="275"/>
      <c r="EP1271" s="275"/>
      <c r="ES1271" s="275"/>
      <c r="ET1271" s="276"/>
      <c r="EU1271" s="275"/>
      <c r="EV1271" s="275"/>
      <c r="EX1271" s="275"/>
      <c r="EY1271" s="275"/>
    </row>
    <row r="1272" spans="140:155" ht="32.25" customHeight="1">
      <c r="EJ1272" s="275"/>
      <c r="EK1272" s="276"/>
      <c r="EL1272" s="275"/>
      <c r="EM1272" s="275"/>
      <c r="EO1272" s="275"/>
      <c r="EP1272" s="275"/>
      <c r="ES1272" s="275"/>
      <c r="ET1272" s="276"/>
      <c r="EU1272" s="275"/>
      <c r="EV1272" s="275"/>
      <c r="EX1272" s="275"/>
      <c r="EY1272" s="275"/>
    </row>
    <row r="1273" spans="140:155" ht="32.25" customHeight="1">
      <c r="EJ1273" s="275"/>
      <c r="EK1273" s="276"/>
      <c r="EL1273" s="275"/>
      <c r="EM1273" s="275"/>
      <c r="EO1273" s="275"/>
      <c r="EP1273" s="275"/>
      <c r="ES1273" s="275"/>
      <c r="ET1273" s="276"/>
      <c r="EU1273" s="275"/>
      <c r="EV1273" s="275"/>
      <c r="EX1273" s="275"/>
      <c r="EY1273" s="275"/>
    </row>
    <row r="1274" spans="140:155" ht="32.25" customHeight="1">
      <c r="EJ1274" s="275"/>
      <c r="EK1274" s="276"/>
      <c r="EL1274" s="275"/>
      <c r="EM1274" s="275"/>
      <c r="EO1274" s="275"/>
      <c r="EP1274" s="275"/>
      <c r="ES1274" s="275"/>
      <c r="ET1274" s="276"/>
      <c r="EU1274" s="275"/>
      <c r="EV1274" s="275"/>
      <c r="EX1274" s="275"/>
      <c r="EY1274" s="275"/>
    </row>
    <row r="1275" spans="140:155" ht="32.25" customHeight="1">
      <c r="EJ1275" s="275"/>
      <c r="EK1275" s="276"/>
      <c r="EL1275" s="275"/>
      <c r="EM1275" s="275"/>
      <c r="EO1275" s="275"/>
      <c r="EP1275" s="275"/>
      <c r="ES1275" s="275"/>
      <c r="ET1275" s="276"/>
      <c r="EU1275" s="275"/>
      <c r="EV1275" s="275"/>
      <c r="EX1275" s="275"/>
      <c r="EY1275" s="275"/>
    </row>
    <row r="1276" spans="140:155" ht="32.25" customHeight="1">
      <c r="EJ1276" s="275"/>
      <c r="EK1276" s="276"/>
      <c r="EL1276" s="275"/>
      <c r="EM1276" s="275"/>
      <c r="EO1276" s="275"/>
      <c r="EP1276" s="275"/>
      <c r="ES1276" s="275"/>
      <c r="ET1276" s="276"/>
      <c r="EU1276" s="275"/>
      <c r="EV1276" s="275"/>
      <c r="EX1276" s="275"/>
      <c r="EY1276" s="275"/>
    </row>
    <row r="1277" spans="140:155" ht="32.25" customHeight="1">
      <c r="EJ1277" s="275"/>
      <c r="EK1277" s="276"/>
      <c r="EL1277" s="275"/>
      <c r="EM1277" s="275"/>
      <c r="EO1277" s="275"/>
      <c r="EP1277" s="275"/>
      <c r="ES1277" s="275"/>
      <c r="ET1277" s="276"/>
      <c r="EU1277" s="275"/>
      <c r="EV1277" s="275"/>
      <c r="EX1277" s="275"/>
      <c r="EY1277" s="275"/>
    </row>
    <row r="1278" spans="140:155" ht="32.25" customHeight="1">
      <c r="EJ1278" s="275"/>
      <c r="EK1278" s="276"/>
      <c r="EL1278" s="275"/>
      <c r="EM1278" s="275"/>
      <c r="EO1278" s="275"/>
      <c r="EP1278" s="275"/>
      <c r="ES1278" s="275"/>
      <c r="ET1278" s="276"/>
      <c r="EU1278" s="275"/>
      <c r="EV1278" s="275"/>
      <c r="EX1278" s="275"/>
      <c r="EY1278" s="275"/>
    </row>
    <row r="1279" spans="140:155" ht="32.25" customHeight="1">
      <c r="EJ1279" s="275"/>
      <c r="EK1279" s="276"/>
      <c r="EL1279" s="275"/>
      <c r="EM1279" s="275"/>
      <c r="EO1279" s="275"/>
      <c r="EP1279" s="275"/>
      <c r="ES1279" s="275"/>
      <c r="ET1279" s="276"/>
      <c r="EU1279" s="275"/>
      <c r="EV1279" s="275"/>
      <c r="EX1279" s="275"/>
      <c r="EY1279" s="275"/>
    </row>
    <row r="1280" spans="140:155" ht="32.25" customHeight="1">
      <c r="EJ1280" s="275"/>
      <c r="EK1280" s="276"/>
      <c r="EL1280" s="275"/>
      <c r="EM1280" s="275"/>
      <c r="EO1280" s="275"/>
      <c r="EP1280" s="275"/>
      <c r="ES1280" s="275"/>
      <c r="ET1280" s="276"/>
      <c r="EU1280" s="275"/>
      <c r="EV1280" s="275"/>
      <c r="EX1280" s="275"/>
      <c r="EY1280" s="275"/>
    </row>
    <row r="1281" spans="140:155" ht="32.25" customHeight="1">
      <c r="EJ1281" s="275"/>
      <c r="EK1281" s="276"/>
      <c r="EL1281" s="275"/>
      <c r="EM1281" s="275"/>
      <c r="EO1281" s="275"/>
      <c r="EP1281" s="275"/>
      <c r="ES1281" s="275"/>
      <c r="ET1281" s="276"/>
      <c r="EU1281" s="275"/>
      <c r="EV1281" s="275"/>
      <c r="EX1281" s="275"/>
      <c r="EY1281" s="275"/>
    </row>
    <row r="1282" spans="140:155" ht="32.25" customHeight="1">
      <c r="EJ1282" s="275"/>
      <c r="EK1282" s="276"/>
      <c r="EL1282" s="275"/>
      <c r="EM1282" s="275"/>
      <c r="EO1282" s="275"/>
      <c r="EP1282" s="275"/>
      <c r="ES1282" s="275"/>
      <c r="ET1282" s="276"/>
      <c r="EU1282" s="275"/>
      <c r="EV1282" s="275"/>
      <c r="EX1282" s="275"/>
      <c r="EY1282" s="275"/>
    </row>
    <row r="1283" spans="140:155" ht="32.25" customHeight="1">
      <c r="EJ1283" s="275"/>
      <c r="EK1283" s="276"/>
      <c r="EL1283" s="275"/>
      <c r="EM1283" s="275"/>
      <c r="EO1283" s="275"/>
      <c r="EP1283" s="275"/>
      <c r="ES1283" s="275"/>
      <c r="ET1283" s="276"/>
      <c r="EU1283" s="275"/>
      <c r="EV1283" s="275"/>
      <c r="EX1283" s="275"/>
      <c r="EY1283" s="275"/>
    </row>
    <row r="1284" spans="140:155" ht="32.25" customHeight="1">
      <c r="EJ1284" s="275"/>
      <c r="EK1284" s="276"/>
      <c r="EL1284" s="275"/>
      <c r="EM1284" s="275"/>
      <c r="EO1284" s="275"/>
      <c r="EP1284" s="275"/>
      <c r="ES1284" s="275"/>
      <c r="ET1284" s="276"/>
      <c r="EU1284" s="275"/>
      <c r="EV1284" s="275"/>
      <c r="EX1284" s="275"/>
      <c r="EY1284" s="275"/>
    </row>
    <row r="1285" spans="140:155" ht="32.25" customHeight="1">
      <c r="EJ1285" s="275"/>
      <c r="EK1285" s="276"/>
      <c r="EL1285" s="275"/>
      <c r="EM1285" s="275"/>
      <c r="EO1285" s="275"/>
      <c r="EP1285" s="275"/>
      <c r="ES1285" s="275"/>
      <c r="ET1285" s="276"/>
      <c r="EU1285" s="275"/>
      <c r="EV1285" s="275"/>
      <c r="EX1285" s="275"/>
      <c r="EY1285" s="275"/>
    </row>
    <row r="1286" spans="140:155" ht="32.25" customHeight="1">
      <c r="EJ1286" s="275"/>
      <c r="EK1286" s="276"/>
      <c r="EL1286" s="275"/>
      <c r="EM1286" s="275"/>
      <c r="EO1286" s="275"/>
      <c r="EP1286" s="275"/>
      <c r="ES1286" s="275"/>
      <c r="ET1286" s="276"/>
      <c r="EU1286" s="275"/>
      <c r="EV1286" s="275"/>
      <c r="EX1286" s="275"/>
      <c r="EY1286" s="275"/>
    </row>
    <row r="1287" spans="140:155" ht="32.25" customHeight="1">
      <c r="EJ1287" s="275"/>
      <c r="EK1287" s="276"/>
      <c r="EL1287" s="275"/>
      <c r="EM1287" s="275"/>
      <c r="EO1287" s="275"/>
      <c r="EP1287" s="275"/>
      <c r="ES1287" s="275"/>
      <c r="ET1287" s="276"/>
      <c r="EU1287" s="275"/>
      <c r="EV1287" s="275"/>
      <c r="EX1287" s="275"/>
      <c r="EY1287" s="275"/>
    </row>
    <row r="1288" spans="140:155" ht="32.25" customHeight="1">
      <c r="EJ1288" s="275"/>
      <c r="EK1288" s="276"/>
      <c r="EL1288" s="275"/>
      <c r="EM1288" s="275"/>
      <c r="EO1288" s="275"/>
      <c r="EP1288" s="275"/>
      <c r="ES1288" s="275"/>
      <c r="ET1288" s="276"/>
      <c r="EU1288" s="275"/>
      <c r="EV1288" s="275"/>
      <c r="EX1288" s="275"/>
      <c r="EY1288" s="275"/>
    </row>
    <row r="1289" spans="140:155" ht="32.25" customHeight="1">
      <c r="EJ1289" s="275"/>
      <c r="EK1289" s="276"/>
      <c r="EL1289" s="275"/>
      <c r="EM1289" s="275"/>
      <c r="EO1289" s="275"/>
      <c r="EP1289" s="275"/>
      <c r="ES1289" s="275"/>
      <c r="ET1289" s="276"/>
      <c r="EU1289" s="275"/>
      <c r="EV1289" s="275"/>
      <c r="EX1289" s="275"/>
      <c r="EY1289" s="275"/>
    </row>
    <row r="1290" spans="140:155" ht="32.25" customHeight="1">
      <c r="EJ1290" s="275"/>
      <c r="EK1290" s="276"/>
      <c r="EL1290" s="275"/>
      <c r="EM1290" s="275"/>
      <c r="EO1290" s="275"/>
      <c r="EP1290" s="275"/>
      <c r="ES1290" s="275"/>
      <c r="ET1290" s="276"/>
      <c r="EU1290" s="275"/>
      <c r="EV1290" s="275"/>
      <c r="EX1290" s="275"/>
      <c r="EY1290" s="275"/>
    </row>
    <row r="1291" spans="140:155" ht="32.25" customHeight="1">
      <c r="EJ1291" s="275"/>
      <c r="EK1291" s="276"/>
      <c r="EL1291" s="275"/>
      <c r="EM1291" s="275"/>
      <c r="EO1291" s="275"/>
      <c r="EP1291" s="275"/>
      <c r="ES1291" s="275"/>
      <c r="ET1291" s="276"/>
      <c r="EU1291" s="275"/>
      <c r="EV1291" s="275"/>
      <c r="EX1291" s="275"/>
      <c r="EY1291" s="275"/>
    </row>
    <row r="1292" spans="140:155" ht="32.25" customHeight="1">
      <c r="EJ1292" s="275"/>
      <c r="EK1292" s="276"/>
      <c r="EL1292" s="275"/>
      <c r="EM1292" s="275"/>
      <c r="EO1292" s="275"/>
      <c r="EP1292" s="275"/>
      <c r="ES1292" s="275"/>
      <c r="ET1292" s="276"/>
      <c r="EU1292" s="275"/>
      <c r="EV1292" s="275"/>
      <c r="EX1292" s="275"/>
      <c r="EY1292" s="275"/>
    </row>
    <row r="1293" spans="140:155" ht="32.25" customHeight="1">
      <c r="EJ1293" s="275"/>
      <c r="EK1293" s="276"/>
      <c r="EL1293" s="275"/>
      <c r="EM1293" s="275"/>
      <c r="EO1293" s="275"/>
      <c r="EP1293" s="275"/>
      <c r="ES1293" s="275"/>
      <c r="ET1293" s="276"/>
      <c r="EU1293" s="275"/>
      <c r="EV1293" s="275"/>
      <c r="EX1293" s="275"/>
      <c r="EY1293" s="275"/>
    </row>
    <row r="1294" spans="140:155" ht="32.25" customHeight="1">
      <c r="EJ1294" s="275"/>
      <c r="EK1294" s="276"/>
      <c r="EL1294" s="275"/>
      <c r="EM1294" s="275"/>
      <c r="EO1294" s="275"/>
      <c r="EP1294" s="275"/>
      <c r="ES1294" s="275"/>
      <c r="ET1294" s="276"/>
      <c r="EU1294" s="275"/>
      <c r="EV1294" s="275"/>
      <c r="EX1294" s="275"/>
      <c r="EY1294" s="275"/>
    </row>
    <row r="1295" spans="140:155" ht="32.25" customHeight="1">
      <c r="EJ1295" s="275"/>
      <c r="EK1295" s="276"/>
      <c r="EL1295" s="275"/>
      <c r="EM1295" s="275"/>
      <c r="EO1295" s="275"/>
      <c r="EP1295" s="275"/>
      <c r="ES1295" s="275"/>
      <c r="ET1295" s="276"/>
      <c r="EU1295" s="275"/>
      <c r="EV1295" s="275"/>
      <c r="EX1295" s="275"/>
      <c r="EY1295" s="275"/>
    </row>
    <row r="1296" spans="140:155" ht="32.25" customHeight="1">
      <c r="EJ1296" s="275"/>
      <c r="EK1296" s="276"/>
      <c r="EL1296" s="275"/>
      <c r="EM1296" s="275"/>
      <c r="EO1296" s="275"/>
      <c r="EP1296" s="275"/>
      <c r="ES1296" s="275"/>
      <c r="ET1296" s="276"/>
      <c r="EU1296" s="275"/>
      <c r="EV1296" s="275"/>
      <c r="EX1296" s="275"/>
      <c r="EY1296" s="275"/>
    </row>
    <row r="1297" spans="140:155" ht="32.25" customHeight="1">
      <c r="EJ1297" s="275"/>
      <c r="EK1297" s="276"/>
      <c r="EL1297" s="275"/>
      <c r="EM1297" s="275"/>
      <c r="EO1297" s="275"/>
      <c r="EP1297" s="275"/>
      <c r="ES1297" s="275"/>
      <c r="ET1297" s="276"/>
      <c r="EU1297" s="275"/>
      <c r="EV1297" s="275"/>
      <c r="EX1297" s="275"/>
      <c r="EY1297" s="275"/>
    </row>
    <row r="1298" spans="140:155" ht="32.25" customHeight="1">
      <c r="EJ1298" s="275"/>
      <c r="EK1298" s="276"/>
      <c r="EL1298" s="275"/>
      <c r="EM1298" s="275"/>
      <c r="EO1298" s="275"/>
      <c r="EP1298" s="275"/>
      <c r="ES1298" s="275"/>
      <c r="ET1298" s="276"/>
      <c r="EU1298" s="275"/>
      <c r="EV1298" s="275"/>
      <c r="EX1298" s="275"/>
      <c r="EY1298" s="275"/>
    </row>
    <row r="1299" spans="140:155" ht="32.25" customHeight="1">
      <c r="EJ1299" s="275"/>
      <c r="EK1299" s="276"/>
      <c r="EL1299" s="275"/>
      <c r="EM1299" s="275"/>
      <c r="EO1299" s="275"/>
      <c r="EP1299" s="275"/>
      <c r="ES1299" s="275"/>
      <c r="ET1299" s="276"/>
      <c r="EU1299" s="275"/>
      <c r="EV1299" s="275"/>
      <c r="EX1299" s="275"/>
      <c r="EY1299" s="275"/>
    </row>
    <row r="1300" spans="140:155" ht="32.25" customHeight="1">
      <c r="EJ1300" s="275"/>
      <c r="EK1300" s="276"/>
      <c r="EL1300" s="275"/>
      <c r="EM1300" s="275"/>
      <c r="EO1300" s="275"/>
      <c r="EP1300" s="275"/>
      <c r="ES1300" s="275"/>
      <c r="ET1300" s="276"/>
      <c r="EU1300" s="275"/>
      <c r="EV1300" s="275"/>
      <c r="EX1300" s="275"/>
      <c r="EY1300" s="275"/>
    </row>
    <row r="1301" spans="140:155" ht="32.25" customHeight="1">
      <c r="EJ1301" s="275"/>
      <c r="EK1301" s="276"/>
      <c r="EL1301" s="275"/>
      <c r="EM1301" s="275"/>
      <c r="EO1301" s="275"/>
      <c r="EP1301" s="275"/>
      <c r="ES1301" s="275"/>
      <c r="ET1301" s="276"/>
      <c r="EU1301" s="275"/>
      <c r="EV1301" s="275"/>
      <c r="EX1301" s="275"/>
      <c r="EY1301" s="275"/>
    </row>
    <row r="1302" spans="140:155" ht="32.25" customHeight="1">
      <c r="EJ1302" s="275"/>
      <c r="EK1302" s="276"/>
      <c r="EL1302" s="275"/>
      <c r="EM1302" s="275"/>
      <c r="EO1302" s="275"/>
      <c r="EP1302" s="275"/>
      <c r="ES1302" s="275"/>
      <c r="ET1302" s="276"/>
      <c r="EU1302" s="275"/>
      <c r="EV1302" s="275"/>
      <c r="EX1302" s="275"/>
      <c r="EY1302" s="275"/>
    </row>
    <row r="1303" spans="140:155" ht="32.25" customHeight="1">
      <c r="EJ1303" s="275"/>
      <c r="EK1303" s="276"/>
      <c r="EL1303" s="275"/>
      <c r="EM1303" s="275"/>
      <c r="EO1303" s="275"/>
      <c r="EP1303" s="275"/>
      <c r="ES1303" s="275"/>
      <c r="ET1303" s="276"/>
      <c r="EU1303" s="275"/>
      <c r="EV1303" s="275"/>
      <c r="EX1303" s="275"/>
      <c r="EY1303" s="275"/>
    </row>
    <row r="1304" spans="140:155" ht="32.25" customHeight="1">
      <c r="EJ1304" s="275"/>
      <c r="EK1304" s="276"/>
      <c r="EL1304" s="275"/>
      <c r="EM1304" s="275"/>
      <c r="EO1304" s="275"/>
      <c r="EP1304" s="275"/>
      <c r="ES1304" s="275"/>
      <c r="ET1304" s="276"/>
      <c r="EU1304" s="275"/>
      <c r="EV1304" s="275"/>
      <c r="EX1304" s="275"/>
      <c r="EY1304" s="275"/>
    </row>
    <row r="1305" spans="140:155" ht="32.25" customHeight="1">
      <c r="EJ1305" s="275"/>
      <c r="EK1305" s="276"/>
      <c r="EL1305" s="275"/>
      <c r="EM1305" s="275"/>
      <c r="EO1305" s="275"/>
      <c r="EP1305" s="275"/>
      <c r="ES1305" s="275"/>
      <c r="ET1305" s="276"/>
      <c r="EU1305" s="275"/>
      <c r="EV1305" s="275"/>
      <c r="EX1305" s="275"/>
      <c r="EY1305" s="275"/>
    </row>
    <row r="1306" spans="140:155" ht="32.25" customHeight="1">
      <c r="EJ1306" s="275"/>
      <c r="EK1306" s="276"/>
      <c r="EL1306" s="275"/>
      <c r="EM1306" s="275"/>
      <c r="EO1306" s="275"/>
      <c r="EP1306" s="275"/>
      <c r="ES1306" s="275"/>
      <c r="ET1306" s="276"/>
      <c r="EU1306" s="275"/>
      <c r="EV1306" s="275"/>
      <c r="EX1306" s="275"/>
      <c r="EY1306" s="275"/>
    </row>
    <row r="1307" spans="140:155" ht="32.25" customHeight="1">
      <c r="EJ1307" s="275"/>
      <c r="EK1307" s="276"/>
      <c r="EL1307" s="275"/>
      <c r="EM1307" s="275"/>
      <c r="EO1307" s="275"/>
      <c r="EP1307" s="275"/>
      <c r="ES1307" s="275"/>
      <c r="ET1307" s="276"/>
      <c r="EU1307" s="275"/>
      <c r="EV1307" s="275"/>
      <c r="EX1307" s="275"/>
      <c r="EY1307" s="275"/>
    </row>
    <row r="1308" spans="140:155" ht="32.25" customHeight="1">
      <c r="EJ1308" s="275"/>
      <c r="EK1308" s="276"/>
      <c r="EL1308" s="275"/>
      <c r="EM1308" s="275"/>
      <c r="EO1308" s="275"/>
      <c r="EP1308" s="275"/>
      <c r="ES1308" s="275"/>
      <c r="ET1308" s="276"/>
      <c r="EU1308" s="275"/>
      <c r="EV1308" s="275"/>
      <c r="EX1308" s="275"/>
      <c r="EY1308" s="275"/>
    </row>
    <row r="1309" spans="140:155" ht="32.25" customHeight="1">
      <c r="EJ1309" s="275"/>
      <c r="EK1309" s="276"/>
      <c r="EL1309" s="275"/>
      <c r="EM1309" s="275"/>
      <c r="EO1309" s="275"/>
      <c r="EP1309" s="275"/>
      <c r="ES1309" s="275"/>
      <c r="ET1309" s="276"/>
      <c r="EU1309" s="275"/>
      <c r="EV1309" s="275"/>
      <c r="EX1309" s="275"/>
      <c r="EY1309" s="275"/>
    </row>
    <row r="1310" spans="140:155" ht="32.25" customHeight="1">
      <c r="EJ1310" s="275"/>
      <c r="EK1310" s="276"/>
      <c r="EL1310" s="275"/>
      <c r="EM1310" s="275"/>
      <c r="EO1310" s="275"/>
      <c r="EP1310" s="275"/>
      <c r="ES1310" s="275"/>
      <c r="ET1310" s="276"/>
      <c r="EU1310" s="275"/>
      <c r="EV1310" s="275"/>
      <c r="EX1310" s="275"/>
      <c r="EY1310" s="275"/>
    </row>
    <row r="1311" spans="140:155" ht="32.25" customHeight="1">
      <c r="EJ1311" s="275"/>
      <c r="EK1311" s="276"/>
      <c r="EL1311" s="275"/>
      <c r="EM1311" s="275"/>
      <c r="EO1311" s="275"/>
      <c r="EP1311" s="275"/>
      <c r="ES1311" s="275"/>
      <c r="ET1311" s="276"/>
      <c r="EU1311" s="275"/>
      <c r="EV1311" s="275"/>
      <c r="EX1311" s="275"/>
      <c r="EY1311" s="275"/>
    </row>
    <row r="1312" spans="140:155" ht="32.25" customHeight="1">
      <c r="EJ1312" s="275"/>
      <c r="EK1312" s="276"/>
      <c r="EL1312" s="275"/>
      <c r="EM1312" s="275"/>
      <c r="EO1312" s="275"/>
      <c r="EP1312" s="275"/>
      <c r="ES1312" s="275"/>
      <c r="ET1312" s="276"/>
      <c r="EU1312" s="275"/>
      <c r="EV1312" s="275"/>
      <c r="EX1312" s="275"/>
      <c r="EY1312" s="275"/>
    </row>
    <row r="1313" spans="140:155" ht="32.25" customHeight="1">
      <c r="EJ1313" s="275"/>
      <c r="EK1313" s="276"/>
      <c r="EL1313" s="275"/>
      <c r="EM1313" s="275"/>
      <c r="EO1313" s="275"/>
      <c r="EP1313" s="275"/>
      <c r="ES1313" s="275"/>
      <c r="ET1313" s="276"/>
      <c r="EU1313" s="275"/>
      <c r="EV1313" s="275"/>
      <c r="EX1313" s="275"/>
      <c r="EY1313" s="275"/>
    </row>
    <row r="1314" spans="140:155" ht="32.25" customHeight="1">
      <c r="EJ1314" s="275"/>
      <c r="EK1314" s="276"/>
      <c r="EL1314" s="275"/>
      <c r="EM1314" s="275"/>
      <c r="EO1314" s="275"/>
      <c r="EP1314" s="275"/>
      <c r="ES1314" s="275"/>
      <c r="ET1314" s="276"/>
      <c r="EU1314" s="275"/>
      <c r="EV1314" s="275"/>
      <c r="EX1314" s="275"/>
      <c r="EY1314" s="275"/>
    </row>
    <row r="1315" spans="140:155" ht="32.25" customHeight="1">
      <c r="EJ1315" s="275"/>
      <c r="EK1315" s="276"/>
      <c r="EL1315" s="275"/>
      <c r="EM1315" s="275"/>
      <c r="EO1315" s="275"/>
      <c r="EP1315" s="275"/>
      <c r="ES1315" s="275"/>
      <c r="ET1315" s="276"/>
      <c r="EU1315" s="275"/>
      <c r="EV1315" s="275"/>
      <c r="EX1315" s="275"/>
      <c r="EY1315" s="275"/>
    </row>
    <row r="1316" spans="140:155" ht="32.25" customHeight="1">
      <c r="EJ1316" s="275"/>
      <c r="EK1316" s="276"/>
      <c r="EL1316" s="275"/>
      <c r="EM1316" s="275"/>
      <c r="EO1316" s="275"/>
      <c r="EP1316" s="275"/>
      <c r="ES1316" s="275"/>
      <c r="ET1316" s="276"/>
      <c r="EU1316" s="275"/>
      <c r="EV1316" s="275"/>
      <c r="EX1316" s="275"/>
      <c r="EY1316" s="275"/>
    </row>
    <row r="1317" spans="140:155" ht="32.25" customHeight="1">
      <c r="EJ1317" s="275"/>
      <c r="EK1317" s="276"/>
      <c r="EL1317" s="275"/>
      <c r="EM1317" s="275"/>
      <c r="EO1317" s="275"/>
      <c r="EP1317" s="275"/>
      <c r="ES1317" s="275"/>
      <c r="ET1317" s="276"/>
      <c r="EU1317" s="275"/>
      <c r="EV1317" s="275"/>
      <c r="EX1317" s="275"/>
      <c r="EY1317" s="275"/>
    </row>
    <row r="1318" spans="140:155" ht="32.25" customHeight="1">
      <c r="EJ1318" s="275"/>
      <c r="EK1318" s="276"/>
      <c r="EL1318" s="275"/>
      <c r="EM1318" s="275"/>
      <c r="EO1318" s="275"/>
      <c r="EP1318" s="275"/>
      <c r="ES1318" s="275"/>
      <c r="ET1318" s="276"/>
      <c r="EU1318" s="275"/>
      <c r="EV1318" s="275"/>
      <c r="EX1318" s="275"/>
      <c r="EY1318" s="275"/>
    </row>
    <row r="1319" spans="140:155" ht="32.25" customHeight="1">
      <c r="EJ1319" s="275"/>
      <c r="EK1319" s="276"/>
      <c r="EL1319" s="275"/>
      <c r="EM1319" s="275"/>
      <c r="EO1319" s="275"/>
      <c r="EP1319" s="275"/>
      <c r="ES1319" s="275"/>
      <c r="ET1319" s="276"/>
      <c r="EU1319" s="275"/>
      <c r="EV1319" s="275"/>
      <c r="EX1319" s="275"/>
      <c r="EY1319" s="275"/>
    </row>
    <row r="1320" spans="140:155" ht="32.25" customHeight="1">
      <c r="EJ1320" s="275"/>
      <c r="EK1320" s="276"/>
      <c r="EL1320" s="275"/>
      <c r="EM1320" s="275"/>
      <c r="EO1320" s="275"/>
      <c r="EP1320" s="275"/>
      <c r="ES1320" s="275"/>
      <c r="ET1320" s="276"/>
      <c r="EU1320" s="275"/>
      <c r="EV1320" s="275"/>
      <c r="EX1320" s="275"/>
      <c r="EY1320" s="275"/>
    </row>
    <row r="1321" spans="140:155" ht="32.25" customHeight="1">
      <c r="EJ1321" s="275"/>
      <c r="EK1321" s="276"/>
      <c r="EL1321" s="275"/>
      <c r="EM1321" s="275"/>
      <c r="EO1321" s="275"/>
      <c r="EP1321" s="275"/>
      <c r="ES1321" s="275"/>
      <c r="ET1321" s="276"/>
      <c r="EU1321" s="275"/>
      <c r="EV1321" s="275"/>
      <c r="EX1321" s="275"/>
      <c r="EY1321" s="275"/>
    </row>
    <row r="1322" spans="140:155" ht="32.25" customHeight="1">
      <c r="EJ1322" s="275"/>
      <c r="EK1322" s="276"/>
      <c r="EL1322" s="275"/>
      <c r="EM1322" s="275"/>
      <c r="EO1322" s="275"/>
      <c r="EP1322" s="275"/>
      <c r="ES1322" s="275"/>
      <c r="ET1322" s="276"/>
      <c r="EU1322" s="275"/>
      <c r="EV1322" s="275"/>
      <c r="EX1322" s="275"/>
      <c r="EY1322" s="275"/>
    </row>
    <row r="1323" spans="140:155" ht="32.25" customHeight="1">
      <c r="EJ1323" s="275"/>
      <c r="EK1323" s="276"/>
      <c r="EL1323" s="275"/>
      <c r="EM1323" s="275"/>
      <c r="EO1323" s="275"/>
      <c r="EP1323" s="275"/>
      <c r="ES1323" s="275"/>
      <c r="ET1323" s="276"/>
      <c r="EU1323" s="275"/>
      <c r="EV1323" s="275"/>
      <c r="EX1323" s="275"/>
      <c r="EY1323" s="275"/>
    </row>
    <row r="1324" spans="140:155" ht="32.25" customHeight="1">
      <c r="EJ1324" s="275"/>
      <c r="EK1324" s="276"/>
      <c r="EL1324" s="275"/>
      <c r="EM1324" s="275"/>
      <c r="EO1324" s="275"/>
      <c r="EP1324" s="275"/>
      <c r="ES1324" s="275"/>
      <c r="ET1324" s="276"/>
      <c r="EU1324" s="275"/>
      <c r="EV1324" s="275"/>
      <c r="EX1324" s="275"/>
      <c r="EY1324" s="275"/>
    </row>
    <row r="1325" spans="140:155" ht="32.25" customHeight="1">
      <c r="EJ1325" s="275"/>
      <c r="EK1325" s="276"/>
      <c r="EL1325" s="275"/>
      <c r="EM1325" s="275"/>
      <c r="EO1325" s="275"/>
      <c r="EP1325" s="275"/>
      <c r="ES1325" s="275"/>
      <c r="ET1325" s="276"/>
      <c r="EU1325" s="275"/>
      <c r="EV1325" s="275"/>
      <c r="EX1325" s="275"/>
      <c r="EY1325" s="275"/>
    </row>
    <row r="1326" spans="140:155" ht="32.25" customHeight="1">
      <c r="EJ1326" s="275"/>
      <c r="EK1326" s="276"/>
      <c r="EL1326" s="275"/>
      <c r="EM1326" s="275"/>
      <c r="EO1326" s="275"/>
      <c r="EP1326" s="275"/>
      <c r="ES1326" s="275"/>
      <c r="ET1326" s="276"/>
      <c r="EU1326" s="275"/>
      <c r="EV1326" s="275"/>
      <c r="EX1326" s="275"/>
      <c r="EY1326" s="275"/>
    </row>
    <row r="1327" spans="140:155" ht="32.25" customHeight="1">
      <c r="EJ1327" s="275"/>
      <c r="EK1327" s="276"/>
      <c r="EL1327" s="275"/>
      <c r="EM1327" s="275"/>
      <c r="EO1327" s="275"/>
      <c r="EP1327" s="275"/>
      <c r="ES1327" s="275"/>
      <c r="ET1327" s="276"/>
      <c r="EU1327" s="275"/>
      <c r="EV1327" s="275"/>
      <c r="EX1327" s="275"/>
      <c r="EY1327" s="275"/>
    </row>
    <row r="1328" spans="140:155" ht="32.25" customHeight="1">
      <c r="EJ1328" s="275"/>
      <c r="EK1328" s="276"/>
      <c r="EL1328" s="275"/>
      <c r="EM1328" s="275"/>
      <c r="EO1328" s="275"/>
      <c r="EP1328" s="275"/>
      <c r="ES1328" s="275"/>
      <c r="ET1328" s="276"/>
      <c r="EU1328" s="275"/>
      <c r="EV1328" s="275"/>
      <c r="EX1328" s="275"/>
      <c r="EY1328" s="275"/>
    </row>
    <row r="1329" spans="140:155" ht="32.25" customHeight="1">
      <c r="EJ1329" s="275"/>
      <c r="EK1329" s="276"/>
      <c r="EL1329" s="275"/>
      <c r="EM1329" s="275"/>
      <c r="EO1329" s="275"/>
      <c r="EP1329" s="275"/>
      <c r="ES1329" s="275"/>
      <c r="ET1329" s="276"/>
      <c r="EU1329" s="275"/>
      <c r="EV1329" s="275"/>
      <c r="EX1329" s="275"/>
      <c r="EY1329" s="275"/>
    </row>
    <row r="1330" spans="140:155" ht="32.25" customHeight="1">
      <c r="EJ1330" s="275"/>
      <c r="EK1330" s="276"/>
      <c r="EL1330" s="275"/>
      <c r="EM1330" s="275"/>
      <c r="EO1330" s="275"/>
      <c r="EP1330" s="275"/>
      <c r="ES1330" s="275"/>
      <c r="ET1330" s="276"/>
      <c r="EU1330" s="275"/>
      <c r="EV1330" s="275"/>
      <c r="EX1330" s="275"/>
      <c r="EY1330" s="275"/>
    </row>
    <row r="1331" spans="140:155" ht="32.25" customHeight="1">
      <c r="EJ1331" s="275"/>
      <c r="EK1331" s="276"/>
      <c r="EL1331" s="275"/>
      <c r="EM1331" s="275"/>
      <c r="EO1331" s="275"/>
      <c r="EP1331" s="275"/>
      <c r="ES1331" s="275"/>
      <c r="ET1331" s="276"/>
      <c r="EU1331" s="275"/>
      <c r="EV1331" s="275"/>
      <c r="EX1331" s="275"/>
      <c r="EY1331" s="275"/>
    </row>
    <row r="1332" spans="140:155" ht="32.25" customHeight="1">
      <c r="EJ1332" s="275"/>
      <c r="EK1332" s="276"/>
      <c r="EL1332" s="275"/>
      <c r="EM1332" s="275"/>
      <c r="EO1332" s="275"/>
      <c r="EP1332" s="275"/>
      <c r="ES1332" s="275"/>
      <c r="ET1332" s="276"/>
      <c r="EU1332" s="275"/>
      <c r="EV1332" s="275"/>
      <c r="EX1332" s="275"/>
      <c r="EY1332" s="275"/>
    </row>
    <row r="1333" spans="140:155" ht="32.25" customHeight="1">
      <c r="EJ1333" s="275"/>
      <c r="EK1333" s="276"/>
      <c r="EL1333" s="275"/>
      <c r="EM1333" s="275"/>
      <c r="EO1333" s="275"/>
      <c r="EP1333" s="275"/>
      <c r="ES1333" s="275"/>
      <c r="ET1333" s="276"/>
      <c r="EU1333" s="275"/>
      <c r="EV1333" s="275"/>
      <c r="EX1333" s="275"/>
      <c r="EY1333" s="275"/>
    </row>
    <row r="1334" spans="140:155" ht="32.25" customHeight="1">
      <c r="EJ1334" s="275"/>
      <c r="EK1334" s="276"/>
      <c r="EL1334" s="275"/>
      <c r="EM1334" s="275"/>
      <c r="EO1334" s="275"/>
      <c r="EP1334" s="275"/>
      <c r="ES1334" s="275"/>
      <c r="ET1334" s="276"/>
      <c r="EU1334" s="275"/>
      <c r="EV1334" s="275"/>
      <c r="EX1334" s="275"/>
      <c r="EY1334" s="275"/>
    </row>
    <row r="1335" spans="140:155" ht="32.25" customHeight="1">
      <c r="EJ1335" s="275"/>
      <c r="EK1335" s="276"/>
      <c r="EL1335" s="275"/>
      <c r="EM1335" s="275"/>
      <c r="EO1335" s="275"/>
      <c r="EP1335" s="275"/>
      <c r="ES1335" s="275"/>
      <c r="ET1335" s="276"/>
      <c r="EU1335" s="275"/>
      <c r="EV1335" s="275"/>
      <c r="EX1335" s="275"/>
      <c r="EY1335" s="275"/>
    </row>
    <row r="1336" spans="140:155" ht="32.25" customHeight="1">
      <c r="EJ1336" s="275"/>
      <c r="EK1336" s="276"/>
      <c r="EL1336" s="275"/>
      <c r="EM1336" s="275"/>
      <c r="EO1336" s="275"/>
      <c r="EP1336" s="275"/>
      <c r="ES1336" s="275"/>
      <c r="ET1336" s="276"/>
      <c r="EU1336" s="275"/>
      <c r="EV1336" s="275"/>
      <c r="EX1336" s="275"/>
      <c r="EY1336" s="275"/>
    </row>
    <row r="1337" spans="140:155" ht="32.25" customHeight="1">
      <c r="EJ1337" s="275"/>
      <c r="EK1337" s="276"/>
      <c r="EL1337" s="275"/>
      <c r="EM1337" s="275"/>
      <c r="EO1337" s="275"/>
      <c r="EP1337" s="275"/>
      <c r="ES1337" s="275"/>
      <c r="ET1337" s="276"/>
      <c r="EU1337" s="275"/>
      <c r="EV1337" s="275"/>
      <c r="EX1337" s="275"/>
      <c r="EY1337" s="275"/>
    </row>
    <row r="1338" spans="140:155" ht="32.25" customHeight="1">
      <c r="EJ1338" s="275"/>
      <c r="EK1338" s="276"/>
      <c r="EL1338" s="275"/>
      <c r="EM1338" s="275"/>
      <c r="EO1338" s="275"/>
      <c r="EP1338" s="275"/>
      <c r="ES1338" s="275"/>
      <c r="ET1338" s="276"/>
      <c r="EU1338" s="275"/>
      <c r="EV1338" s="275"/>
      <c r="EX1338" s="275"/>
      <c r="EY1338" s="275"/>
    </row>
    <row r="1339" spans="140:155" ht="32.25" customHeight="1">
      <c r="EJ1339" s="275"/>
      <c r="EK1339" s="276"/>
      <c r="EL1339" s="275"/>
      <c r="EM1339" s="275"/>
      <c r="EO1339" s="275"/>
      <c r="EP1339" s="275"/>
      <c r="ES1339" s="275"/>
      <c r="ET1339" s="276"/>
      <c r="EU1339" s="275"/>
      <c r="EV1339" s="275"/>
      <c r="EX1339" s="275"/>
      <c r="EY1339" s="275"/>
    </row>
    <row r="1340" spans="140:155" ht="32.25" customHeight="1">
      <c r="EJ1340" s="275"/>
      <c r="EK1340" s="276"/>
      <c r="EL1340" s="275"/>
      <c r="EM1340" s="275"/>
      <c r="EO1340" s="275"/>
      <c r="EP1340" s="275"/>
      <c r="ES1340" s="275"/>
      <c r="ET1340" s="276"/>
      <c r="EU1340" s="275"/>
      <c r="EV1340" s="275"/>
      <c r="EX1340" s="275"/>
      <c r="EY1340" s="275"/>
    </row>
    <row r="1341" spans="140:155" ht="32.25" customHeight="1">
      <c r="EJ1341" s="275"/>
      <c r="EK1341" s="276"/>
      <c r="EL1341" s="275"/>
      <c r="EM1341" s="275"/>
      <c r="EO1341" s="275"/>
      <c r="EP1341" s="275"/>
      <c r="ES1341" s="275"/>
      <c r="ET1341" s="276"/>
      <c r="EU1341" s="275"/>
      <c r="EV1341" s="275"/>
      <c r="EX1341" s="275"/>
      <c r="EY1341" s="275"/>
    </row>
    <row r="1342" spans="140:155" ht="32.25" customHeight="1">
      <c r="EJ1342" s="275"/>
      <c r="EK1342" s="276"/>
      <c r="EL1342" s="275"/>
      <c r="EM1342" s="275"/>
      <c r="EO1342" s="275"/>
      <c r="EP1342" s="275"/>
      <c r="ES1342" s="275"/>
      <c r="ET1342" s="276"/>
      <c r="EU1342" s="275"/>
      <c r="EV1342" s="275"/>
      <c r="EX1342" s="275"/>
      <c r="EY1342" s="275"/>
    </row>
    <row r="1343" spans="140:155" ht="32.25" customHeight="1">
      <c r="EJ1343" s="275"/>
      <c r="EK1343" s="276"/>
      <c r="EL1343" s="275"/>
      <c r="EM1343" s="275"/>
      <c r="EO1343" s="275"/>
      <c r="EP1343" s="275"/>
      <c r="ES1343" s="275"/>
      <c r="ET1343" s="276"/>
      <c r="EU1343" s="275"/>
      <c r="EV1343" s="275"/>
      <c r="EX1343" s="275"/>
      <c r="EY1343" s="275"/>
    </row>
    <row r="1344" spans="140:155" ht="32.25" customHeight="1">
      <c r="EJ1344" s="275"/>
      <c r="EK1344" s="276"/>
      <c r="EL1344" s="275"/>
      <c r="EM1344" s="275"/>
      <c r="EO1344" s="275"/>
      <c r="EP1344" s="275"/>
      <c r="ES1344" s="275"/>
      <c r="ET1344" s="276"/>
      <c r="EU1344" s="275"/>
      <c r="EV1344" s="275"/>
      <c r="EX1344" s="275"/>
      <c r="EY1344" s="275"/>
    </row>
    <row r="1345" spans="140:155" ht="32.25" customHeight="1">
      <c r="EJ1345" s="275"/>
      <c r="EK1345" s="276"/>
      <c r="EL1345" s="275"/>
      <c r="EM1345" s="275"/>
      <c r="EO1345" s="275"/>
      <c r="EP1345" s="275"/>
      <c r="ES1345" s="275"/>
      <c r="ET1345" s="276"/>
      <c r="EU1345" s="275"/>
      <c r="EV1345" s="275"/>
      <c r="EX1345" s="275"/>
      <c r="EY1345" s="275"/>
    </row>
    <row r="1346" spans="140:155" ht="32.25" customHeight="1">
      <c r="EJ1346" s="275"/>
      <c r="EK1346" s="276"/>
      <c r="EL1346" s="275"/>
      <c r="EM1346" s="275"/>
      <c r="EO1346" s="275"/>
      <c r="EP1346" s="275"/>
      <c r="ES1346" s="275"/>
      <c r="ET1346" s="276"/>
      <c r="EU1346" s="275"/>
      <c r="EV1346" s="275"/>
      <c r="EX1346" s="275"/>
      <c r="EY1346" s="275"/>
    </row>
    <row r="1347" spans="140:155" ht="32.25" customHeight="1">
      <c r="EJ1347" s="275"/>
      <c r="EK1347" s="276"/>
      <c r="EL1347" s="275"/>
      <c r="EM1347" s="275"/>
      <c r="EO1347" s="275"/>
      <c r="EP1347" s="275"/>
      <c r="ES1347" s="275"/>
      <c r="ET1347" s="276"/>
      <c r="EU1347" s="275"/>
      <c r="EV1347" s="275"/>
      <c r="EX1347" s="275"/>
      <c r="EY1347" s="275"/>
    </row>
    <row r="1348" spans="140:155" ht="32.25" customHeight="1">
      <c r="EJ1348" s="275"/>
      <c r="EK1348" s="276"/>
      <c r="EL1348" s="275"/>
      <c r="EM1348" s="275"/>
      <c r="EO1348" s="275"/>
      <c r="EP1348" s="275"/>
      <c r="ES1348" s="275"/>
      <c r="ET1348" s="276"/>
      <c r="EU1348" s="275"/>
      <c r="EV1348" s="275"/>
      <c r="EX1348" s="275"/>
      <c r="EY1348" s="275"/>
    </row>
    <row r="1349" spans="140:155" ht="32.25" customHeight="1">
      <c r="EJ1349" s="275"/>
      <c r="EK1349" s="276"/>
      <c r="EL1349" s="275"/>
      <c r="EM1349" s="275"/>
      <c r="EO1349" s="275"/>
      <c r="EP1349" s="275"/>
      <c r="ES1349" s="275"/>
      <c r="ET1349" s="276"/>
      <c r="EU1349" s="275"/>
      <c r="EV1349" s="275"/>
      <c r="EX1349" s="275"/>
      <c r="EY1349" s="275"/>
    </row>
    <row r="1350" spans="140:155" ht="32.25" customHeight="1">
      <c r="EJ1350" s="275"/>
      <c r="EK1350" s="276"/>
      <c r="EL1350" s="275"/>
      <c r="EM1350" s="275"/>
      <c r="EO1350" s="275"/>
      <c r="EP1350" s="275"/>
      <c r="ES1350" s="275"/>
      <c r="ET1350" s="276"/>
      <c r="EU1350" s="275"/>
      <c r="EV1350" s="275"/>
      <c r="EX1350" s="275"/>
      <c r="EY1350" s="275"/>
    </row>
    <row r="1351" spans="140:155" ht="32.25" customHeight="1">
      <c r="EJ1351" s="275"/>
      <c r="EK1351" s="276"/>
      <c r="EL1351" s="275"/>
      <c r="EM1351" s="275"/>
      <c r="EO1351" s="275"/>
      <c r="EP1351" s="275"/>
      <c r="ES1351" s="275"/>
      <c r="ET1351" s="276"/>
      <c r="EU1351" s="275"/>
      <c r="EV1351" s="275"/>
      <c r="EX1351" s="275"/>
      <c r="EY1351" s="275"/>
    </row>
    <row r="1352" spans="140:155" ht="32.25" customHeight="1">
      <c r="EJ1352" s="275"/>
      <c r="EK1352" s="276"/>
      <c r="EL1352" s="275"/>
      <c r="EM1352" s="275"/>
      <c r="EO1352" s="275"/>
      <c r="EP1352" s="275"/>
      <c r="ES1352" s="275"/>
      <c r="ET1352" s="276"/>
      <c r="EU1352" s="275"/>
      <c r="EV1352" s="275"/>
      <c r="EX1352" s="275"/>
      <c r="EY1352" s="275"/>
    </row>
    <row r="1353" spans="140:155" ht="32.25" customHeight="1">
      <c r="EJ1353" s="275"/>
      <c r="EK1353" s="276"/>
      <c r="EL1353" s="275"/>
      <c r="EM1353" s="275"/>
      <c r="EO1353" s="275"/>
      <c r="EP1353" s="275"/>
      <c r="ES1353" s="275"/>
      <c r="ET1353" s="276"/>
      <c r="EU1353" s="275"/>
      <c r="EV1353" s="275"/>
      <c r="EX1353" s="275"/>
      <c r="EY1353" s="275"/>
    </row>
    <row r="1354" spans="140:155" ht="32.25" customHeight="1">
      <c r="EJ1354" s="275"/>
      <c r="EK1354" s="276"/>
      <c r="EL1354" s="275"/>
      <c r="EM1354" s="275"/>
      <c r="EO1354" s="275"/>
      <c r="EP1354" s="275"/>
      <c r="ES1354" s="275"/>
      <c r="ET1354" s="276"/>
      <c r="EU1354" s="275"/>
      <c r="EV1354" s="275"/>
      <c r="EX1354" s="275"/>
      <c r="EY1354" s="275"/>
    </row>
    <row r="1355" spans="140:155" ht="32.25" customHeight="1">
      <c r="EJ1355" s="275"/>
      <c r="EK1355" s="276"/>
      <c r="EL1355" s="275"/>
      <c r="EM1355" s="275"/>
      <c r="EO1355" s="275"/>
      <c r="EP1355" s="275"/>
      <c r="ES1355" s="275"/>
      <c r="ET1355" s="276"/>
      <c r="EU1355" s="275"/>
      <c r="EV1355" s="275"/>
      <c r="EX1355" s="275"/>
      <c r="EY1355" s="275"/>
    </row>
    <row r="1356" spans="140:155" ht="32.25" customHeight="1">
      <c r="EJ1356" s="275"/>
      <c r="EK1356" s="276"/>
      <c r="EL1356" s="275"/>
      <c r="EM1356" s="275"/>
      <c r="EO1356" s="275"/>
      <c r="EP1356" s="275"/>
      <c r="ES1356" s="275"/>
      <c r="ET1356" s="276"/>
      <c r="EU1356" s="275"/>
      <c r="EV1356" s="275"/>
      <c r="EX1356" s="275"/>
      <c r="EY1356" s="275"/>
    </row>
    <row r="1357" spans="140:155" ht="32.25" customHeight="1">
      <c r="EJ1357" s="275"/>
      <c r="EK1357" s="276"/>
      <c r="EL1357" s="275"/>
      <c r="EM1357" s="275"/>
      <c r="EO1357" s="275"/>
      <c r="EP1357" s="275"/>
      <c r="ES1357" s="275"/>
      <c r="ET1357" s="276"/>
      <c r="EU1357" s="275"/>
      <c r="EV1357" s="275"/>
      <c r="EX1357" s="275"/>
      <c r="EY1357" s="275"/>
    </row>
    <row r="1358" spans="140:155" ht="32.25" customHeight="1">
      <c r="EJ1358" s="275"/>
      <c r="EK1358" s="276"/>
      <c r="EL1358" s="275"/>
      <c r="EM1358" s="275"/>
      <c r="EO1358" s="275"/>
      <c r="EP1358" s="275"/>
      <c r="ES1358" s="275"/>
      <c r="ET1358" s="276"/>
      <c r="EU1358" s="275"/>
      <c r="EV1358" s="275"/>
      <c r="EX1358" s="275"/>
      <c r="EY1358" s="275"/>
    </row>
    <row r="1359" spans="140:155" ht="32.25" customHeight="1">
      <c r="EJ1359" s="275"/>
      <c r="EK1359" s="276"/>
      <c r="EL1359" s="275"/>
      <c r="EM1359" s="275"/>
      <c r="EO1359" s="275"/>
      <c r="EP1359" s="275"/>
      <c r="ES1359" s="275"/>
      <c r="ET1359" s="276"/>
      <c r="EU1359" s="275"/>
      <c r="EV1359" s="275"/>
      <c r="EX1359" s="275"/>
      <c r="EY1359" s="275"/>
    </row>
    <row r="1360" spans="140:155" ht="32.25" customHeight="1">
      <c r="EJ1360" s="275"/>
      <c r="EK1360" s="276"/>
      <c r="EL1360" s="275"/>
      <c r="EM1360" s="275"/>
      <c r="EO1360" s="275"/>
      <c r="EP1360" s="275"/>
      <c r="ES1360" s="275"/>
      <c r="ET1360" s="276"/>
      <c r="EU1360" s="275"/>
      <c r="EV1360" s="275"/>
      <c r="EX1360" s="275"/>
      <c r="EY1360" s="275"/>
    </row>
    <row r="1361" spans="140:155" ht="32.25" customHeight="1">
      <c r="EJ1361" s="275"/>
      <c r="EK1361" s="276"/>
      <c r="EL1361" s="275"/>
      <c r="EM1361" s="275"/>
      <c r="EO1361" s="275"/>
      <c r="EP1361" s="275"/>
      <c r="ES1361" s="275"/>
      <c r="ET1361" s="276"/>
      <c r="EU1361" s="275"/>
      <c r="EV1361" s="275"/>
      <c r="EX1361" s="275"/>
      <c r="EY1361" s="275"/>
    </row>
    <row r="1362" spans="140:155" ht="32.25" customHeight="1">
      <c r="EJ1362" s="275"/>
      <c r="EK1362" s="276"/>
      <c r="EL1362" s="275"/>
      <c r="EM1362" s="275"/>
      <c r="EO1362" s="275"/>
      <c r="EP1362" s="275"/>
      <c r="ES1362" s="275"/>
      <c r="ET1362" s="276"/>
      <c r="EU1362" s="275"/>
      <c r="EV1362" s="275"/>
      <c r="EX1362" s="275"/>
      <c r="EY1362" s="275"/>
    </row>
    <row r="1363" spans="140:155" ht="32.25" customHeight="1">
      <c r="EJ1363" s="275"/>
      <c r="EK1363" s="276"/>
      <c r="EL1363" s="275"/>
      <c r="EM1363" s="275"/>
      <c r="EO1363" s="275"/>
      <c r="EP1363" s="275"/>
      <c r="ES1363" s="275"/>
      <c r="ET1363" s="276"/>
      <c r="EU1363" s="275"/>
      <c r="EV1363" s="275"/>
      <c r="EX1363" s="275"/>
      <c r="EY1363" s="275"/>
    </row>
    <row r="1364" spans="140:155" ht="32.25" customHeight="1">
      <c r="EJ1364" s="275"/>
      <c r="EK1364" s="276"/>
      <c r="EL1364" s="275"/>
      <c r="EM1364" s="275"/>
      <c r="EO1364" s="275"/>
      <c r="EP1364" s="275"/>
      <c r="ES1364" s="275"/>
      <c r="ET1364" s="276"/>
      <c r="EU1364" s="275"/>
      <c r="EV1364" s="275"/>
      <c r="EX1364" s="275"/>
      <c r="EY1364" s="275"/>
    </row>
    <row r="1365" spans="140:155" ht="32.25" customHeight="1">
      <c r="EJ1365" s="275"/>
      <c r="EK1365" s="276"/>
      <c r="EL1365" s="275"/>
      <c r="EM1365" s="275"/>
      <c r="EO1365" s="275"/>
      <c r="EP1365" s="275"/>
      <c r="ES1365" s="275"/>
      <c r="ET1365" s="276"/>
      <c r="EU1365" s="275"/>
      <c r="EV1365" s="275"/>
      <c r="EX1365" s="275"/>
      <c r="EY1365" s="275"/>
    </row>
    <row r="1366" spans="140:155" ht="32.25" customHeight="1">
      <c r="EJ1366" s="275"/>
      <c r="EK1366" s="276"/>
      <c r="EL1366" s="275"/>
      <c r="EM1366" s="275"/>
      <c r="EO1366" s="275"/>
      <c r="EP1366" s="275"/>
      <c r="ES1366" s="275"/>
      <c r="ET1366" s="276"/>
      <c r="EU1366" s="275"/>
      <c r="EV1366" s="275"/>
      <c r="EX1366" s="275"/>
      <c r="EY1366" s="275"/>
    </row>
    <row r="1367" spans="140:155" ht="32.25" customHeight="1">
      <c r="EJ1367" s="275"/>
      <c r="EK1367" s="276"/>
      <c r="EL1367" s="275"/>
      <c r="EM1367" s="275"/>
      <c r="EO1367" s="275"/>
      <c r="EP1367" s="275"/>
      <c r="ES1367" s="275"/>
      <c r="ET1367" s="276"/>
      <c r="EU1367" s="275"/>
      <c r="EV1367" s="275"/>
      <c r="EX1367" s="275"/>
      <c r="EY1367" s="275"/>
    </row>
    <row r="1368" spans="140:155" ht="32.25" customHeight="1">
      <c r="EJ1368" s="275"/>
      <c r="EK1368" s="276"/>
      <c r="EL1368" s="275"/>
      <c r="EM1368" s="275"/>
      <c r="EO1368" s="275"/>
      <c r="EP1368" s="275"/>
      <c r="ES1368" s="275"/>
      <c r="ET1368" s="276"/>
      <c r="EU1368" s="275"/>
      <c r="EV1368" s="275"/>
      <c r="EX1368" s="275"/>
      <c r="EY1368" s="275"/>
    </row>
    <row r="1369" spans="140:155" ht="32.25" customHeight="1">
      <c r="EJ1369" s="275"/>
      <c r="EK1369" s="276"/>
      <c r="EL1369" s="275"/>
      <c r="EM1369" s="275"/>
      <c r="EO1369" s="275"/>
      <c r="EP1369" s="275"/>
      <c r="ES1369" s="275"/>
      <c r="ET1369" s="276"/>
      <c r="EU1369" s="275"/>
      <c r="EV1369" s="275"/>
      <c r="EX1369" s="275"/>
      <c r="EY1369" s="275"/>
    </row>
    <row r="1370" spans="140:155" ht="32.25" customHeight="1">
      <c r="EJ1370" s="275"/>
      <c r="EK1370" s="276"/>
      <c r="EL1370" s="275"/>
      <c r="EM1370" s="275"/>
      <c r="EO1370" s="275"/>
      <c r="EP1370" s="275"/>
      <c r="ES1370" s="275"/>
      <c r="ET1370" s="276"/>
      <c r="EU1370" s="275"/>
      <c r="EV1370" s="275"/>
      <c r="EX1370" s="275"/>
      <c r="EY1370" s="275"/>
    </row>
    <row r="1371" spans="140:155" ht="32.25" customHeight="1">
      <c r="EJ1371" s="275"/>
      <c r="EK1371" s="276"/>
      <c r="EL1371" s="275"/>
      <c r="EM1371" s="275"/>
      <c r="EO1371" s="275"/>
      <c r="EP1371" s="275"/>
      <c r="ES1371" s="275"/>
      <c r="ET1371" s="276"/>
      <c r="EU1371" s="275"/>
      <c r="EV1371" s="275"/>
      <c r="EX1371" s="275"/>
      <c r="EY1371" s="275"/>
    </row>
    <row r="1372" spans="140:155" ht="32.25" customHeight="1">
      <c r="EJ1372" s="275"/>
      <c r="EK1372" s="276"/>
      <c r="EL1372" s="275"/>
      <c r="EM1372" s="275"/>
      <c r="EO1372" s="275"/>
      <c r="EP1372" s="275"/>
      <c r="ES1372" s="275"/>
      <c r="ET1372" s="276"/>
      <c r="EU1372" s="275"/>
      <c r="EV1372" s="275"/>
      <c r="EX1372" s="275"/>
      <c r="EY1372" s="275"/>
    </row>
    <row r="1373" spans="140:155" ht="32.25" customHeight="1">
      <c r="EJ1373" s="275"/>
      <c r="EK1373" s="276"/>
      <c r="EL1373" s="275"/>
      <c r="EM1373" s="275"/>
      <c r="EO1373" s="275"/>
      <c r="EP1373" s="275"/>
      <c r="ES1373" s="275"/>
      <c r="ET1373" s="276"/>
      <c r="EU1373" s="275"/>
      <c r="EV1373" s="275"/>
      <c r="EX1373" s="275"/>
      <c r="EY1373" s="275"/>
    </row>
    <row r="1374" spans="140:155" ht="32.25" customHeight="1">
      <c r="EJ1374" s="275"/>
      <c r="EK1374" s="276"/>
      <c r="EL1374" s="275"/>
      <c r="EM1374" s="275"/>
      <c r="EO1374" s="275"/>
      <c r="EP1374" s="275"/>
      <c r="ES1374" s="275"/>
      <c r="ET1374" s="276"/>
      <c r="EU1374" s="275"/>
      <c r="EV1374" s="275"/>
      <c r="EX1374" s="275"/>
      <c r="EY1374" s="275"/>
    </row>
    <row r="1375" spans="140:155" ht="32.25" customHeight="1">
      <c r="EJ1375" s="275"/>
      <c r="EK1375" s="276"/>
      <c r="EL1375" s="275"/>
      <c r="EM1375" s="275"/>
      <c r="EO1375" s="275"/>
      <c r="EP1375" s="275"/>
      <c r="ES1375" s="275"/>
      <c r="ET1375" s="276"/>
      <c r="EU1375" s="275"/>
      <c r="EV1375" s="275"/>
      <c r="EX1375" s="275"/>
      <c r="EY1375" s="275"/>
    </row>
    <row r="1376" spans="140:155" ht="32.25" customHeight="1">
      <c r="EJ1376" s="275"/>
      <c r="EK1376" s="276"/>
      <c r="EL1376" s="275"/>
      <c r="EM1376" s="275"/>
      <c r="EO1376" s="275"/>
      <c r="EP1376" s="275"/>
      <c r="ES1376" s="275"/>
      <c r="ET1376" s="276"/>
      <c r="EU1376" s="275"/>
      <c r="EV1376" s="275"/>
      <c r="EX1376" s="275"/>
      <c r="EY1376" s="275"/>
    </row>
    <row r="1377" spans="140:155" ht="32.25" customHeight="1">
      <c r="EJ1377" s="275"/>
      <c r="EK1377" s="276"/>
      <c r="EL1377" s="275"/>
      <c r="EM1377" s="275"/>
      <c r="EO1377" s="275"/>
      <c r="EP1377" s="275"/>
      <c r="ES1377" s="275"/>
      <c r="ET1377" s="276"/>
      <c r="EU1377" s="275"/>
      <c r="EV1377" s="275"/>
      <c r="EX1377" s="275"/>
      <c r="EY1377" s="275"/>
    </row>
    <row r="1378" spans="140:155" ht="32.25" customHeight="1">
      <c r="EJ1378" s="275"/>
      <c r="EK1378" s="276"/>
      <c r="EL1378" s="275"/>
      <c r="EM1378" s="275"/>
      <c r="EO1378" s="275"/>
      <c r="EP1378" s="275"/>
      <c r="ES1378" s="275"/>
      <c r="ET1378" s="276"/>
      <c r="EU1378" s="275"/>
      <c r="EV1378" s="275"/>
      <c r="EX1378" s="275"/>
      <c r="EY1378" s="275"/>
    </row>
    <row r="1379" spans="140:155" ht="32.25" customHeight="1">
      <c r="EJ1379" s="275"/>
      <c r="EK1379" s="276"/>
      <c r="EL1379" s="275"/>
      <c r="EM1379" s="275"/>
      <c r="EO1379" s="275"/>
      <c r="EP1379" s="275"/>
      <c r="ES1379" s="275"/>
      <c r="ET1379" s="276"/>
      <c r="EU1379" s="275"/>
      <c r="EV1379" s="275"/>
      <c r="EX1379" s="275"/>
      <c r="EY1379" s="275"/>
    </row>
    <row r="1380" spans="140:155" ht="32.25" customHeight="1">
      <c r="EJ1380" s="275"/>
      <c r="EK1380" s="276"/>
      <c r="EL1380" s="275"/>
      <c r="EM1380" s="275"/>
      <c r="EO1380" s="275"/>
      <c r="EP1380" s="275"/>
      <c r="ES1380" s="275"/>
      <c r="ET1380" s="276"/>
      <c r="EU1380" s="275"/>
      <c r="EV1380" s="275"/>
      <c r="EX1380" s="275"/>
      <c r="EY1380" s="275"/>
    </row>
    <row r="1381" spans="140:155" ht="32.25" customHeight="1">
      <c r="EJ1381" s="275"/>
      <c r="EK1381" s="276"/>
      <c r="EL1381" s="275"/>
      <c r="EM1381" s="275"/>
      <c r="EO1381" s="275"/>
      <c r="EP1381" s="275"/>
      <c r="ES1381" s="275"/>
      <c r="ET1381" s="276"/>
      <c r="EU1381" s="275"/>
      <c r="EV1381" s="275"/>
      <c r="EX1381" s="275"/>
      <c r="EY1381" s="275"/>
    </row>
    <row r="1382" spans="140:155" ht="32.25" customHeight="1">
      <c r="EJ1382" s="275"/>
      <c r="EK1382" s="276"/>
      <c r="EL1382" s="275"/>
      <c r="EM1382" s="275"/>
      <c r="EO1382" s="275"/>
      <c r="EP1382" s="275"/>
      <c r="ES1382" s="275"/>
      <c r="ET1382" s="276"/>
      <c r="EU1382" s="275"/>
      <c r="EV1382" s="275"/>
      <c r="EX1382" s="275"/>
      <c r="EY1382" s="275"/>
    </row>
    <row r="1383" spans="140:155" ht="32.25" customHeight="1">
      <c r="EJ1383" s="275"/>
      <c r="EK1383" s="276"/>
      <c r="EL1383" s="275"/>
      <c r="EM1383" s="275"/>
      <c r="EO1383" s="275"/>
      <c r="EP1383" s="275"/>
      <c r="ES1383" s="275"/>
      <c r="ET1383" s="276"/>
      <c r="EU1383" s="275"/>
      <c r="EV1383" s="275"/>
      <c r="EX1383" s="275"/>
      <c r="EY1383" s="275"/>
    </row>
    <row r="1384" spans="140:155" ht="32.25" customHeight="1">
      <c r="EJ1384" s="275"/>
      <c r="EK1384" s="276"/>
      <c r="EL1384" s="275"/>
      <c r="EM1384" s="275"/>
      <c r="EO1384" s="275"/>
      <c r="EP1384" s="275"/>
      <c r="ES1384" s="275"/>
      <c r="ET1384" s="276"/>
      <c r="EU1384" s="275"/>
      <c r="EV1384" s="275"/>
      <c r="EX1384" s="275"/>
      <c r="EY1384" s="275"/>
    </row>
    <row r="1385" spans="140:155" ht="32.25" customHeight="1">
      <c r="EJ1385" s="275"/>
      <c r="EK1385" s="276"/>
      <c r="EL1385" s="275"/>
      <c r="EM1385" s="275"/>
      <c r="EO1385" s="275"/>
      <c r="EP1385" s="275"/>
      <c r="ES1385" s="275"/>
      <c r="ET1385" s="276"/>
      <c r="EU1385" s="275"/>
      <c r="EV1385" s="275"/>
      <c r="EX1385" s="275"/>
      <c r="EY1385" s="275"/>
    </row>
    <row r="1386" spans="140:155" ht="32.25" customHeight="1">
      <c r="EJ1386" s="275"/>
      <c r="EK1386" s="276"/>
      <c r="EL1386" s="275"/>
      <c r="EM1386" s="275"/>
      <c r="EO1386" s="275"/>
      <c r="EP1386" s="275"/>
      <c r="ES1386" s="275"/>
      <c r="ET1386" s="276"/>
      <c r="EU1386" s="275"/>
      <c r="EV1386" s="275"/>
      <c r="EX1386" s="275"/>
      <c r="EY1386" s="275"/>
    </row>
    <row r="1387" spans="140:155" ht="32.25" customHeight="1">
      <c r="EJ1387" s="275"/>
      <c r="EK1387" s="276"/>
      <c r="EL1387" s="275"/>
      <c r="EM1387" s="275"/>
      <c r="EO1387" s="275"/>
      <c r="EP1387" s="275"/>
      <c r="ES1387" s="275"/>
      <c r="ET1387" s="276"/>
      <c r="EU1387" s="275"/>
      <c r="EV1387" s="275"/>
      <c r="EX1387" s="275"/>
      <c r="EY1387" s="275"/>
    </row>
    <row r="1388" spans="140:155" ht="32.25" customHeight="1">
      <c r="EJ1388" s="275"/>
      <c r="EK1388" s="276"/>
      <c r="EL1388" s="275"/>
      <c r="EM1388" s="275"/>
      <c r="EO1388" s="275"/>
      <c r="EP1388" s="275"/>
      <c r="ES1388" s="275"/>
      <c r="ET1388" s="276"/>
      <c r="EU1388" s="275"/>
      <c r="EV1388" s="275"/>
      <c r="EX1388" s="275"/>
      <c r="EY1388" s="275"/>
    </row>
    <row r="1389" spans="140:155" ht="32.25" customHeight="1">
      <c r="EJ1389" s="275"/>
      <c r="EK1389" s="276"/>
      <c r="EL1389" s="275"/>
      <c r="EM1389" s="275"/>
      <c r="EO1389" s="275"/>
      <c r="EP1389" s="275"/>
      <c r="ES1389" s="275"/>
      <c r="ET1389" s="276"/>
      <c r="EU1389" s="275"/>
      <c r="EV1389" s="275"/>
      <c r="EX1389" s="275"/>
      <c r="EY1389" s="275"/>
    </row>
    <row r="1390" spans="140:155" ht="32.25" customHeight="1">
      <c r="EJ1390" s="275"/>
      <c r="EK1390" s="276"/>
      <c r="EL1390" s="275"/>
      <c r="EM1390" s="275"/>
      <c r="EO1390" s="275"/>
      <c r="EP1390" s="275"/>
      <c r="ES1390" s="275"/>
      <c r="ET1390" s="276"/>
      <c r="EU1390" s="275"/>
      <c r="EV1390" s="275"/>
      <c r="EX1390" s="275"/>
      <c r="EY1390" s="275"/>
    </row>
    <row r="1391" spans="140:155" ht="32.25" customHeight="1">
      <c r="EJ1391" s="275"/>
      <c r="EK1391" s="276"/>
      <c r="EL1391" s="275"/>
      <c r="EM1391" s="275"/>
      <c r="EO1391" s="275"/>
      <c r="EP1391" s="275"/>
      <c r="ES1391" s="275"/>
      <c r="ET1391" s="276"/>
      <c r="EU1391" s="275"/>
      <c r="EV1391" s="275"/>
      <c r="EX1391" s="275"/>
      <c r="EY1391" s="275"/>
    </row>
    <row r="1392" spans="140:155" ht="32.25" customHeight="1">
      <c r="EJ1392" s="275"/>
      <c r="EK1392" s="276"/>
      <c r="EL1392" s="275"/>
      <c r="EM1392" s="275"/>
      <c r="EO1392" s="275"/>
      <c r="EP1392" s="275"/>
      <c r="ES1392" s="275"/>
      <c r="ET1392" s="276"/>
      <c r="EU1392" s="275"/>
      <c r="EV1392" s="275"/>
      <c r="EX1392" s="275"/>
      <c r="EY1392" s="275"/>
    </row>
    <row r="1393" spans="140:155" ht="32.25" customHeight="1">
      <c r="EJ1393" s="275"/>
      <c r="EK1393" s="276"/>
      <c r="EL1393" s="275"/>
      <c r="EM1393" s="275"/>
      <c r="EO1393" s="275"/>
      <c r="EP1393" s="275"/>
      <c r="ES1393" s="275"/>
      <c r="ET1393" s="276"/>
      <c r="EU1393" s="275"/>
      <c r="EV1393" s="275"/>
      <c r="EX1393" s="275"/>
      <c r="EY1393" s="275"/>
    </row>
    <row r="1394" spans="140:155" ht="32.25" customHeight="1">
      <c r="EJ1394" s="275"/>
      <c r="EK1394" s="276"/>
      <c r="EL1394" s="275"/>
      <c r="EM1394" s="275"/>
      <c r="EO1394" s="275"/>
      <c r="EP1394" s="275"/>
      <c r="ES1394" s="275"/>
      <c r="ET1394" s="276"/>
      <c r="EU1394" s="275"/>
      <c r="EV1394" s="275"/>
      <c r="EX1394" s="275"/>
      <c r="EY1394" s="275"/>
    </row>
    <row r="1395" spans="140:155" ht="32.25" customHeight="1">
      <c r="EJ1395" s="275"/>
      <c r="EK1395" s="276"/>
      <c r="EL1395" s="275"/>
      <c r="EM1395" s="275"/>
      <c r="EO1395" s="275"/>
      <c r="EP1395" s="275"/>
      <c r="ES1395" s="275"/>
      <c r="ET1395" s="276"/>
      <c r="EU1395" s="275"/>
      <c r="EV1395" s="275"/>
      <c r="EX1395" s="275"/>
      <c r="EY1395" s="275"/>
    </row>
    <row r="1396" spans="140:155" ht="32.25" customHeight="1">
      <c r="EJ1396" s="275"/>
      <c r="EK1396" s="276"/>
      <c r="EL1396" s="275"/>
      <c r="EM1396" s="275"/>
      <c r="EO1396" s="275"/>
      <c r="EP1396" s="275"/>
      <c r="ES1396" s="275"/>
      <c r="ET1396" s="276"/>
      <c r="EU1396" s="275"/>
      <c r="EV1396" s="275"/>
      <c r="EX1396" s="275"/>
      <c r="EY1396" s="275"/>
    </row>
    <row r="1397" spans="140:155" ht="32.25" customHeight="1">
      <c r="EJ1397" s="275"/>
      <c r="EK1397" s="276"/>
      <c r="EL1397" s="275"/>
      <c r="EM1397" s="275"/>
      <c r="EO1397" s="275"/>
      <c r="EP1397" s="275"/>
      <c r="ES1397" s="275"/>
      <c r="ET1397" s="276"/>
      <c r="EU1397" s="275"/>
      <c r="EV1397" s="275"/>
      <c r="EX1397" s="275"/>
      <c r="EY1397" s="275"/>
    </row>
    <row r="1398" spans="140:155" ht="32.25" customHeight="1">
      <c r="EJ1398" s="275"/>
      <c r="EK1398" s="276"/>
      <c r="EL1398" s="275"/>
      <c r="EM1398" s="275"/>
      <c r="EO1398" s="275"/>
      <c r="EP1398" s="275"/>
      <c r="ES1398" s="275"/>
      <c r="ET1398" s="276"/>
      <c r="EU1398" s="275"/>
      <c r="EV1398" s="275"/>
      <c r="EX1398" s="275"/>
      <c r="EY1398" s="275"/>
    </row>
    <row r="1399" spans="140:155" ht="32.25" customHeight="1">
      <c r="EJ1399" s="275"/>
      <c r="EK1399" s="276"/>
      <c r="EL1399" s="275"/>
      <c r="EM1399" s="275"/>
      <c r="EO1399" s="275"/>
      <c r="EP1399" s="275"/>
      <c r="ES1399" s="275"/>
      <c r="ET1399" s="276"/>
      <c r="EU1399" s="275"/>
      <c r="EV1399" s="275"/>
      <c r="EX1399" s="275"/>
      <c r="EY1399" s="275"/>
    </row>
    <row r="1400" spans="140:155" ht="32.25" customHeight="1">
      <c r="EJ1400" s="275"/>
      <c r="EK1400" s="276"/>
      <c r="EL1400" s="275"/>
      <c r="EM1400" s="275"/>
      <c r="EO1400" s="275"/>
      <c r="EP1400" s="275"/>
      <c r="ES1400" s="275"/>
      <c r="ET1400" s="276"/>
      <c r="EU1400" s="275"/>
      <c r="EV1400" s="275"/>
      <c r="EX1400" s="275"/>
      <c r="EY1400" s="275"/>
    </row>
    <row r="1401" spans="140:155" ht="32.25" customHeight="1">
      <c r="EJ1401" s="275"/>
      <c r="EK1401" s="276"/>
      <c r="EL1401" s="275"/>
      <c r="EM1401" s="275"/>
      <c r="EO1401" s="275"/>
      <c r="EP1401" s="275"/>
      <c r="ES1401" s="275"/>
      <c r="ET1401" s="276"/>
      <c r="EU1401" s="275"/>
      <c r="EV1401" s="275"/>
      <c r="EX1401" s="275"/>
      <c r="EY1401" s="275"/>
    </row>
    <row r="1402" spans="140:155" ht="32.25" customHeight="1">
      <c r="EJ1402" s="275"/>
      <c r="EK1402" s="276"/>
      <c r="EL1402" s="275"/>
      <c r="EM1402" s="275"/>
      <c r="EO1402" s="275"/>
      <c r="EP1402" s="275"/>
      <c r="ES1402" s="275"/>
      <c r="ET1402" s="276"/>
      <c r="EU1402" s="275"/>
      <c r="EV1402" s="275"/>
      <c r="EX1402" s="275"/>
      <c r="EY1402" s="275"/>
    </row>
    <row r="1403" spans="140:155" ht="32.25" customHeight="1">
      <c r="EJ1403" s="275"/>
      <c r="EK1403" s="276"/>
      <c r="EL1403" s="275"/>
      <c r="EM1403" s="275"/>
      <c r="EO1403" s="275"/>
      <c r="EP1403" s="275"/>
      <c r="ES1403" s="275"/>
      <c r="ET1403" s="276"/>
      <c r="EU1403" s="275"/>
      <c r="EV1403" s="275"/>
      <c r="EX1403" s="275"/>
      <c r="EY1403" s="275"/>
    </row>
    <row r="1404" spans="140:155" ht="32.25" customHeight="1">
      <c r="EJ1404" s="275"/>
      <c r="EK1404" s="276"/>
      <c r="EL1404" s="275"/>
      <c r="EM1404" s="275"/>
      <c r="EO1404" s="275"/>
      <c r="EP1404" s="275"/>
      <c r="ES1404" s="275"/>
      <c r="ET1404" s="276"/>
      <c r="EU1404" s="275"/>
      <c r="EV1404" s="275"/>
      <c r="EX1404" s="275"/>
      <c r="EY1404" s="275"/>
    </row>
    <row r="1405" spans="140:155" ht="32.25" customHeight="1">
      <c r="EJ1405" s="275"/>
      <c r="EK1405" s="276"/>
      <c r="EL1405" s="275"/>
      <c r="EM1405" s="275"/>
      <c r="EO1405" s="275"/>
      <c r="EP1405" s="275"/>
      <c r="ES1405" s="275"/>
      <c r="ET1405" s="276"/>
      <c r="EU1405" s="275"/>
      <c r="EV1405" s="275"/>
      <c r="EX1405" s="275"/>
      <c r="EY1405" s="275"/>
    </row>
    <row r="1406" spans="140:155" ht="32.25" customHeight="1">
      <c r="EJ1406" s="275"/>
      <c r="EK1406" s="276"/>
      <c r="EL1406" s="275"/>
      <c r="EM1406" s="275"/>
      <c r="EO1406" s="275"/>
      <c r="EP1406" s="275"/>
      <c r="ES1406" s="275"/>
      <c r="ET1406" s="276"/>
      <c r="EU1406" s="275"/>
      <c r="EV1406" s="275"/>
      <c r="EX1406" s="275"/>
      <c r="EY1406" s="275"/>
    </row>
    <row r="1407" spans="140:155" ht="32.25" customHeight="1">
      <c r="EJ1407" s="275"/>
      <c r="EK1407" s="276"/>
      <c r="EL1407" s="275"/>
      <c r="EM1407" s="275"/>
      <c r="EO1407" s="275"/>
      <c r="EP1407" s="275"/>
      <c r="ES1407" s="275"/>
      <c r="ET1407" s="276"/>
      <c r="EU1407" s="275"/>
      <c r="EV1407" s="275"/>
      <c r="EX1407" s="275"/>
      <c r="EY1407" s="275"/>
    </row>
    <row r="1408" spans="140:155" ht="32.25" customHeight="1">
      <c r="EJ1408" s="275"/>
      <c r="EK1408" s="276"/>
      <c r="EL1408" s="275"/>
      <c r="EM1408" s="275"/>
      <c r="EO1408" s="275"/>
      <c r="EP1408" s="275"/>
      <c r="ES1408" s="275"/>
      <c r="ET1408" s="276"/>
      <c r="EU1408" s="275"/>
      <c r="EV1408" s="275"/>
      <c r="EX1408" s="275"/>
      <c r="EY1408" s="275"/>
    </row>
    <row r="1409" spans="140:155" ht="32.25" customHeight="1">
      <c r="EJ1409" s="275"/>
      <c r="EK1409" s="276"/>
      <c r="EL1409" s="275"/>
      <c r="EM1409" s="275"/>
      <c r="EO1409" s="275"/>
      <c r="EP1409" s="275"/>
      <c r="ES1409" s="275"/>
      <c r="ET1409" s="276"/>
      <c r="EU1409" s="275"/>
      <c r="EV1409" s="275"/>
      <c r="EX1409" s="275"/>
      <c r="EY1409" s="275"/>
    </row>
    <row r="1410" spans="140:155" ht="32.25" customHeight="1">
      <c r="EJ1410" s="275"/>
      <c r="EK1410" s="276"/>
      <c r="EL1410" s="275"/>
      <c r="EM1410" s="275"/>
      <c r="EO1410" s="275"/>
      <c r="EP1410" s="275"/>
      <c r="ES1410" s="275"/>
      <c r="ET1410" s="276"/>
      <c r="EU1410" s="275"/>
      <c r="EV1410" s="275"/>
      <c r="EX1410" s="275"/>
      <c r="EY1410" s="275"/>
    </row>
    <row r="1411" spans="140:155" ht="32.25" customHeight="1">
      <c r="EJ1411" s="275"/>
      <c r="EK1411" s="276"/>
      <c r="EL1411" s="275"/>
      <c r="EM1411" s="275"/>
      <c r="EO1411" s="275"/>
      <c r="EP1411" s="275"/>
      <c r="ES1411" s="275"/>
      <c r="ET1411" s="276"/>
      <c r="EU1411" s="275"/>
      <c r="EV1411" s="275"/>
      <c r="EX1411" s="275"/>
      <c r="EY1411" s="275"/>
    </row>
    <row r="1412" spans="140:155" ht="32.25" customHeight="1">
      <c r="EJ1412" s="275"/>
      <c r="EK1412" s="276"/>
      <c r="EL1412" s="275"/>
      <c r="EM1412" s="275"/>
      <c r="EO1412" s="275"/>
      <c r="EP1412" s="275"/>
      <c r="ES1412" s="275"/>
      <c r="ET1412" s="276"/>
      <c r="EU1412" s="275"/>
      <c r="EV1412" s="275"/>
      <c r="EX1412" s="275"/>
      <c r="EY1412" s="275"/>
    </row>
    <row r="1413" spans="140:155" ht="32.25" customHeight="1">
      <c r="EJ1413" s="275"/>
      <c r="EK1413" s="276"/>
      <c r="EL1413" s="275"/>
      <c r="EM1413" s="275"/>
      <c r="EO1413" s="275"/>
      <c r="EP1413" s="275"/>
      <c r="ES1413" s="275"/>
      <c r="ET1413" s="276"/>
      <c r="EU1413" s="275"/>
      <c r="EV1413" s="275"/>
      <c r="EX1413" s="275"/>
      <c r="EY1413" s="275"/>
    </row>
    <row r="1414" spans="140:155" ht="32.25" customHeight="1">
      <c r="EJ1414" s="275"/>
      <c r="EK1414" s="276"/>
      <c r="EL1414" s="275"/>
      <c r="EM1414" s="275"/>
      <c r="EO1414" s="275"/>
      <c r="EP1414" s="275"/>
      <c r="ES1414" s="275"/>
      <c r="ET1414" s="276"/>
      <c r="EU1414" s="275"/>
      <c r="EV1414" s="275"/>
      <c r="EX1414" s="275"/>
      <c r="EY1414" s="275"/>
    </row>
    <row r="1415" spans="140:155" ht="32.25" customHeight="1">
      <c r="EJ1415" s="275"/>
      <c r="EK1415" s="276"/>
      <c r="EL1415" s="275"/>
      <c r="EM1415" s="275"/>
      <c r="EO1415" s="275"/>
      <c r="EP1415" s="275"/>
      <c r="ES1415" s="275"/>
      <c r="ET1415" s="276"/>
      <c r="EU1415" s="275"/>
      <c r="EV1415" s="275"/>
      <c r="EX1415" s="275"/>
      <c r="EY1415" s="275"/>
    </row>
    <row r="1416" spans="140:155" ht="32.25" customHeight="1">
      <c r="EJ1416" s="275"/>
      <c r="EK1416" s="276"/>
      <c r="EL1416" s="275"/>
      <c r="EM1416" s="275"/>
      <c r="EO1416" s="275"/>
      <c r="EP1416" s="275"/>
      <c r="ES1416" s="275"/>
      <c r="ET1416" s="276"/>
      <c r="EU1416" s="275"/>
      <c r="EV1416" s="275"/>
      <c r="EX1416" s="275"/>
      <c r="EY1416" s="275"/>
    </row>
    <row r="1417" spans="140:155" ht="32.25" customHeight="1">
      <c r="EJ1417" s="275"/>
      <c r="EK1417" s="276"/>
      <c r="EL1417" s="275"/>
      <c r="EM1417" s="275"/>
      <c r="EO1417" s="275"/>
      <c r="EP1417" s="275"/>
      <c r="ES1417" s="275"/>
      <c r="ET1417" s="276"/>
      <c r="EU1417" s="275"/>
      <c r="EV1417" s="275"/>
      <c r="EX1417" s="275"/>
      <c r="EY1417" s="275"/>
    </row>
    <row r="1418" spans="140:155" ht="32.25" customHeight="1">
      <c r="EJ1418" s="275"/>
      <c r="EK1418" s="276"/>
      <c r="EL1418" s="275"/>
      <c r="EM1418" s="275"/>
      <c r="EO1418" s="275"/>
      <c r="EP1418" s="275"/>
      <c r="ES1418" s="275"/>
      <c r="ET1418" s="276"/>
      <c r="EU1418" s="275"/>
      <c r="EV1418" s="275"/>
      <c r="EX1418" s="275"/>
      <c r="EY1418" s="275"/>
    </row>
    <row r="1419" spans="140:155" ht="32.25" customHeight="1">
      <c r="EJ1419" s="275"/>
      <c r="EK1419" s="276"/>
      <c r="EL1419" s="275"/>
      <c r="EM1419" s="275"/>
      <c r="EO1419" s="275"/>
      <c r="EP1419" s="275"/>
      <c r="ES1419" s="275"/>
      <c r="ET1419" s="276"/>
      <c r="EU1419" s="275"/>
      <c r="EV1419" s="275"/>
      <c r="EX1419" s="275"/>
      <c r="EY1419" s="275"/>
    </row>
    <row r="1420" spans="140:155" ht="32.25" customHeight="1">
      <c r="EJ1420" s="275"/>
      <c r="EK1420" s="276"/>
      <c r="EL1420" s="275"/>
      <c r="EM1420" s="275"/>
      <c r="EO1420" s="275"/>
      <c r="EP1420" s="275"/>
      <c r="ES1420" s="275"/>
      <c r="ET1420" s="276"/>
      <c r="EU1420" s="275"/>
      <c r="EV1420" s="275"/>
      <c r="EX1420" s="275"/>
      <c r="EY1420" s="275"/>
    </row>
    <row r="1421" spans="140:155" ht="32.25" customHeight="1">
      <c r="EJ1421" s="275"/>
      <c r="EK1421" s="276"/>
      <c r="EL1421" s="275"/>
      <c r="EM1421" s="275"/>
      <c r="EO1421" s="275"/>
      <c r="EP1421" s="275"/>
      <c r="ES1421" s="275"/>
      <c r="ET1421" s="276"/>
      <c r="EU1421" s="275"/>
      <c r="EV1421" s="275"/>
      <c r="EX1421" s="275"/>
      <c r="EY1421" s="275"/>
    </row>
    <row r="1422" spans="140:155" ht="32.25" customHeight="1">
      <c r="EJ1422" s="275"/>
      <c r="EK1422" s="276"/>
      <c r="EL1422" s="275"/>
      <c r="EM1422" s="275"/>
      <c r="EO1422" s="275"/>
      <c r="EP1422" s="275"/>
      <c r="ES1422" s="275"/>
      <c r="ET1422" s="276"/>
      <c r="EU1422" s="275"/>
      <c r="EV1422" s="275"/>
      <c r="EX1422" s="275"/>
      <c r="EY1422" s="275"/>
    </row>
    <row r="1423" spans="140:155" ht="32.25" customHeight="1">
      <c r="EJ1423" s="275"/>
      <c r="EK1423" s="276"/>
      <c r="EL1423" s="275"/>
      <c r="EM1423" s="275"/>
      <c r="EO1423" s="275"/>
      <c r="EP1423" s="275"/>
      <c r="ES1423" s="275"/>
      <c r="ET1423" s="276"/>
      <c r="EU1423" s="275"/>
      <c r="EV1423" s="275"/>
      <c r="EX1423" s="275"/>
      <c r="EY1423" s="275"/>
    </row>
    <row r="1424" spans="140:155" ht="32.25" customHeight="1">
      <c r="EJ1424" s="275"/>
      <c r="EK1424" s="276"/>
      <c r="EL1424" s="275"/>
      <c r="EM1424" s="275"/>
      <c r="EO1424" s="275"/>
      <c r="EP1424" s="275"/>
      <c r="ES1424" s="275"/>
      <c r="ET1424" s="276"/>
      <c r="EU1424" s="275"/>
      <c r="EV1424" s="275"/>
      <c r="EX1424" s="275"/>
      <c r="EY1424" s="275"/>
    </row>
    <row r="1425" spans="140:155" ht="32.25" customHeight="1">
      <c r="EJ1425" s="275"/>
      <c r="EK1425" s="276"/>
      <c r="EL1425" s="275"/>
      <c r="EM1425" s="275"/>
      <c r="EO1425" s="275"/>
      <c r="EP1425" s="275"/>
      <c r="ES1425" s="275"/>
      <c r="ET1425" s="276"/>
      <c r="EU1425" s="275"/>
      <c r="EV1425" s="275"/>
      <c r="EX1425" s="275"/>
      <c r="EY1425" s="275"/>
    </row>
    <row r="1426" spans="140:155" ht="32.25" customHeight="1">
      <c r="EJ1426" s="275"/>
      <c r="EK1426" s="276"/>
      <c r="EL1426" s="275"/>
      <c r="EM1426" s="275"/>
      <c r="EO1426" s="275"/>
      <c r="EP1426" s="275"/>
      <c r="ES1426" s="275"/>
      <c r="ET1426" s="276"/>
      <c r="EU1426" s="275"/>
      <c r="EV1426" s="275"/>
      <c r="EX1426" s="275"/>
      <c r="EY1426" s="275"/>
    </row>
    <row r="1427" spans="140:155" ht="32.25" customHeight="1">
      <c r="EJ1427" s="275"/>
      <c r="EK1427" s="276"/>
      <c r="EL1427" s="275"/>
      <c r="EM1427" s="275"/>
      <c r="EO1427" s="275"/>
      <c r="EP1427" s="275"/>
      <c r="ES1427" s="275"/>
      <c r="ET1427" s="276"/>
      <c r="EU1427" s="275"/>
      <c r="EV1427" s="275"/>
      <c r="EX1427" s="275"/>
      <c r="EY1427" s="275"/>
    </row>
    <row r="1428" spans="140:155" ht="32.25" customHeight="1">
      <c r="EJ1428" s="275"/>
      <c r="EK1428" s="276"/>
      <c r="EL1428" s="275"/>
      <c r="EM1428" s="275"/>
      <c r="EO1428" s="275"/>
      <c r="EP1428" s="275"/>
      <c r="ES1428" s="275"/>
      <c r="ET1428" s="276"/>
      <c r="EU1428" s="275"/>
      <c r="EV1428" s="275"/>
      <c r="EX1428" s="275"/>
      <c r="EY1428" s="275"/>
    </row>
    <row r="1429" spans="140:155" ht="32.25" customHeight="1">
      <c r="EJ1429" s="275"/>
      <c r="EK1429" s="276"/>
      <c r="EL1429" s="275"/>
      <c r="EM1429" s="275"/>
      <c r="EO1429" s="275"/>
      <c r="EP1429" s="275"/>
      <c r="ES1429" s="275"/>
      <c r="ET1429" s="276"/>
      <c r="EU1429" s="275"/>
      <c r="EV1429" s="275"/>
      <c r="EX1429" s="275"/>
      <c r="EY1429" s="275"/>
    </row>
    <row r="1430" spans="140:155" ht="32.25" customHeight="1">
      <c r="EJ1430" s="275"/>
      <c r="EK1430" s="276"/>
      <c r="EL1430" s="275"/>
      <c r="EM1430" s="275"/>
      <c r="EO1430" s="275"/>
      <c r="EP1430" s="275"/>
      <c r="ES1430" s="275"/>
      <c r="ET1430" s="276"/>
      <c r="EU1430" s="275"/>
      <c r="EV1430" s="275"/>
      <c r="EX1430" s="275"/>
      <c r="EY1430" s="275"/>
    </row>
    <row r="1431" spans="140:155" ht="32.25" customHeight="1">
      <c r="EJ1431" s="275"/>
      <c r="EK1431" s="276"/>
      <c r="EL1431" s="275"/>
      <c r="EM1431" s="275"/>
      <c r="EO1431" s="275"/>
      <c r="EP1431" s="275"/>
      <c r="ES1431" s="275"/>
      <c r="ET1431" s="276"/>
      <c r="EU1431" s="275"/>
      <c r="EV1431" s="275"/>
      <c r="EX1431" s="275"/>
      <c r="EY1431" s="275"/>
    </row>
    <row r="1432" spans="140:155" ht="32.25" customHeight="1">
      <c r="EJ1432" s="275"/>
      <c r="EK1432" s="276"/>
      <c r="EL1432" s="275"/>
      <c r="EM1432" s="275"/>
      <c r="EO1432" s="275"/>
      <c r="EP1432" s="275"/>
      <c r="ES1432" s="275"/>
      <c r="ET1432" s="276"/>
      <c r="EU1432" s="275"/>
      <c r="EV1432" s="275"/>
      <c r="EX1432" s="275"/>
      <c r="EY1432" s="275"/>
    </row>
    <row r="1433" spans="140:155" ht="32.25" customHeight="1">
      <c r="EJ1433" s="275"/>
      <c r="EK1433" s="276"/>
      <c r="EL1433" s="275"/>
      <c r="EM1433" s="275"/>
      <c r="EO1433" s="275"/>
      <c r="EP1433" s="275"/>
      <c r="ES1433" s="275"/>
      <c r="ET1433" s="276"/>
      <c r="EU1433" s="275"/>
      <c r="EV1433" s="275"/>
      <c r="EX1433" s="275"/>
      <c r="EY1433" s="275"/>
    </row>
    <row r="1434" spans="140:155" ht="32.25" customHeight="1">
      <c r="EJ1434" s="275"/>
      <c r="EK1434" s="276"/>
      <c r="EL1434" s="275"/>
      <c r="EM1434" s="275"/>
      <c r="EO1434" s="275"/>
      <c r="EP1434" s="275"/>
      <c r="ES1434" s="275"/>
      <c r="ET1434" s="276"/>
      <c r="EU1434" s="275"/>
      <c r="EV1434" s="275"/>
      <c r="EX1434" s="275"/>
      <c r="EY1434" s="275"/>
    </row>
    <row r="1435" spans="140:155" ht="32.25" customHeight="1">
      <c r="EJ1435" s="275"/>
      <c r="EK1435" s="276"/>
      <c r="EL1435" s="275"/>
      <c r="EM1435" s="275"/>
      <c r="EO1435" s="275"/>
      <c r="EP1435" s="275"/>
      <c r="ES1435" s="275"/>
      <c r="ET1435" s="276"/>
      <c r="EU1435" s="275"/>
      <c r="EV1435" s="275"/>
      <c r="EX1435" s="275"/>
      <c r="EY1435" s="275"/>
    </row>
    <row r="1436" spans="140:155" ht="32.25" customHeight="1">
      <c r="EJ1436" s="275"/>
      <c r="EK1436" s="276"/>
      <c r="EL1436" s="275"/>
      <c r="EM1436" s="275"/>
      <c r="EO1436" s="275"/>
      <c r="EP1436" s="275"/>
      <c r="ES1436" s="275"/>
      <c r="ET1436" s="276"/>
      <c r="EU1436" s="275"/>
      <c r="EV1436" s="275"/>
      <c r="EX1436" s="275"/>
      <c r="EY1436" s="275"/>
    </row>
    <row r="1437" spans="140:155" ht="32.25" customHeight="1">
      <c r="EJ1437" s="275"/>
      <c r="EK1437" s="276"/>
      <c r="EL1437" s="275"/>
      <c r="EM1437" s="275"/>
      <c r="EO1437" s="275"/>
      <c r="EP1437" s="275"/>
      <c r="ES1437" s="275"/>
      <c r="ET1437" s="276"/>
      <c r="EU1437" s="275"/>
      <c r="EV1437" s="275"/>
      <c r="EX1437" s="275"/>
      <c r="EY1437" s="275"/>
    </row>
    <row r="1438" spans="140:155" ht="32.25" customHeight="1">
      <c r="EJ1438" s="275"/>
      <c r="EK1438" s="276"/>
      <c r="EL1438" s="275"/>
      <c r="EM1438" s="275"/>
      <c r="EO1438" s="275"/>
      <c r="EP1438" s="275"/>
      <c r="ES1438" s="275"/>
      <c r="ET1438" s="276"/>
      <c r="EU1438" s="275"/>
      <c r="EV1438" s="275"/>
      <c r="EX1438" s="275"/>
      <c r="EY1438" s="275"/>
    </row>
    <row r="1439" spans="140:155" ht="32.25" customHeight="1">
      <c r="EJ1439" s="275"/>
      <c r="EK1439" s="276"/>
      <c r="EL1439" s="275"/>
      <c r="EM1439" s="275"/>
      <c r="EO1439" s="275"/>
      <c r="EP1439" s="275"/>
      <c r="ES1439" s="275"/>
      <c r="ET1439" s="276"/>
      <c r="EU1439" s="275"/>
      <c r="EV1439" s="275"/>
      <c r="EX1439" s="275"/>
      <c r="EY1439" s="275"/>
    </row>
    <row r="1440" spans="140:155" ht="32.25" customHeight="1">
      <c r="EJ1440" s="275"/>
      <c r="EK1440" s="276"/>
      <c r="EL1440" s="275"/>
      <c r="EM1440" s="275"/>
      <c r="EO1440" s="275"/>
      <c r="EP1440" s="275"/>
      <c r="ES1440" s="275"/>
      <c r="ET1440" s="276"/>
      <c r="EU1440" s="275"/>
      <c r="EV1440" s="275"/>
      <c r="EX1440" s="275"/>
      <c r="EY1440" s="275"/>
    </row>
    <row r="1441" spans="140:155" ht="32.25" customHeight="1">
      <c r="EJ1441" s="275"/>
      <c r="EK1441" s="276"/>
      <c r="EL1441" s="275"/>
      <c r="EM1441" s="275"/>
      <c r="EO1441" s="275"/>
      <c r="EP1441" s="275"/>
      <c r="ES1441" s="275"/>
      <c r="ET1441" s="276"/>
      <c r="EU1441" s="275"/>
      <c r="EV1441" s="275"/>
      <c r="EX1441" s="275"/>
      <c r="EY1441" s="275"/>
    </row>
    <row r="1442" spans="140:155" ht="32.25" customHeight="1">
      <c r="EJ1442" s="275"/>
      <c r="EK1442" s="276"/>
      <c r="EL1442" s="275"/>
      <c r="EM1442" s="275"/>
      <c r="EO1442" s="275"/>
      <c r="EP1442" s="275"/>
      <c r="ES1442" s="275"/>
      <c r="ET1442" s="276"/>
      <c r="EU1442" s="275"/>
      <c r="EV1442" s="275"/>
      <c r="EX1442" s="275"/>
      <c r="EY1442" s="275"/>
    </row>
    <row r="1443" spans="140:155" ht="32.25" customHeight="1">
      <c r="EJ1443" s="275"/>
      <c r="EK1443" s="276"/>
      <c r="EL1443" s="275"/>
      <c r="EM1443" s="275"/>
      <c r="EO1443" s="275"/>
      <c r="EP1443" s="275"/>
      <c r="ES1443" s="275"/>
      <c r="ET1443" s="276"/>
      <c r="EU1443" s="275"/>
      <c r="EV1443" s="275"/>
      <c r="EX1443" s="275"/>
      <c r="EY1443" s="275"/>
    </row>
    <row r="1444" spans="140:155" ht="32.25" customHeight="1">
      <c r="EJ1444" s="275"/>
      <c r="EK1444" s="276"/>
      <c r="EL1444" s="275"/>
      <c r="EM1444" s="275"/>
      <c r="EO1444" s="275"/>
      <c r="EP1444" s="275"/>
      <c r="ES1444" s="275"/>
      <c r="ET1444" s="276"/>
      <c r="EU1444" s="275"/>
      <c r="EV1444" s="275"/>
      <c r="EX1444" s="275"/>
      <c r="EY1444" s="275"/>
    </row>
    <row r="1445" spans="140:155" ht="32.25" customHeight="1">
      <c r="EJ1445" s="275"/>
      <c r="EK1445" s="276"/>
      <c r="EL1445" s="275"/>
      <c r="EM1445" s="275"/>
      <c r="EO1445" s="275"/>
      <c r="EP1445" s="275"/>
      <c r="ES1445" s="275"/>
      <c r="ET1445" s="276"/>
      <c r="EU1445" s="275"/>
      <c r="EV1445" s="275"/>
      <c r="EX1445" s="275"/>
      <c r="EY1445" s="275"/>
    </row>
    <row r="1446" spans="140:155" ht="32.25" customHeight="1">
      <c r="EJ1446" s="275"/>
      <c r="EK1446" s="276"/>
      <c r="EL1446" s="275"/>
      <c r="EM1446" s="275"/>
      <c r="EO1446" s="275"/>
      <c r="EP1446" s="275"/>
      <c r="ES1446" s="275"/>
      <c r="ET1446" s="276"/>
      <c r="EU1446" s="275"/>
      <c r="EV1446" s="275"/>
      <c r="EX1446" s="275"/>
      <c r="EY1446" s="275"/>
    </row>
    <row r="1447" spans="140:155" ht="32.25" customHeight="1">
      <c r="EJ1447" s="275"/>
      <c r="EK1447" s="276"/>
      <c r="EL1447" s="275"/>
      <c r="EM1447" s="275"/>
      <c r="EO1447" s="275"/>
      <c r="EP1447" s="275"/>
      <c r="ES1447" s="275"/>
      <c r="ET1447" s="276"/>
      <c r="EU1447" s="275"/>
      <c r="EV1447" s="275"/>
      <c r="EX1447" s="275"/>
      <c r="EY1447" s="275"/>
    </row>
    <row r="1448" spans="140:155" ht="32.25" customHeight="1">
      <c r="EJ1448" s="275"/>
      <c r="EK1448" s="276"/>
      <c r="EL1448" s="275"/>
      <c r="EM1448" s="275"/>
      <c r="EO1448" s="275"/>
      <c r="EP1448" s="275"/>
      <c r="ES1448" s="275"/>
      <c r="ET1448" s="276"/>
      <c r="EU1448" s="275"/>
      <c r="EV1448" s="275"/>
      <c r="EX1448" s="275"/>
      <c r="EY1448" s="275"/>
    </row>
    <row r="1449" spans="140:155" ht="32.25" customHeight="1">
      <c r="EJ1449" s="275"/>
      <c r="EK1449" s="276"/>
      <c r="EL1449" s="275"/>
      <c r="EM1449" s="275"/>
      <c r="EO1449" s="275"/>
      <c r="EP1449" s="275"/>
      <c r="ES1449" s="275"/>
      <c r="ET1449" s="276"/>
      <c r="EU1449" s="275"/>
      <c r="EV1449" s="275"/>
      <c r="EX1449" s="275"/>
      <c r="EY1449" s="275"/>
    </row>
    <row r="1450" spans="140:155" ht="32.25" customHeight="1">
      <c r="EJ1450" s="275"/>
      <c r="EK1450" s="276"/>
      <c r="EL1450" s="275"/>
      <c r="EM1450" s="275"/>
      <c r="EO1450" s="275"/>
      <c r="EP1450" s="275"/>
      <c r="ES1450" s="275"/>
      <c r="ET1450" s="276"/>
      <c r="EU1450" s="275"/>
      <c r="EV1450" s="275"/>
      <c r="EX1450" s="275"/>
      <c r="EY1450" s="275"/>
    </row>
    <row r="1451" spans="140:155" ht="32.25" customHeight="1">
      <c r="EJ1451" s="275"/>
      <c r="EK1451" s="276"/>
      <c r="EL1451" s="275"/>
      <c r="EM1451" s="275"/>
      <c r="EO1451" s="275"/>
      <c r="EP1451" s="275"/>
      <c r="ES1451" s="275"/>
      <c r="ET1451" s="276"/>
      <c r="EU1451" s="275"/>
      <c r="EV1451" s="275"/>
      <c r="EX1451" s="275"/>
      <c r="EY1451" s="275"/>
    </row>
    <row r="1452" spans="140:155" ht="32.25" customHeight="1">
      <c r="EJ1452" s="275"/>
      <c r="EK1452" s="276"/>
      <c r="EL1452" s="275"/>
      <c r="EM1452" s="275"/>
      <c r="EO1452" s="275"/>
      <c r="EP1452" s="275"/>
      <c r="ES1452" s="275"/>
      <c r="ET1452" s="276"/>
      <c r="EU1452" s="275"/>
      <c r="EV1452" s="275"/>
      <c r="EX1452" s="275"/>
      <c r="EY1452" s="275"/>
    </row>
    <row r="1453" spans="140:155" ht="32.25" customHeight="1">
      <c r="EJ1453" s="275"/>
      <c r="EK1453" s="276"/>
      <c r="EL1453" s="275"/>
      <c r="EM1453" s="275"/>
      <c r="EO1453" s="275"/>
      <c r="EP1453" s="275"/>
      <c r="ES1453" s="275"/>
      <c r="ET1453" s="276"/>
      <c r="EU1453" s="275"/>
      <c r="EV1453" s="275"/>
      <c r="EX1453" s="275"/>
      <c r="EY1453" s="275"/>
    </row>
    <row r="1454" spans="140:155" ht="32.25" customHeight="1">
      <c r="EJ1454" s="275"/>
      <c r="EK1454" s="276"/>
      <c r="EL1454" s="275"/>
      <c r="EM1454" s="275"/>
      <c r="EO1454" s="275"/>
      <c r="EP1454" s="275"/>
      <c r="ES1454" s="275"/>
      <c r="ET1454" s="276"/>
      <c r="EU1454" s="275"/>
      <c r="EV1454" s="275"/>
      <c r="EX1454" s="275"/>
      <c r="EY1454" s="275"/>
    </row>
    <row r="1455" spans="140:155" ht="32.25" customHeight="1">
      <c r="EJ1455" s="275"/>
      <c r="EK1455" s="276"/>
      <c r="EL1455" s="275"/>
      <c r="EM1455" s="275"/>
      <c r="EO1455" s="275"/>
      <c r="EP1455" s="275"/>
      <c r="ES1455" s="275"/>
      <c r="ET1455" s="276"/>
      <c r="EU1455" s="275"/>
      <c r="EV1455" s="275"/>
      <c r="EX1455" s="275"/>
      <c r="EY1455" s="275"/>
    </row>
    <row r="1456" spans="140:155" ht="32.25" customHeight="1">
      <c r="EJ1456" s="275"/>
      <c r="EK1456" s="276"/>
      <c r="EL1456" s="275"/>
      <c r="EM1456" s="275"/>
      <c r="EO1456" s="275"/>
      <c r="EP1456" s="275"/>
      <c r="ES1456" s="275"/>
      <c r="ET1456" s="276"/>
      <c r="EU1456" s="275"/>
      <c r="EV1456" s="275"/>
      <c r="EX1456" s="275"/>
      <c r="EY1456" s="275"/>
    </row>
    <row r="1457" spans="140:155" ht="32.25" customHeight="1">
      <c r="EJ1457" s="275"/>
      <c r="EK1457" s="276"/>
      <c r="EL1457" s="275"/>
      <c r="EM1457" s="275"/>
      <c r="EO1457" s="275"/>
      <c r="EP1457" s="275"/>
      <c r="ES1457" s="275"/>
      <c r="ET1457" s="276"/>
      <c r="EU1457" s="275"/>
      <c r="EV1457" s="275"/>
      <c r="EX1457" s="275"/>
      <c r="EY1457" s="275"/>
    </row>
    <row r="1458" spans="140:155" ht="32.25" customHeight="1">
      <c r="EJ1458" s="275"/>
      <c r="EK1458" s="276"/>
      <c r="EL1458" s="275"/>
      <c r="EM1458" s="275"/>
      <c r="EO1458" s="275"/>
      <c r="EP1458" s="275"/>
      <c r="ES1458" s="275"/>
      <c r="ET1458" s="276"/>
      <c r="EU1458" s="275"/>
      <c r="EV1458" s="275"/>
      <c r="EX1458" s="275"/>
      <c r="EY1458" s="275"/>
    </row>
    <row r="1459" spans="140:155" ht="32.25" customHeight="1">
      <c r="EJ1459" s="275"/>
      <c r="EK1459" s="276"/>
      <c r="EL1459" s="275"/>
      <c r="EM1459" s="275"/>
      <c r="EO1459" s="275"/>
      <c r="EP1459" s="275"/>
      <c r="ES1459" s="275"/>
      <c r="ET1459" s="276"/>
      <c r="EU1459" s="275"/>
      <c r="EV1459" s="275"/>
      <c r="EX1459" s="275"/>
      <c r="EY1459" s="275"/>
    </row>
    <row r="1460" spans="140:155" ht="32.25" customHeight="1">
      <c r="EJ1460" s="275"/>
      <c r="EK1460" s="276"/>
      <c r="EL1460" s="275"/>
      <c r="EM1460" s="275"/>
      <c r="EO1460" s="275"/>
      <c r="EP1460" s="275"/>
      <c r="ES1460" s="275"/>
      <c r="ET1460" s="276"/>
      <c r="EU1460" s="275"/>
      <c r="EV1460" s="275"/>
      <c r="EX1460" s="275"/>
      <c r="EY1460" s="275"/>
    </row>
    <row r="1461" spans="140:155" ht="32.25" customHeight="1">
      <c r="EJ1461" s="275"/>
      <c r="EK1461" s="276"/>
      <c r="EL1461" s="275"/>
      <c r="EM1461" s="275"/>
      <c r="EO1461" s="275"/>
      <c r="EP1461" s="275"/>
      <c r="ES1461" s="275"/>
      <c r="ET1461" s="276"/>
      <c r="EU1461" s="275"/>
      <c r="EV1461" s="275"/>
      <c r="EX1461" s="275"/>
      <c r="EY1461" s="275"/>
    </row>
    <row r="1462" spans="140:155" ht="32.25" customHeight="1">
      <c r="EJ1462" s="275"/>
      <c r="EK1462" s="276"/>
      <c r="EL1462" s="275"/>
      <c r="EM1462" s="275"/>
      <c r="EO1462" s="275"/>
      <c r="EP1462" s="275"/>
      <c r="ES1462" s="275"/>
      <c r="ET1462" s="276"/>
      <c r="EU1462" s="275"/>
      <c r="EV1462" s="275"/>
      <c r="EX1462" s="275"/>
      <c r="EY1462" s="275"/>
    </row>
    <row r="1463" spans="140:155" ht="32.25" customHeight="1">
      <c r="EJ1463" s="275"/>
      <c r="EK1463" s="276"/>
      <c r="EL1463" s="275"/>
      <c r="EM1463" s="275"/>
      <c r="EO1463" s="275"/>
      <c r="EP1463" s="275"/>
      <c r="ES1463" s="275"/>
      <c r="ET1463" s="276"/>
      <c r="EU1463" s="275"/>
      <c r="EV1463" s="275"/>
      <c r="EX1463" s="275"/>
      <c r="EY1463" s="275"/>
    </row>
    <row r="1464" spans="140:155" ht="32.25" customHeight="1">
      <c r="EJ1464" s="275"/>
      <c r="EK1464" s="276"/>
      <c r="EL1464" s="275"/>
      <c r="EM1464" s="275"/>
      <c r="EO1464" s="275"/>
      <c r="EP1464" s="275"/>
      <c r="ES1464" s="275"/>
      <c r="ET1464" s="276"/>
      <c r="EU1464" s="275"/>
      <c r="EV1464" s="275"/>
      <c r="EX1464" s="275"/>
      <c r="EY1464" s="275"/>
    </row>
    <row r="1465" spans="140:155" ht="32.25" customHeight="1">
      <c r="EJ1465" s="275"/>
      <c r="EK1465" s="276"/>
      <c r="EL1465" s="275"/>
      <c r="EM1465" s="275"/>
      <c r="EO1465" s="275"/>
      <c r="EP1465" s="275"/>
      <c r="ES1465" s="275"/>
      <c r="ET1465" s="276"/>
      <c r="EU1465" s="275"/>
      <c r="EV1465" s="275"/>
      <c r="EX1465" s="275"/>
      <c r="EY1465" s="275"/>
    </row>
    <row r="1466" spans="140:155" ht="32.25" customHeight="1">
      <c r="EJ1466" s="275"/>
      <c r="EK1466" s="276"/>
      <c r="EL1466" s="275"/>
      <c r="EM1466" s="275"/>
      <c r="EO1466" s="275"/>
      <c r="EP1466" s="275"/>
      <c r="ES1466" s="275"/>
      <c r="ET1466" s="276"/>
      <c r="EU1466" s="275"/>
      <c r="EV1466" s="275"/>
      <c r="EX1466" s="275"/>
      <c r="EY1466" s="275"/>
    </row>
    <row r="1467" spans="140:155" ht="32.25" customHeight="1">
      <c r="EJ1467" s="275"/>
      <c r="EK1467" s="276"/>
      <c r="EL1467" s="275"/>
      <c r="EM1467" s="275"/>
      <c r="EO1467" s="275"/>
      <c r="EP1467" s="275"/>
      <c r="ES1467" s="275"/>
      <c r="ET1467" s="276"/>
      <c r="EU1467" s="275"/>
      <c r="EV1467" s="275"/>
      <c r="EX1467" s="275"/>
      <c r="EY1467" s="275"/>
    </row>
    <row r="1468" spans="140:155" ht="32.25" customHeight="1">
      <c r="EJ1468" s="275"/>
      <c r="EK1468" s="276"/>
      <c r="EL1468" s="275"/>
      <c r="EM1468" s="275"/>
      <c r="EO1468" s="275"/>
      <c r="EP1468" s="275"/>
      <c r="ES1468" s="275"/>
      <c r="ET1468" s="276"/>
      <c r="EU1468" s="275"/>
      <c r="EV1468" s="275"/>
      <c r="EX1468" s="275"/>
      <c r="EY1468" s="275"/>
    </row>
    <row r="1469" spans="140:155" ht="32.25" customHeight="1">
      <c r="EJ1469" s="275"/>
      <c r="EK1469" s="276"/>
      <c r="EL1469" s="275"/>
      <c r="EM1469" s="275"/>
      <c r="EO1469" s="275"/>
      <c r="EP1469" s="275"/>
      <c r="ES1469" s="275"/>
      <c r="ET1469" s="276"/>
      <c r="EU1469" s="275"/>
      <c r="EV1469" s="275"/>
      <c r="EX1469" s="275"/>
      <c r="EY1469" s="275"/>
    </row>
    <row r="1470" spans="140:155" ht="32.25" customHeight="1">
      <c r="EJ1470" s="275"/>
      <c r="EK1470" s="276"/>
      <c r="EL1470" s="275"/>
      <c r="EM1470" s="275"/>
      <c r="EO1470" s="275"/>
      <c r="EP1470" s="275"/>
      <c r="ES1470" s="275"/>
      <c r="ET1470" s="276"/>
      <c r="EU1470" s="275"/>
      <c r="EV1470" s="275"/>
      <c r="EX1470" s="275"/>
      <c r="EY1470" s="275"/>
    </row>
    <row r="1471" spans="140:155" ht="32.25" customHeight="1">
      <c r="EJ1471" s="275"/>
      <c r="EK1471" s="276"/>
      <c r="EL1471" s="275"/>
      <c r="EM1471" s="275"/>
      <c r="EO1471" s="275"/>
      <c r="EP1471" s="275"/>
      <c r="ES1471" s="275"/>
      <c r="ET1471" s="276"/>
      <c r="EU1471" s="275"/>
      <c r="EV1471" s="275"/>
      <c r="EX1471" s="275"/>
      <c r="EY1471" s="275"/>
    </row>
    <row r="1472" spans="140:155" ht="32.25" customHeight="1">
      <c r="EJ1472" s="275"/>
      <c r="EK1472" s="276"/>
      <c r="EL1472" s="275"/>
      <c r="EM1472" s="275"/>
      <c r="EO1472" s="275"/>
      <c r="EP1472" s="275"/>
      <c r="ES1472" s="275"/>
      <c r="ET1472" s="276"/>
      <c r="EU1472" s="275"/>
      <c r="EV1472" s="275"/>
      <c r="EX1472" s="275"/>
      <c r="EY1472" s="275"/>
    </row>
    <row r="1473" spans="140:155" ht="32.25" customHeight="1">
      <c r="EJ1473" s="275"/>
      <c r="EK1473" s="276"/>
      <c r="EL1473" s="275"/>
      <c r="EM1473" s="275"/>
      <c r="EO1473" s="275"/>
      <c r="EP1473" s="275"/>
      <c r="ES1473" s="275"/>
      <c r="ET1473" s="276"/>
      <c r="EU1473" s="275"/>
      <c r="EV1473" s="275"/>
      <c r="EX1473" s="275"/>
      <c r="EY1473" s="275"/>
    </row>
    <row r="1474" spans="140:155" ht="32.25" customHeight="1">
      <c r="EJ1474" s="275"/>
      <c r="EK1474" s="276"/>
      <c r="EL1474" s="275"/>
      <c r="EM1474" s="275"/>
      <c r="EO1474" s="275"/>
      <c r="EP1474" s="275"/>
      <c r="ES1474" s="275"/>
      <c r="ET1474" s="276"/>
      <c r="EU1474" s="275"/>
      <c r="EV1474" s="275"/>
      <c r="EX1474" s="275"/>
      <c r="EY1474" s="275"/>
    </row>
    <row r="1475" spans="140:155" ht="32.25" customHeight="1">
      <c r="EJ1475" s="275"/>
      <c r="EK1475" s="276"/>
      <c r="EL1475" s="275"/>
      <c r="EM1475" s="275"/>
      <c r="EO1475" s="275"/>
      <c r="EP1475" s="275"/>
      <c r="ES1475" s="275"/>
      <c r="ET1475" s="276"/>
      <c r="EU1475" s="275"/>
      <c r="EV1475" s="275"/>
      <c r="EX1475" s="275"/>
      <c r="EY1475" s="275"/>
    </row>
    <row r="1476" spans="140:155" ht="32.25" customHeight="1">
      <c r="EJ1476" s="275"/>
      <c r="EK1476" s="276"/>
      <c r="EL1476" s="275"/>
      <c r="EM1476" s="275"/>
      <c r="EO1476" s="275"/>
      <c r="EP1476" s="275"/>
      <c r="ES1476" s="275"/>
      <c r="ET1476" s="276"/>
      <c r="EU1476" s="275"/>
      <c r="EV1476" s="275"/>
      <c r="EX1476" s="275"/>
      <c r="EY1476" s="275"/>
    </row>
    <row r="1477" spans="140:155" ht="32.25" customHeight="1">
      <c r="EJ1477" s="275"/>
      <c r="EK1477" s="276"/>
      <c r="EL1477" s="275"/>
      <c r="EM1477" s="275"/>
      <c r="EO1477" s="275"/>
      <c r="EP1477" s="275"/>
      <c r="ES1477" s="275"/>
      <c r="ET1477" s="276"/>
      <c r="EU1477" s="275"/>
      <c r="EV1477" s="275"/>
      <c r="EX1477" s="275"/>
      <c r="EY1477" s="275"/>
    </row>
    <row r="1478" spans="140:155" ht="32.25" customHeight="1">
      <c r="EJ1478" s="275"/>
      <c r="EK1478" s="276"/>
      <c r="EL1478" s="275"/>
      <c r="EM1478" s="275"/>
      <c r="EO1478" s="275"/>
      <c r="EP1478" s="275"/>
      <c r="ES1478" s="275"/>
      <c r="ET1478" s="276"/>
      <c r="EU1478" s="275"/>
      <c r="EV1478" s="275"/>
      <c r="EX1478" s="275"/>
      <c r="EY1478" s="275"/>
    </row>
    <row r="1479" spans="140:155" ht="32.25" customHeight="1">
      <c r="EJ1479" s="275"/>
      <c r="EK1479" s="276"/>
      <c r="EL1479" s="275"/>
      <c r="EM1479" s="275"/>
      <c r="EO1479" s="275"/>
      <c r="EP1479" s="275"/>
      <c r="ES1479" s="275"/>
      <c r="ET1479" s="276"/>
      <c r="EU1479" s="275"/>
      <c r="EV1479" s="275"/>
      <c r="EX1479" s="275"/>
      <c r="EY1479" s="275"/>
    </row>
    <row r="1480" spans="140:155" ht="32.25" customHeight="1">
      <c r="EJ1480" s="275"/>
      <c r="EK1480" s="276"/>
      <c r="EL1480" s="275"/>
      <c r="EM1480" s="275"/>
      <c r="EO1480" s="275"/>
      <c r="EP1480" s="275"/>
      <c r="ES1480" s="275"/>
      <c r="ET1480" s="276"/>
      <c r="EU1480" s="275"/>
      <c r="EV1480" s="275"/>
      <c r="EX1480" s="275"/>
      <c r="EY1480" s="275"/>
    </row>
    <row r="1481" spans="140:155" ht="32.25" customHeight="1">
      <c r="EJ1481" s="275"/>
      <c r="EK1481" s="276"/>
      <c r="EL1481" s="275"/>
      <c r="EM1481" s="275"/>
      <c r="EO1481" s="275"/>
      <c r="EP1481" s="275"/>
      <c r="ES1481" s="275"/>
      <c r="ET1481" s="276"/>
      <c r="EU1481" s="275"/>
      <c r="EV1481" s="275"/>
      <c r="EX1481" s="275"/>
      <c r="EY1481" s="275"/>
    </row>
    <row r="1482" spans="140:155" ht="32.25" customHeight="1">
      <c r="EJ1482" s="275"/>
      <c r="EK1482" s="276"/>
      <c r="EL1482" s="275"/>
      <c r="EM1482" s="275"/>
      <c r="EO1482" s="275"/>
      <c r="EP1482" s="275"/>
      <c r="ES1482" s="275"/>
      <c r="ET1482" s="276"/>
      <c r="EU1482" s="275"/>
      <c r="EV1482" s="275"/>
      <c r="EX1482" s="275"/>
      <c r="EY1482" s="275"/>
    </row>
    <row r="1483" spans="140:155" ht="32.25" customHeight="1">
      <c r="EJ1483" s="275"/>
      <c r="EK1483" s="276"/>
      <c r="EL1483" s="275"/>
      <c r="EM1483" s="275"/>
      <c r="EO1483" s="275"/>
      <c r="EP1483" s="275"/>
      <c r="ES1483" s="275"/>
      <c r="ET1483" s="276"/>
      <c r="EU1483" s="275"/>
      <c r="EV1483" s="275"/>
      <c r="EX1483" s="275"/>
      <c r="EY1483" s="275"/>
    </row>
    <row r="1484" spans="140:155" ht="32.25" customHeight="1">
      <c r="EJ1484" s="275"/>
      <c r="EK1484" s="276"/>
      <c r="EL1484" s="275"/>
      <c r="EM1484" s="275"/>
      <c r="EO1484" s="275"/>
      <c r="EP1484" s="275"/>
      <c r="ES1484" s="275"/>
      <c r="ET1484" s="276"/>
      <c r="EU1484" s="275"/>
      <c r="EV1484" s="275"/>
      <c r="EX1484" s="275"/>
      <c r="EY1484" s="275"/>
    </row>
    <row r="1485" spans="140:155" ht="32.25" customHeight="1">
      <c r="EJ1485" s="275"/>
      <c r="EK1485" s="276"/>
      <c r="EL1485" s="275"/>
      <c r="EM1485" s="275"/>
      <c r="EO1485" s="275"/>
      <c r="EP1485" s="275"/>
      <c r="ES1485" s="275"/>
      <c r="ET1485" s="276"/>
      <c r="EU1485" s="275"/>
      <c r="EV1485" s="275"/>
      <c r="EX1485" s="275"/>
      <c r="EY1485" s="275"/>
    </row>
    <row r="1486" spans="140:155" ht="32.25" customHeight="1">
      <c r="EJ1486" s="275"/>
      <c r="EK1486" s="276"/>
      <c r="EL1486" s="275"/>
      <c r="EM1486" s="275"/>
      <c r="EO1486" s="275"/>
      <c r="EP1486" s="275"/>
      <c r="ES1486" s="275"/>
      <c r="ET1486" s="276"/>
      <c r="EU1486" s="275"/>
      <c r="EV1486" s="275"/>
      <c r="EX1486" s="275"/>
      <c r="EY1486" s="275"/>
    </row>
    <row r="1487" spans="140:155" ht="32.25" customHeight="1">
      <c r="EJ1487" s="275"/>
      <c r="EK1487" s="276"/>
      <c r="EL1487" s="275"/>
      <c r="EM1487" s="275"/>
      <c r="EO1487" s="275"/>
      <c r="EP1487" s="275"/>
      <c r="ES1487" s="275"/>
      <c r="ET1487" s="276"/>
      <c r="EU1487" s="275"/>
      <c r="EV1487" s="275"/>
      <c r="EX1487" s="275"/>
      <c r="EY1487" s="275"/>
    </row>
    <row r="1488" spans="140:155" ht="32.25" customHeight="1">
      <c r="EJ1488" s="275"/>
      <c r="EK1488" s="276"/>
      <c r="EL1488" s="275"/>
      <c r="EM1488" s="275"/>
      <c r="EO1488" s="275"/>
      <c r="EP1488" s="275"/>
      <c r="ES1488" s="275"/>
      <c r="ET1488" s="276"/>
      <c r="EU1488" s="275"/>
      <c r="EV1488" s="275"/>
      <c r="EX1488" s="275"/>
      <c r="EY1488" s="275"/>
    </row>
    <row r="1489" spans="140:155" ht="32.25" customHeight="1">
      <c r="EJ1489" s="275"/>
      <c r="EK1489" s="276"/>
      <c r="EL1489" s="275"/>
      <c r="EM1489" s="275"/>
      <c r="EO1489" s="275"/>
      <c r="EP1489" s="275"/>
      <c r="ES1489" s="275"/>
      <c r="ET1489" s="276"/>
      <c r="EU1489" s="275"/>
      <c r="EV1489" s="275"/>
      <c r="EX1489" s="275"/>
      <c r="EY1489" s="275"/>
    </row>
    <row r="1490" spans="140:155" ht="32.25" customHeight="1">
      <c r="EJ1490" s="275"/>
      <c r="EK1490" s="276"/>
      <c r="EL1490" s="275"/>
      <c r="EM1490" s="275"/>
      <c r="EO1490" s="275"/>
      <c r="EP1490" s="275"/>
      <c r="ES1490" s="275"/>
      <c r="ET1490" s="276"/>
      <c r="EU1490" s="275"/>
      <c r="EV1490" s="275"/>
      <c r="EX1490" s="275"/>
      <c r="EY1490" s="275"/>
    </row>
    <row r="1491" spans="140:155" ht="32.25" customHeight="1">
      <c r="EJ1491" s="275"/>
      <c r="EK1491" s="276"/>
      <c r="EL1491" s="275"/>
      <c r="EM1491" s="275"/>
      <c r="EO1491" s="275"/>
      <c r="EP1491" s="275"/>
      <c r="ES1491" s="275"/>
      <c r="ET1491" s="276"/>
      <c r="EU1491" s="275"/>
      <c r="EV1491" s="275"/>
      <c r="EX1491" s="275"/>
      <c r="EY1491" s="275"/>
    </row>
    <row r="1492" spans="140:155" ht="32.25" customHeight="1">
      <c r="EJ1492" s="275"/>
      <c r="EK1492" s="276"/>
      <c r="EL1492" s="275"/>
      <c r="EM1492" s="275"/>
      <c r="EO1492" s="275"/>
      <c r="EP1492" s="275"/>
      <c r="ES1492" s="275"/>
      <c r="ET1492" s="276"/>
      <c r="EU1492" s="275"/>
      <c r="EV1492" s="275"/>
      <c r="EX1492" s="275"/>
      <c r="EY1492" s="275"/>
    </row>
    <row r="1493" spans="140:155" ht="32.25" customHeight="1">
      <c r="EJ1493" s="275"/>
      <c r="EK1493" s="276"/>
      <c r="EL1493" s="275"/>
      <c r="EM1493" s="275"/>
      <c r="EO1493" s="275"/>
      <c r="EP1493" s="275"/>
      <c r="ES1493" s="275"/>
      <c r="ET1493" s="276"/>
      <c r="EU1493" s="275"/>
      <c r="EV1493" s="275"/>
      <c r="EX1493" s="275"/>
      <c r="EY1493" s="275"/>
    </row>
    <row r="1494" spans="140:155" ht="32.25" customHeight="1">
      <c r="EJ1494" s="275"/>
      <c r="EK1494" s="276"/>
      <c r="EL1494" s="275"/>
      <c r="EM1494" s="275"/>
      <c r="EO1494" s="275"/>
      <c r="EP1494" s="275"/>
      <c r="ES1494" s="275"/>
      <c r="ET1494" s="276"/>
      <c r="EU1494" s="275"/>
      <c r="EV1494" s="275"/>
      <c r="EX1494" s="275"/>
      <c r="EY1494" s="275"/>
    </row>
    <row r="1495" spans="140:155" ht="32.25" customHeight="1">
      <c r="EJ1495" s="275"/>
      <c r="EK1495" s="276"/>
      <c r="EL1495" s="275"/>
      <c r="EM1495" s="275"/>
      <c r="EO1495" s="275"/>
      <c r="EP1495" s="275"/>
      <c r="ES1495" s="275"/>
      <c r="ET1495" s="276"/>
      <c r="EU1495" s="275"/>
      <c r="EV1495" s="275"/>
      <c r="EX1495" s="275"/>
      <c r="EY1495" s="275"/>
    </row>
    <row r="1496" spans="140:155" ht="32.25" customHeight="1">
      <c r="EJ1496" s="275"/>
      <c r="EK1496" s="276"/>
      <c r="EL1496" s="275"/>
      <c r="EM1496" s="275"/>
      <c r="EO1496" s="275"/>
      <c r="EP1496" s="275"/>
      <c r="ES1496" s="275"/>
      <c r="ET1496" s="276"/>
      <c r="EU1496" s="275"/>
      <c r="EV1496" s="275"/>
      <c r="EX1496" s="275"/>
      <c r="EY1496" s="275"/>
    </row>
    <row r="1497" spans="140:155" ht="32.25" customHeight="1">
      <c r="EJ1497" s="275"/>
      <c r="EK1497" s="276"/>
      <c r="EL1497" s="275"/>
      <c r="EM1497" s="275"/>
      <c r="EO1497" s="275"/>
      <c r="EP1497" s="275"/>
      <c r="ES1497" s="275"/>
      <c r="ET1497" s="276"/>
      <c r="EU1497" s="275"/>
      <c r="EV1497" s="275"/>
      <c r="EX1497" s="275"/>
      <c r="EY1497" s="275"/>
    </row>
    <row r="1498" spans="140:155" ht="32.25" customHeight="1">
      <c r="EJ1498" s="275"/>
      <c r="EK1498" s="276"/>
      <c r="EL1498" s="275"/>
      <c r="EM1498" s="275"/>
      <c r="EO1498" s="275"/>
      <c r="EP1498" s="275"/>
      <c r="ES1498" s="275"/>
      <c r="ET1498" s="276"/>
      <c r="EU1498" s="275"/>
      <c r="EV1498" s="275"/>
      <c r="EX1498" s="275"/>
      <c r="EY1498" s="275"/>
    </row>
    <row r="1499" spans="140:155" ht="32.25" customHeight="1">
      <c r="EJ1499" s="275"/>
      <c r="EK1499" s="276"/>
      <c r="EL1499" s="275"/>
      <c r="EM1499" s="275"/>
      <c r="EO1499" s="275"/>
      <c r="EP1499" s="275"/>
      <c r="ES1499" s="275"/>
      <c r="ET1499" s="276"/>
      <c r="EU1499" s="275"/>
      <c r="EV1499" s="275"/>
      <c r="EX1499" s="275"/>
      <c r="EY1499" s="275"/>
    </row>
    <row r="1500" spans="140:155" ht="32.25" customHeight="1">
      <c r="EJ1500" s="275"/>
      <c r="EK1500" s="276"/>
      <c r="EL1500" s="275"/>
      <c r="EM1500" s="275"/>
      <c r="EO1500" s="275"/>
      <c r="EP1500" s="275"/>
      <c r="ES1500" s="275"/>
      <c r="ET1500" s="276"/>
      <c r="EU1500" s="275"/>
      <c r="EV1500" s="275"/>
      <c r="EX1500" s="275"/>
      <c r="EY1500" s="275"/>
    </row>
    <row r="1501" spans="140:155" ht="32.25" customHeight="1">
      <c r="EJ1501" s="275"/>
      <c r="EK1501" s="276"/>
      <c r="EL1501" s="275"/>
      <c r="EM1501" s="275"/>
      <c r="EO1501" s="275"/>
      <c r="EP1501" s="275"/>
      <c r="ES1501" s="275"/>
      <c r="ET1501" s="276"/>
      <c r="EU1501" s="275"/>
      <c r="EV1501" s="275"/>
      <c r="EX1501" s="275"/>
      <c r="EY1501" s="275"/>
    </row>
    <row r="1502" spans="140:155" ht="32.25" customHeight="1">
      <c r="EJ1502" s="275"/>
      <c r="EK1502" s="276"/>
      <c r="EL1502" s="275"/>
      <c r="EM1502" s="275"/>
      <c r="EO1502" s="275"/>
      <c r="EP1502" s="275"/>
      <c r="ES1502" s="275"/>
      <c r="ET1502" s="276"/>
      <c r="EU1502" s="275"/>
      <c r="EV1502" s="275"/>
      <c r="EX1502" s="275"/>
      <c r="EY1502" s="275"/>
    </row>
    <row r="1503" spans="140:155" ht="32.25" customHeight="1">
      <c r="EJ1503" s="275"/>
      <c r="EK1503" s="276"/>
      <c r="EL1503" s="275"/>
      <c r="EM1503" s="275"/>
      <c r="EO1503" s="275"/>
      <c r="EP1503" s="275"/>
      <c r="ES1503" s="275"/>
      <c r="ET1503" s="276"/>
      <c r="EU1503" s="275"/>
      <c r="EV1503" s="275"/>
      <c r="EX1503" s="275"/>
      <c r="EY1503" s="275"/>
    </row>
    <row r="1504" spans="140:155" ht="32.25" customHeight="1">
      <c r="EJ1504" s="275"/>
      <c r="EK1504" s="276"/>
      <c r="EL1504" s="275"/>
      <c r="EM1504" s="275"/>
      <c r="EO1504" s="275"/>
      <c r="EP1504" s="275"/>
      <c r="ES1504" s="275"/>
      <c r="ET1504" s="276"/>
      <c r="EU1504" s="275"/>
      <c r="EV1504" s="275"/>
      <c r="EX1504" s="275"/>
      <c r="EY1504" s="275"/>
    </row>
    <row r="1505" spans="140:155" ht="32.25" customHeight="1">
      <c r="EJ1505" s="275"/>
      <c r="EK1505" s="276"/>
      <c r="EL1505" s="275"/>
      <c r="EM1505" s="275"/>
      <c r="EO1505" s="275"/>
      <c r="EP1505" s="275"/>
      <c r="ES1505" s="275"/>
      <c r="ET1505" s="276"/>
      <c r="EU1505" s="275"/>
      <c r="EV1505" s="275"/>
      <c r="EX1505" s="275"/>
      <c r="EY1505" s="275"/>
    </row>
    <row r="1506" spans="140:155" ht="32.25" customHeight="1">
      <c r="EJ1506" s="275"/>
      <c r="EK1506" s="276"/>
      <c r="EL1506" s="275"/>
      <c r="EM1506" s="275"/>
      <c r="EO1506" s="275"/>
      <c r="EP1506" s="275"/>
      <c r="ES1506" s="275"/>
      <c r="ET1506" s="276"/>
      <c r="EU1506" s="275"/>
      <c r="EV1506" s="275"/>
      <c r="EX1506" s="275"/>
      <c r="EY1506" s="275"/>
    </row>
    <row r="1507" spans="140:155" ht="32.25" customHeight="1">
      <c r="EJ1507" s="275"/>
      <c r="EK1507" s="276"/>
      <c r="EL1507" s="275"/>
      <c r="EM1507" s="275"/>
      <c r="EO1507" s="275"/>
      <c r="EP1507" s="275"/>
      <c r="ES1507" s="275"/>
      <c r="ET1507" s="276"/>
      <c r="EU1507" s="275"/>
      <c r="EV1507" s="275"/>
      <c r="EX1507" s="275"/>
      <c r="EY1507" s="275"/>
    </row>
    <row r="1508" spans="140:155" ht="32.25" customHeight="1">
      <c r="EJ1508" s="275"/>
      <c r="EK1508" s="276"/>
      <c r="EL1508" s="275"/>
      <c r="EM1508" s="275"/>
      <c r="EO1508" s="275"/>
      <c r="EP1508" s="275"/>
      <c r="ES1508" s="275"/>
      <c r="ET1508" s="276"/>
      <c r="EU1508" s="275"/>
      <c r="EV1508" s="275"/>
      <c r="EX1508" s="275"/>
      <c r="EY1508" s="275"/>
    </row>
    <row r="1509" spans="140:155" ht="32.25" customHeight="1">
      <c r="EJ1509" s="275"/>
      <c r="EK1509" s="276"/>
      <c r="EL1509" s="275"/>
      <c r="EM1509" s="275"/>
      <c r="EO1509" s="275"/>
      <c r="EP1509" s="275"/>
      <c r="ES1509" s="275"/>
      <c r="ET1509" s="276"/>
      <c r="EU1509" s="275"/>
      <c r="EV1509" s="275"/>
      <c r="EX1509" s="275"/>
      <c r="EY1509" s="275"/>
    </row>
    <row r="1510" spans="140:155" ht="32.25" customHeight="1">
      <c r="EJ1510" s="275"/>
      <c r="EK1510" s="276"/>
      <c r="EL1510" s="275"/>
      <c r="EM1510" s="275"/>
      <c r="EO1510" s="275"/>
      <c r="EP1510" s="275"/>
      <c r="ES1510" s="275"/>
      <c r="ET1510" s="276"/>
      <c r="EU1510" s="275"/>
      <c r="EV1510" s="275"/>
      <c r="EX1510" s="275"/>
      <c r="EY1510" s="275"/>
    </row>
    <row r="1511" spans="140:155" ht="32.25" customHeight="1">
      <c r="EJ1511" s="275"/>
      <c r="EK1511" s="276"/>
      <c r="EL1511" s="275"/>
      <c r="EM1511" s="275"/>
      <c r="EO1511" s="275"/>
      <c r="EP1511" s="275"/>
      <c r="ES1511" s="275"/>
      <c r="ET1511" s="276"/>
      <c r="EU1511" s="275"/>
      <c r="EV1511" s="275"/>
      <c r="EX1511" s="275"/>
      <c r="EY1511" s="275"/>
    </row>
    <row r="1512" spans="140:155" ht="32.25" customHeight="1">
      <c r="EJ1512" s="275"/>
      <c r="EK1512" s="276"/>
      <c r="EL1512" s="275"/>
      <c r="EM1512" s="275"/>
      <c r="EO1512" s="275"/>
      <c r="EP1512" s="275"/>
      <c r="ES1512" s="275"/>
      <c r="ET1512" s="276"/>
      <c r="EU1512" s="275"/>
      <c r="EV1512" s="275"/>
      <c r="EX1512" s="275"/>
      <c r="EY1512" s="275"/>
    </row>
    <row r="1513" spans="140:155" ht="32.25" customHeight="1">
      <c r="EJ1513" s="275"/>
      <c r="EK1513" s="276"/>
      <c r="EL1513" s="275"/>
      <c r="EM1513" s="275"/>
      <c r="EO1513" s="275"/>
      <c r="EP1513" s="275"/>
      <c r="ES1513" s="275"/>
      <c r="ET1513" s="276"/>
      <c r="EU1513" s="275"/>
      <c r="EV1513" s="275"/>
      <c r="EX1513" s="275"/>
      <c r="EY1513" s="275"/>
    </row>
    <row r="1514" spans="140:155" ht="32.25" customHeight="1">
      <c r="EJ1514" s="275"/>
      <c r="EK1514" s="276"/>
      <c r="EL1514" s="275"/>
      <c r="EM1514" s="275"/>
      <c r="EO1514" s="275"/>
      <c r="EP1514" s="275"/>
      <c r="ES1514" s="275"/>
      <c r="ET1514" s="276"/>
      <c r="EU1514" s="275"/>
      <c r="EV1514" s="275"/>
      <c r="EX1514" s="275"/>
      <c r="EY1514" s="275"/>
    </row>
    <row r="1515" spans="140:155" ht="32.25" customHeight="1">
      <c r="EJ1515" s="275"/>
      <c r="EK1515" s="276"/>
      <c r="EL1515" s="275"/>
      <c r="EM1515" s="275"/>
      <c r="EO1515" s="275"/>
      <c r="EP1515" s="275"/>
      <c r="ES1515" s="275"/>
      <c r="ET1515" s="276"/>
      <c r="EU1515" s="275"/>
      <c r="EV1515" s="275"/>
      <c r="EX1515" s="275"/>
      <c r="EY1515" s="275"/>
    </row>
    <row r="1516" spans="140:155" ht="32.25" customHeight="1">
      <c r="EJ1516" s="275"/>
      <c r="EK1516" s="276"/>
      <c r="EL1516" s="275"/>
      <c r="EM1516" s="275"/>
      <c r="EO1516" s="275"/>
      <c r="EP1516" s="275"/>
      <c r="ES1516" s="275"/>
      <c r="ET1516" s="276"/>
      <c r="EU1516" s="275"/>
      <c r="EV1516" s="275"/>
      <c r="EX1516" s="275"/>
      <c r="EY1516" s="275"/>
    </row>
    <row r="1517" spans="140:155" ht="32.25" customHeight="1">
      <c r="EJ1517" s="275"/>
      <c r="EK1517" s="276"/>
      <c r="EL1517" s="275"/>
      <c r="EM1517" s="275"/>
      <c r="EO1517" s="275"/>
      <c r="EP1517" s="275"/>
      <c r="ES1517" s="275"/>
      <c r="ET1517" s="276"/>
      <c r="EU1517" s="275"/>
      <c r="EV1517" s="275"/>
      <c r="EX1517" s="275"/>
      <c r="EY1517" s="275"/>
    </row>
    <row r="1518" spans="140:155" ht="32.25" customHeight="1">
      <c r="EJ1518" s="275"/>
      <c r="EK1518" s="276"/>
      <c r="EL1518" s="275"/>
      <c r="EM1518" s="275"/>
      <c r="EO1518" s="275"/>
      <c r="EP1518" s="275"/>
      <c r="ES1518" s="275"/>
      <c r="ET1518" s="276"/>
      <c r="EU1518" s="275"/>
      <c r="EV1518" s="275"/>
      <c r="EX1518" s="275"/>
      <c r="EY1518" s="275"/>
    </row>
    <row r="1519" spans="140:155" ht="32.25" customHeight="1">
      <c r="EJ1519" s="275"/>
      <c r="EK1519" s="276"/>
      <c r="EL1519" s="275"/>
      <c r="EM1519" s="275"/>
      <c r="EO1519" s="275"/>
      <c r="EP1519" s="275"/>
      <c r="ES1519" s="275"/>
      <c r="ET1519" s="276"/>
      <c r="EU1519" s="275"/>
      <c r="EV1519" s="275"/>
      <c r="EX1519" s="275"/>
      <c r="EY1519" s="275"/>
    </row>
    <row r="1520" spans="140:155" ht="32.25" customHeight="1">
      <c r="EJ1520" s="275"/>
      <c r="EK1520" s="276"/>
      <c r="EL1520" s="275"/>
      <c r="EM1520" s="275"/>
      <c r="EO1520" s="275"/>
      <c r="EP1520" s="275"/>
      <c r="ES1520" s="275"/>
      <c r="ET1520" s="276"/>
      <c r="EU1520" s="275"/>
      <c r="EV1520" s="275"/>
      <c r="EX1520" s="275"/>
      <c r="EY1520" s="275"/>
    </row>
    <row r="1521" spans="140:155" ht="32.25" customHeight="1">
      <c r="EJ1521" s="275"/>
      <c r="EK1521" s="276"/>
      <c r="EL1521" s="275"/>
      <c r="EM1521" s="275"/>
      <c r="EO1521" s="275"/>
      <c r="EP1521" s="275"/>
      <c r="ES1521" s="275"/>
      <c r="ET1521" s="276"/>
      <c r="EU1521" s="275"/>
      <c r="EV1521" s="275"/>
      <c r="EX1521" s="275"/>
      <c r="EY1521" s="275"/>
    </row>
    <row r="1522" spans="140:155" ht="32.25" customHeight="1">
      <c r="EJ1522" s="275"/>
      <c r="EK1522" s="276"/>
      <c r="EL1522" s="275"/>
      <c r="EM1522" s="275"/>
      <c r="EO1522" s="275"/>
      <c r="EP1522" s="275"/>
      <c r="ES1522" s="275"/>
      <c r="ET1522" s="276"/>
      <c r="EU1522" s="275"/>
      <c r="EV1522" s="275"/>
      <c r="EX1522" s="275"/>
      <c r="EY1522" s="275"/>
    </row>
    <row r="1523" spans="140:155" ht="32.25" customHeight="1">
      <c r="EJ1523" s="275"/>
      <c r="EK1523" s="276"/>
      <c r="EL1523" s="275"/>
      <c r="EM1523" s="275"/>
      <c r="EO1523" s="275"/>
      <c r="EP1523" s="275"/>
      <c r="ES1523" s="275"/>
      <c r="ET1523" s="276"/>
      <c r="EU1523" s="275"/>
      <c r="EV1523" s="275"/>
      <c r="EX1523" s="275"/>
      <c r="EY1523" s="275"/>
    </row>
    <row r="1524" spans="140:155" ht="32.25" customHeight="1">
      <c r="EJ1524" s="275"/>
      <c r="EK1524" s="276"/>
      <c r="EL1524" s="275"/>
      <c r="EM1524" s="275"/>
      <c r="EO1524" s="275"/>
      <c r="EP1524" s="275"/>
      <c r="ES1524" s="275"/>
      <c r="ET1524" s="276"/>
      <c r="EU1524" s="275"/>
      <c r="EV1524" s="275"/>
      <c r="EX1524" s="275"/>
      <c r="EY1524" s="275"/>
    </row>
    <row r="1525" spans="140:155" ht="32.25" customHeight="1">
      <c r="EJ1525" s="275"/>
      <c r="EK1525" s="276"/>
      <c r="EL1525" s="275"/>
      <c r="EM1525" s="275"/>
      <c r="EO1525" s="275"/>
      <c r="EP1525" s="275"/>
      <c r="ES1525" s="275"/>
      <c r="ET1525" s="276"/>
      <c r="EU1525" s="275"/>
      <c r="EV1525" s="275"/>
      <c r="EX1525" s="275"/>
      <c r="EY1525" s="275"/>
    </row>
    <row r="1526" spans="140:155" ht="32.25" customHeight="1">
      <c r="EJ1526" s="275"/>
      <c r="EK1526" s="276"/>
      <c r="EL1526" s="275"/>
      <c r="EM1526" s="275"/>
      <c r="EO1526" s="275"/>
      <c r="EP1526" s="275"/>
      <c r="ES1526" s="275"/>
      <c r="ET1526" s="276"/>
      <c r="EU1526" s="275"/>
      <c r="EV1526" s="275"/>
      <c r="EX1526" s="275"/>
      <c r="EY1526" s="275"/>
    </row>
    <row r="1527" spans="140:155" ht="32.25" customHeight="1">
      <c r="EJ1527" s="275"/>
      <c r="EK1527" s="276"/>
      <c r="EL1527" s="275"/>
      <c r="EM1527" s="275"/>
      <c r="EO1527" s="275"/>
      <c r="EP1527" s="275"/>
      <c r="ES1527" s="275"/>
      <c r="ET1527" s="276"/>
      <c r="EU1527" s="275"/>
      <c r="EV1527" s="275"/>
      <c r="EX1527" s="275"/>
      <c r="EY1527" s="275"/>
    </row>
    <row r="1528" spans="140:155" ht="32.25" customHeight="1">
      <c r="EJ1528" s="275"/>
      <c r="EK1528" s="276"/>
      <c r="EL1528" s="275"/>
      <c r="EM1528" s="275"/>
      <c r="EO1528" s="275"/>
      <c r="EP1528" s="275"/>
      <c r="ES1528" s="275"/>
      <c r="ET1528" s="276"/>
      <c r="EU1528" s="275"/>
      <c r="EV1528" s="275"/>
      <c r="EX1528" s="275"/>
      <c r="EY1528" s="275"/>
    </row>
    <row r="1529" spans="140:155" ht="32.25" customHeight="1">
      <c r="EJ1529" s="275"/>
      <c r="EK1529" s="276"/>
      <c r="EL1529" s="275"/>
      <c r="EM1529" s="275"/>
      <c r="EO1529" s="275"/>
      <c r="EP1529" s="275"/>
      <c r="ES1529" s="275"/>
      <c r="ET1529" s="276"/>
      <c r="EU1529" s="275"/>
      <c r="EV1529" s="275"/>
      <c r="EX1529" s="275"/>
      <c r="EY1529" s="275"/>
    </row>
    <row r="1530" spans="140:155" ht="32.25" customHeight="1">
      <c r="EJ1530" s="275"/>
      <c r="EK1530" s="276"/>
      <c r="EL1530" s="275"/>
      <c r="EM1530" s="275"/>
      <c r="EO1530" s="275"/>
      <c r="EP1530" s="275"/>
      <c r="ES1530" s="275"/>
      <c r="ET1530" s="276"/>
      <c r="EU1530" s="275"/>
      <c r="EV1530" s="275"/>
      <c r="EX1530" s="275"/>
      <c r="EY1530" s="275"/>
    </row>
    <row r="1531" spans="140:155" ht="32.25" customHeight="1">
      <c r="EJ1531" s="275"/>
      <c r="EK1531" s="276"/>
      <c r="EL1531" s="275"/>
      <c r="EM1531" s="275"/>
      <c r="EO1531" s="275"/>
      <c r="EP1531" s="275"/>
      <c r="ES1531" s="275"/>
      <c r="ET1531" s="276"/>
      <c r="EU1531" s="275"/>
      <c r="EV1531" s="275"/>
      <c r="EX1531" s="275"/>
      <c r="EY1531" s="275"/>
    </row>
    <row r="1532" spans="140:155" ht="32.25" customHeight="1">
      <c r="EJ1532" s="275"/>
      <c r="EK1532" s="276"/>
      <c r="EL1532" s="275"/>
      <c r="EM1532" s="275"/>
      <c r="EO1532" s="275"/>
      <c r="EP1532" s="275"/>
      <c r="ES1532" s="275"/>
      <c r="ET1532" s="276"/>
      <c r="EU1532" s="275"/>
      <c r="EV1532" s="275"/>
      <c r="EX1532" s="275"/>
      <c r="EY1532" s="275"/>
    </row>
    <row r="1533" spans="140:155" ht="32.25" customHeight="1">
      <c r="EJ1533" s="275"/>
      <c r="EK1533" s="276"/>
      <c r="EL1533" s="275"/>
      <c r="EM1533" s="275"/>
      <c r="EO1533" s="275"/>
      <c r="EP1533" s="275"/>
      <c r="ES1533" s="275"/>
      <c r="ET1533" s="276"/>
      <c r="EU1533" s="275"/>
      <c r="EV1533" s="275"/>
      <c r="EX1533" s="275"/>
      <c r="EY1533" s="275"/>
    </row>
    <row r="1534" spans="140:155" ht="32.25" customHeight="1">
      <c r="EJ1534" s="275"/>
      <c r="EK1534" s="276"/>
      <c r="EL1534" s="275"/>
      <c r="EM1534" s="275"/>
      <c r="EO1534" s="275"/>
      <c r="EP1534" s="275"/>
      <c r="ES1534" s="275"/>
      <c r="ET1534" s="276"/>
      <c r="EU1534" s="275"/>
      <c r="EV1534" s="275"/>
      <c r="EX1534" s="275"/>
      <c r="EY1534" s="275"/>
    </row>
    <row r="1535" spans="140:155" ht="32.25" customHeight="1">
      <c r="EJ1535" s="275"/>
      <c r="EK1535" s="276"/>
      <c r="EL1535" s="275"/>
      <c r="EM1535" s="275"/>
      <c r="EO1535" s="275"/>
      <c r="EP1535" s="275"/>
      <c r="ES1535" s="275"/>
      <c r="ET1535" s="276"/>
      <c r="EU1535" s="275"/>
      <c r="EV1535" s="275"/>
      <c r="EX1535" s="275"/>
      <c r="EY1535" s="275"/>
    </row>
    <row r="1536" spans="140:155" ht="32.25" customHeight="1">
      <c r="EJ1536" s="275"/>
      <c r="EK1536" s="276"/>
      <c r="EL1536" s="275"/>
      <c r="EM1536" s="275"/>
      <c r="EO1536" s="275"/>
      <c r="EP1536" s="275"/>
      <c r="ES1536" s="275"/>
      <c r="ET1536" s="276"/>
      <c r="EU1536" s="275"/>
      <c r="EV1536" s="275"/>
      <c r="EX1536" s="275"/>
      <c r="EY1536" s="275"/>
    </row>
    <row r="1537" spans="140:155" ht="32.25" customHeight="1">
      <c r="EJ1537" s="275"/>
      <c r="EK1537" s="276"/>
      <c r="EL1537" s="275"/>
      <c r="EM1537" s="275"/>
      <c r="EO1537" s="275"/>
      <c r="EP1537" s="275"/>
      <c r="ES1537" s="275"/>
      <c r="ET1537" s="276"/>
      <c r="EU1537" s="275"/>
      <c r="EV1537" s="275"/>
      <c r="EX1537" s="275"/>
      <c r="EY1537" s="275"/>
    </row>
    <row r="1538" spans="140:155" ht="32.25" customHeight="1">
      <c r="EJ1538" s="275"/>
      <c r="EK1538" s="276"/>
      <c r="EL1538" s="275"/>
      <c r="EM1538" s="275"/>
      <c r="EO1538" s="275"/>
      <c r="EP1538" s="275"/>
      <c r="ES1538" s="275"/>
      <c r="ET1538" s="276"/>
      <c r="EU1538" s="275"/>
      <c r="EV1538" s="275"/>
      <c r="EX1538" s="275"/>
      <c r="EY1538" s="275"/>
    </row>
    <row r="1539" spans="140:155" ht="32.25" customHeight="1">
      <c r="EJ1539" s="275"/>
      <c r="EK1539" s="276"/>
      <c r="EL1539" s="275"/>
      <c r="EM1539" s="275"/>
      <c r="EO1539" s="275"/>
      <c r="EP1539" s="275"/>
      <c r="ES1539" s="275"/>
      <c r="ET1539" s="276"/>
      <c r="EU1539" s="275"/>
      <c r="EV1539" s="275"/>
      <c r="EX1539" s="275"/>
      <c r="EY1539" s="275"/>
    </row>
    <row r="1540" spans="140:155" ht="32.25" customHeight="1">
      <c r="EJ1540" s="275"/>
      <c r="EK1540" s="276"/>
      <c r="EL1540" s="275"/>
      <c r="EM1540" s="275"/>
      <c r="EO1540" s="275"/>
      <c r="EP1540" s="275"/>
      <c r="ES1540" s="275"/>
      <c r="ET1540" s="276"/>
      <c r="EU1540" s="275"/>
      <c r="EV1540" s="275"/>
      <c r="EX1540" s="275"/>
      <c r="EY1540" s="275"/>
    </row>
    <row r="1541" spans="140:155" ht="32.25" customHeight="1">
      <c r="EJ1541" s="275"/>
      <c r="EK1541" s="276"/>
      <c r="EL1541" s="275"/>
      <c r="EM1541" s="275"/>
      <c r="EO1541" s="275"/>
      <c r="EP1541" s="275"/>
      <c r="ES1541" s="275"/>
      <c r="ET1541" s="276"/>
      <c r="EU1541" s="275"/>
      <c r="EV1541" s="275"/>
      <c r="EX1541" s="275"/>
      <c r="EY1541" s="275"/>
    </row>
    <row r="1542" spans="140:155" ht="32.25" customHeight="1">
      <c r="EJ1542" s="275"/>
      <c r="EK1542" s="276"/>
      <c r="EL1542" s="275"/>
      <c r="EM1542" s="275"/>
      <c r="EO1542" s="275"/>
      <c r="EP1542" s="275"/>
      <c r="ES1542" s="275"/>
      <c r="ET1542" s="276"/>
      <c r="EU1542" s="275"/>
      <c r="EV1542" s="275"/>
      <c r="EX1542" s="275"/>
      <c r="EY1542" s="275"/>
    </row>
    <row r="1543" spans="140:155" ht="32.25" customHeight="1">
      <c r="EJ1543" s="275"/>
      <c r="EK1543" s="276"/>
      <c r="EL1543" s="275"/>
      <c r="EM1543" s="275"/>
      <c r="EO1543" s="275"/>
      <c r="EP1543" s="275"/>
      <c r="ES1543" s="275"/>
      <c r="ET1543" s="276"/>
      <c r="EU1543" s="275"/>
      <c r="EV1543" s="275"/>
      <c r="EX1543" s="275"/>
      <c r="EY1543" s="275"/>
    </row>
    <row r="1544" spans="140:155" ht="32.25" customHeight="1">
      <c r="EJ1544" s="275"/>
      <c r="EK1544" s="276"/>
      <c r="EL1544" s="275"/>
      <c r="EM1544" s="275"/>
      <c r="EO1544" s="275"/>
      <c r="EP1544" s="275"/>
      <c r="ES1544" s="275"/>
      <c r="ET1544" s="276"/>
      <c r="EU1544" s="275"/>
      <c r="EV1544" s="275"/>
      <c r="EX1544" s="275"/>
      <c r="EY1544" s="275"/>
    </row>
    <row r="1545" spans="140:155" ht="32.25" customHeight="1">
      <c r="EJ1545" s="275"/>
      <c r="EK1545" s="276"/>
      <c r="EL1545" s="275"/>
      <c r="EM1545" s="275"/>
      <c r="EO1545" s="275"/>
      <c r="EP1545" s="275"/>
      <c r="ES1545" s="275"/>
      <c r="ET1545" s="276"/>
      <c r="EU1545" s="275"/>
      <c r="EV1545" s="275"/>
      <c r="EX1545" s="275"/>
      <c r="EY1545" s="275"/>
    </row>
    <row r="1546" spans="140:155" ht="32.25" customHeight="1">
      <c r="EJ1546" s="275"/>
      <c r="EK1546" s="276"/>
      <c r="EL1546" s="275"/>
      <c r="EM1546" s="275"/>
      <c r="EO1546" s="275"/>
      <c r="EP1546" s="275"/>
      <c r="ES1546" s="275"/>
      <c r="ET1546" s="276"/>
      <c r="EU1546" s="275"/>
      <c r="EV1546" s="275"/>
      <c r="EX1546" s="275"/>
      <c r="EY1546" s="275"/>
    </row>
    <row r="1547" spans="140:155" ht="32.25" customHeight="1">
      <c r="EJ1547" s="275"/>
      <c r="EK1547" s="276"/>
      <c r="EL1547" s="275"/>
      <c r="EM1547" s="275"/>
      <c r="EO1547" s="275"/>
      <c r="EP1547" s="275"/>
      <c r="ES1547" s="275"/>
      <c r="ET1547" s="276"/>
      <c r="EU1547" s="275"/>
      <c r="EV1547" s="275"/>
      <c r="EX1547" s="275"/>
      <c r="EY1547" s="275"/>
    </row>
    <row r="1548" spans="140:155" ht="32.25" customHeight="1">
      <c r="EJ1548" s="275"/>
      <c r="EK1548" s="276"/>
      <c r="EL1548" s="275"/>
      <c r="EM1548" s="275"/>
      <c r="EO1548" s="275"/>
      <c r="EP1548" s="275"/>
      <c r="ES1548" s="275"/>
      <c r="ET1548" s="276"/>
      <c r="EU1548" s="275"/>
      <c r="EV1548" s="275"/>
      <c r="EX1548" s="275"/>
      <c r="EY1548" s="275"/>
    </row>
    <row r="1549" spans="140:155" ht="32.25" customHeight="1">
      <c r="EJ1549" s="275"/>
      <c r="EK1549" s="276"/>
      <c r="EL1549" s="275"/>
      <c r="EM1549" s="275"/>
      <c r="EO1549" s="275"/>
      <c r="EP1549" s="275"/>
      <c r="ES1549" s="275"/>
      <c r="ET1549" s="276"/>
      <c r="EU1549" s="275"/>
      <c r="EV1549" s="275"/>
      <c r="EX1549" s="275"/>
      <c r="EY1549" s="275"/>
    </row>
    <row r="1550" spans="140:155" ht="32.25" customHeight="1">
      <c r="EJ1550" s="275"/>
      <c r="EK1550" s="276"/>
      <c r="EL1550" s="275"/>
      <c r="EM1550" s="275"/>
      <c r="EO1550" s="275"/>
      <c r="EP1550" s="275"/>
      <c r="ES1550" s="275"/>
      <c r="ET1550" s="276"/>
      <c r="EU1550" s="275"/>
      <c r="EV1550" s="275"/>
      <c r="EX1550" s="275"/>
      <c r="EY1550" s="275"/>
    </row>
    <row r="1551" spans="140:155" ht="32.25" customHeight="1">
      <c r="EJ1551" s="275"/>
      <c r="EK1551" s="276"/>
      <c r="EL1551" s="275"/>
      <c r="EM1551" s="275"/>
      <c r="EO1551" s="275"/>
      <c r="EP1551" s="275"/>
      <c r="ES1551" s="275"/>
      <c r="ET1551" s="276"/>
      <c r="EU1551" s="275"/>
      <c r="EV1551" s="275"/>
      <c r="EX1551" s="275"/>
      <c r="EY1551" s="275"/>
    </row>
    <row r="1552" spans="140:155" ht="32.25" customHeight="1">
      <c r="EJ1552" s="275"/>
      <c r="EK1552" s="276"/>
      <c r="EL1552" s="275"/>
      <c r="EM1552" s="275"/>
      <c r="EO1552" s="275"/>
      <c r="EP1552" s="275"/>
      <c r="ES1552" s="275"/>
      <c r="ET1552" s="276"/>
      <c r="EU1552" s="275"/>
      <c r="EV1552" s="275"/>
      <c r="EX1552" s="275"/>
      <c r="EY1552" s="275"/>
    </row>
    <row r="1553" spans="140:155" ht="32.25" customHeight="1">
      <c r="EJ1553" s="275"/>
      <c r="EK1553" s="276"/>
      <c r="EL1553" s="275"/>
      <c r="EM1553" s="275"/>
      <c r="EO1553" s="275"/>
      <c r="EP1553" s="275"/>
      <c r="ES1553" s="275"/>
      <c r="ET1553" s="276"/>
      <c r="EU1553" s="275"/>
      <c r="EV1553" s="275"/>
      <c r="EX1553" s="275"/>
      <c r="EY1553" s="275"/>
    </row>
    <row r="1554" spans="140:155" ht="32.25" customHeight="1">
      <c r="EJ1554" s="275"/>
      <c r="EK1554" s="276"/>
      <c r="EL1554" s="275"/>
      <c r="EM1554" s="275"/>
      <c r="EO1554" s="275"/>
      <c r="EP1554" s="275"/>
      <c r="ES1554" s="275"/>
      <c r="ET1554" s="276"/>
      <c r="EU1554" s="275"/>
      <c r="EV1554" s="275"/>
      <c r="EX1554" s="275"/>
      <c r="EY1554" s="275"/>
    </row>
    <row r="1555" spans="140:155" ht="32.25" customHeight="1">
      <c r="EJ1555" s="275"/>
      <c r="EK1555" s="276"/>
      <c r="EL1555" s="275"/>
      <c r="EM1555" s="275"/>
      <c r="EO1555" s="275"/>
      <c r="EP1555" s="275"/>
      <c r="ES1555" s="275"/>
      <c r="ET1555" s="276"/>
      <c r="EU1555" s="275"/>
      <c r="EV1555" s="275"/>
      <c r="EX1555" s="275"/>
      <c r="EY1555" s="275"/>
    </row>
    <row r="1556" spans="140:155" ht="32.25" customHeight="1">
      <c r="EJ1556" s="275"/>
      <c r="EK1556" s="276"/>
      <c r="EL1556" s="275"/>
      <c r="EM1556" s="275"/>
      <c r="EO1556" s="275"/>
      <c r="EP1556" s="275"/>
      <c r="ES1556" s="275"/>
      <c r="ET1556" s="276"/>
      <c r="EU1556" s="275"/>
      <c r="EV1556" s="275"/>
      <c r="EX1556" s="275"/>
      <c r="EY1556" s="275"/>
    </row>
    <row r="1557" spans="140:155" ht="32.25" customHeight="1">
      <c r="EJ1557" s="275"/>
      <c r="EK1557" s="276"/>
      <c r="EL1557" s="275"/>
      <c r="EM1557" s="275"/>
      <c r="EO1557" s="275"/>
      <c r="EP1557" s="275"/>
      <c r="ES1557" s="275"/>
      <c r="ET1557" s="276"/>
      <c r="EU1557" s="275"/>
      <c r="EV1557" s="275"/>
      <c r="EX1557" s="275"/>
      <c r="EY1557" s="275"/>
    </row>
    <row r="1558" spans="140:155" ht="32.25" customHeight="1">
      <c r="EJ1558" s="275"/>
      <c r="EK1558" s="276"/>
      <c r="EL1558" s="275"/>
      <c r="EM1558" s="275"/>
      <c r="EO1558" s="275"/>
      <c r="EP1558" s="275"/>
      <c r="ES1558" s="275"/>
      <c r="ET1558" s="276"/>
      <c r="EU1558" s="275"/>
      <c r="EV1558" s="275"/>
      <c r="EX1558" s="275"/>
      <c r="EY1558" s="275"/>
    </row>
    <row r="1559" spans="140:155" ht="32.25" customHeight="1">
      <c r="EJ1559" s="275"/>
      <c r="EK1559" s="276"/>
      <c r="EL1559" s="275"/>
      <c r="EM1559" s="275"/>
      <c r="EO1559" s="275"/>
      <c r="EP1559" s="275"/>
      <c r="ES1559" s="275"/>
      <c r="ET1559" s="276"/>
      <c r="EU1559" s="275"/>
      <c r="EV1559" s="275"/>
      <c r="EX1559" s="275"/>
      <c r="EY1559" s="275"/>
    </row>
    <row r="1560" spans="140:155" ht="32.25" customHeight="1">
      <c r="EJ1560" s="275"/>
      <c r="EK1560" s="276"/>
      <c r="EL1560" s="275"/>
      <c r="EM1560" s="275"/>
      <c r="EO1560" s="275"/>
      <c r="EP1560" s="275"/>
      <c r="ES1560" s="275"/>
      <c r="ET1560" s="276"/>
      <c r="EU1560" s="275"/>
      <c r="EV1560" s="275"/>
      <c r="EX1560" s="275"/>
      <c r="EY1560" s="275"/>
    </row>
    <row r="1561" spans="140:155" ht="32.25" customHeight="1">
      <c r="EJ1561" s="275"/>
      <c r="EK1561" s="276"/>
      <c r="EL1561" s="275"/>
      <c r="EM1561" s="275"/>
      <c r="EO1561" s="275"/>
      <c r="EP1561" s="275"/>
      <c r="ES1561" s="275"/>
      <c r="ET1561" s="276"/>
      <c r="EU1561" s="275"/>
      <c r="EV1561" s="275"/>
      <c r="EX1561" s="275"/>
      <c r="EY1561" s="275"/>
    </row>
    <row r="1562" spans="140:155" ht="32.25" customHeight="1">
      <c r="EJ1562" s="275"/>
      <c r="EK1562" s="276"/>
      <c r="EL1562" s="275"/>
      <c r="EM1562" s="275"/>
      <c r="EO1562" s="275"/>
      <c r="EP1562" s="275"/>
      <c r="ES1562" s="275"/>
      <c r="ET1562" s="276"/>
      <c r="EU1562" s="275"/>
      <c r="EV1562" s="275"/>
      <c r="EX1562" s="275"/>
      <c r="EY1562" s="275"/>
    </row>
    <row r="1563" spans="140:155" ht="32.25" customHeight="1">
      <c r="EJ1563" s="275"/>
      <c r="EK1563" s="276"/>
      <c r="EL1563" s="275"/>
      <c r="EM1563" s="275"/>
      <c r="EO1563" s="275"/>
      <c r="EP1563" s="275"/>
      <c r="ES1563" s="275"/>
      <c r="ET1563" s="276"/>
      <c r="EU1563" s="275"/>
      <c r="EV1563" s="275"/>
      <c r="EX1563" s="275"/>
      <c r="EY1563" s="275"/>
    </row>
    <row r="1564" spans="140:155" ht="32.25" customHeight="1">
      <c r="EJ1564" s="275"/>
      <c r="EK1564" s="276"/>
      <c r="EL1564" s="275"/>
      <c r="EM1564" s="275"/>
      <c r="EO1564" s="275"/>
      <c r="EP1564" s="275"/>
      <c r="ES1564" s="275"/>
      <c r="ET1564" s="276"/>
      <c r="EU1564" s="275"/>
      <c r="EV1564" s="275"/>
      <c r="EX1564" s="275"/>
      <c r="EY1564" s="275"/>
    </row>
    <row r="1565" spans="140:155" ht="32.25" customHeight="1">
      <c r="EJ1565" s="275"/>
      <c r="EK1565" s="276"/>
      <c r="EL1565" s="275"/>
      <c r="EM1565" s="275"/>
      <c r="EO1565" s="275"/>
      <c r="EP1565" s="275"/>
      <c r="ES1565" s="275"/>
      <c r="ET1565" s="276"/>
      <c r="EU1565" s="275"/>
      <c r="EV1565" s="275"/>
      <c r="EX1565" s="275"/>
      <c r="EY1565" s="275"/>
    </row>
    <row r="1566" spans="140:155" ht="32.25" customHeight="1">
      <c r="EJ1566" s="275"/>
      <c r="EK1566" s="276"/>
      <c r="EL1566" s="275"/>
      <c r="EM1566" s="275"/>
      <c r="EO1566" s="275"/>
      <c r="EP1566" s="275"/>
      <c r="ES1566" s="275"/>
      <c r="ET1566" s="276"/>
      <c r="EU1566" s="275"/>
      <c r="EV1566" s="275"/>
      <c r="EX1566" s="275"/>
      <c r="EY1566" s="275"/>
    </row>
    <row r="1567" spans="140:155" ht="32.25" customHeight="1">
      <c r="EJ1567" s="275"/>
      <c r="EK1567" s="276"/>
      <c r="EL1567" s="275"/>
      <c r="EM1567" s="275"/>
      <c r="EO1567" s="275"/>
      <c r="EP1567" s="275"/>
      <c r="ES1567" s="275"/>
      <c r="ET1567" s="276"/>
      <c r="EU1567" s="275"/>
      <c r="EV1567" s="275"/>
      <c r="EX1567" s="275"/>
      <c r="EY1567" s="275"/>
    </row>
    <row r="1568" spans="140:155" ht="32.25" customHeight="1">
      <c r="EJ1568" s="275"/>
      <c r="EK1568" s="276"/>
      <c r="EL1568" s="275"/>
      <c r="EM1568" s="275"/>
      <c r="EO1568" s="275"/>
      <c r="EP1568" s="275"/>
      <c r="ES1568" s="275"/>
      <c r="ET1568" s="276"/>
      <c r="EU1568" s="275"/>
      <c r="EV1568" s="275"/>
      <c r="EX1568" s="275"/>
      <c r="EY1568" s="275"/>
    </row>
    <row r="1569" spans="140:155" ht="32.25" customHeight="1">
      <c r="EJ1569" s="275"/>
      <c r="EK1569" s="276"/>
      <c r="EL1569" s="275"/>
      <c r="EM1569" s="275"/>
      <c r="EO1569" s="275"/>
      <c r="EP1569" s="275"/>
      <c r="ES1569" s="275"/>
      <c r="ET1569" s="276"/>
      <c r="EU1569" s="275"/>
      <c r="EV1569" s="275"/>
      <c r="EX1569" s="275"/>
      <c r="EY1569" s="275"/>
    </row>
    <row r="1570" spans="140:155" ht="32.25" customHeight="1">
      <c r="EJ1570" s="275"/>
      <c r="EK1570" s="276"/>
      <c r="EL1570" s="275"/>
      <c r="EM1570" s="275"/>
      <c r="EO1570" s="275"/>
      <c r="EP1570" s="275"/>
      <c r="ES1570" s="275"/>
      <c r="ET1570" s="276"/>
      <c r="EU1570" s="275"/>
      <c r="EV1570" s="275"/>
      <c r="EX1570" s="275"/>
      <c r="EY1570" s="275"/>
    </row>
    <row r="1571" spans="140:155" ht="32.25" customHeight="1">
      <c r="EJ1571" s="275"/>
      <c r="EK1571" s="276"/>
      <c r="EL1571" s="275"/>
      <c r="EM1571" s="275"/>
      <c r="EO1571" s="275"/>
      <c r="EP1571" s="275"/>
      <c r="ES1571" s="275"/>
      <c r="ET1571" s="276"/>
      <c r="EU1571" s="275"/>
      <c r="EV1571" s="275"/>
      <c r="EX1571" s="275"/>
      <c r="EY1571" s="275"/>
    </row>
    <row r="1572" spans="140:155" ht="32.25" customHeight="1">
      <c r="EJ1572" s="275"/>
      <c r="EK1572" s="276"/>
      <c r="EL1572" s="275"/>
      <c r="EM1572" s="275"/>
      <c r="EO1572" s="275"/>
      <c r="EP1572" s="275"/>
      <c r="ES1572" s="275"/>
      <c r="ET1572" s="276"/>
      <c r="EU1572" s="275"/>
      <c r="EV1572" s="275"/>
      <c r="EX1572" s="275"/>
      <c r="EY1572" s="275"/>
    </row>
    <row r="1573" spans="140:155" ht="32.25" customHeight="1">
      <c r="EJ1573" s="275"/>
      <c r="EK1573" s="276"/>
      <c r="EL1573" s="275"/>
      <c r="EM1573" s="275"/>
      <c r="EO1573" s="275"/>
      <c r="EP1573" s="275"/>
      <c r="ES1573" s="275"/>
      <c r="ET1573" s="276"/>
      <c r="EU1573" s="275"/>
      <c r="EV1573" s="275"/>
      <c r="EX1573" s="275"/>
      <c r="EY1573" s="275"/>
    </row>
    <row r="1574" spans="140:155" ht="32.25" customHeight="1">
      <c r="EJ1574" s="275"/>
      <c r="EK1574" s="276"/>
      <c r="EL1574" s="275"/>
      <c r="EM1574" s="275"/>
      <c r="EO1574" s="275"/>
      <c r="EP1574" s="275"/>
      <c r="ES1574" s="275"/>
      <c r="ET1574" s="276"/>
      <c r="EU1574" s="275"/>
      <c r="EV1574" s="275"/>
      <c r="EX1574" s="275"/>
      <c r="EY1574" s="275"/>
    </row>
    <row r="1575" spans="140:155" ht="32.25" customHeight="1">
      <c r="EJ1575" s="275"/>
      <c r="EK1575" s="276"/>
      <c r="EL1575" s="275"/>
      <c r="EM1575" s="275"/>
      <c r="EO1575" s="275"/>
      <c r="EP1575" s="275"/>
      <c r="ES1575" s="275"/>
      <c r="ET1575" s="276"/>
      <c r="EU1575" s="275"/>
      <c r="EV1575" s="275"/>
      <c r="EX1575" s="275"/>
      <c r="EY1575" s="275"/>
    </row>
    <row r="1576" spans="140:155" ht="32.25" customHeight="1">
      <c r="EJ1576" s="275"/>
      <c r="EK1576" s="276"/>
      <c r="EL1576" s="275"/>
      <c r="EM1576" s="275"/>
      <c r="EO1576" s="275"/>
      <c r="EP1576" s="275"/>
      <c r="ES1576" s="275"/>
      <c r="ET1576" s="276"/>
      <c r="EU1576" s="275"/>
      <c r="EV1576" s="275"/>
      <c r="EX1576" s="275"/>
      <c r="EY1576" s="275"/>
    </row>
    <row r="1577" spans="140:155" ht="32.25" customHeight="1">
      <c r="EJ1577" s="275"/>
      <c r="EK1577" s="276"/>
      <c r="EL1577" s="275"/>
      <c r="EM1577" s="275"/>
      <c r="EO1577" s="275"/>
      <c r="EP1577" s="275"/>
      <c r="ES1577" s="275"/>
      <c r="ET1577" s="276"/>
      <c r="EU1577" s="275"/>
      <c r="EV1577" s="275"/>
      <c r="EX1577" s="275"/>
      <c r="EY1577" s="275"/>
    </row>
    <row r="1578" spans="140:155" ht="32.25" customHeight="1">
      <c r="EJ1578" s="275"/>
      <c r="EK1578" s="276"/>
      <c r="EL1578" s="275"/>
      <c r="EM1578" s="275"/>
      <c r="EO1578" s="275"/>
      <c r="EP1578" s="275"/>
      <c r="ES1578" s="275"/>
      <c r="ET1578" s="276"/>
      <c r="EU1578" s="275"/>
      <c r="EV1578" s="275"/>
      <c r="EX1578" s="275"/>
      <c r="EY1578" s="275"/>
    </row>
    <row r="1579" spans="140:155" ht="32.25" customHeight="1">
      <c r="EJ1579" s="275"/>
      <c r="EK1579" s="276"/>
      <c r="EL1579" s="275"/>
      <c r="EM1579" s="275"/>
      <c r="EO1579" s="275"/>
      <c r="EP1579" s="275"/>
      <c r="ES1579" s="275"/>
      <c r="ET1579" s="276"/>
      <c r="EU1579" s="275"/>
      <c r="EV1579" s="275"/>
      <c r="EX1579" s="275"/>
      <c r="EY1579" s="275"/>
    </row>
    <row r="1580" spans="140:155" ht="32.25" customHeight="1">
      <c r="EJ1580" s="275"/>
      <c r="EK1580" s="276"/>
      <c r="EL1580" s="275"/>
      <c r="EM1580" s="275"/>
      <c r="EO1580" s="275"/>
      <c r="EP1580" s="275"/>
      <c r="ES1580" s="275"/>
      <c r="ET1580" s="276"/>
      <c r="EU1580" s="275"/>
      <c r="EV1580" s="275"/>
      <c r="EX1580" s="275"/>
      <c r="EY1580" s="275"/>
    </row>
    <row r="1581" spans="140:155" ht="32.25" customHeight="1">
      <c r="EJ1581" s="275"/>
      <c r="EK1581" s="276"/>
      <c r="EL1581" s="275"/>
      <c r="EM1581" s="275"/>
      <c r="EO1581" s="275"/>
      <c r="EP1581" s="275"/>
      <c r="ES1581" s="275"/>
      <c r="ET1581" s="276"/>
      <c r="EU1581" s="275"/>
      <c r="EV1581" s="275"/>
      <c r="EX1581" s="275"/>
      <c r="EY1581" s="275"/>
    </row>
    <row r="1582" spans="140:155" ht="32.25" customHeight="1">
      <c r="EJ1582" s="275"/>
      <c r="EK1582" s="276"/>
      <c r="EL1582" s="275"/>
      <c r="EM1582" s="275"/>
      <c r="EO1582" s="275"/>
      <c r="EP1582" s="275"/>
      <c r="ES1582" s="275"/>
      <c r="ET1582" s="276"/>
      <c r="EU1582" s="275"/>
      <c r="EV1582" s="275"/>
      <c r="EX1582" s="275"/>
      <c r="EY1582" s="275"/>
    </row>
    <row r="1583" spans="140:155" ht="32.25" customHeight="1">
      <c r="EJ1583" s="275"/>
      <c r="EK1583" s="276"/>
      <c r="EL1583" s="275"/>
      <c r="EM1583" s="275"/>
      <c r="EO1583" s="275"/>
      <c r="EP1583" s="275"/>
      <c r="ES1583" s="275"/>
      <c r="ET1583" s="276"/>
      <c r="EU1583" s="275"/>
      <c r="EV1583" s="275"/>
      <c r="EX1583" s="275"/>
      <c r="EY1583" s="275"/>
    </row>
    <row r="1584" spans="140:155" ht="32.25" customHeight="1">
      <c r="EJ1584" s="275"/>
      <c r="EK1584" s="276"/>
      <c r="EL1584" s="275"/>
      <c r="EM1584" s="275"/>
      <c r="EO1584" s="275"/>
      <c r="EP1584" s="275"/>
      <c r="ES1584" s="275"/>
      <c r="ET1584" s="276"/>
      <c r="EU1584" s="275"/>
      <c r="EV1584" s="275"/>
      <c r="EX1584" s="275"/>
      <c r="EY1584" s="275"/>
    </row>
    <row r="1585" spans="140:155" ht="32.25" customHeight="1">
      <c r="EJ1585" s="275"/>
      <c r="EK1585" s="276"/>
      <c r="EL1585" s="275"/>
      <c r="EM1585" s="275"/>
      <c r="EO1585" s="275"/>
      <c r="EP1585" s="275"/>
      <c r="ES1585" s="275"/>
      <c r="ET1585" s="276"/>
      <c r="EU1585" s="275"/>
      <c r="EV1585" s="275"/>
      <c r="EX1585" s="275"/>
      <c r="EY1585" s="275"/>
    </row>
    <row r="1586" spans="140:155" ht="32.25" customHeight="1">
      <c r="EJ1586" s="275"/>
      <c r="EK1586" s="276"/>
      <c r="EL1586" s="275"/>
      <c r="EM1586" s="275"/>
      <c r="EO1586" s="275"/>
      <c r="EP1586" s="275"/>
      <c r="ES1586" s="275"/>
      <c r="ET1586" s="276"/>
      <c r="EU1586" s="275"/>
      <c r="EV1586" s="275"/>
      <c r="EX1586" s="275"/>
      <c r="EY1586" s="275"/>
    </row>
    <row r="1587" spans="140:155" ht="32.25" customHeight="1">
      <c r="EJ1587" s="275"/>
      <c r="EK1587" s="276"/>
      <c r="EL1587" s="275"/>
      <c r="EM1587" s="275"/>
      <c r="EO1587" s="275"/>
      <c r="EP1587" s="275"/>
      <c r="ES1587" s="275"/>
      <c r="ET1587" s="276"/>
      <c r="EU1587" s="275"/>
      <c r="EV1587" s="275"/>
      <c r="EX1587" s="275"/>
      <c r="EY1587" s="275"/>
    </row>
    <row r="1588" spans="140:155" ht="32.25" customHeight="1">
      <c r="EJ1588" s="275"/>
      <c r="EK1588" s="276"/>
      <c r="EL1588" s="275"/>
      <c r="EM1588" s="275"/>
      <c r="EO1588" s="275"/>
      <c r="EP1588" s="275"/>
      <c r="ES1588" s="275"/>
      <c r="ET1588" s="276"/>
      <c r="EU1588" s="275"/>
      <c r="EV1588" s="275"/>
      <c r="EX1588" s="275"/>
      <c r="EY1588" s="275"/>
    </row>
    <row r="1589" spans="140:155" ht="32.25" customHeight="1">
      <c r="EJ1589" s="275"/>
      <c r="EK1589" s="276"/>
      <c r="EL1589" s="275"/>
      <c r="EM1589" s="275"/>
      <c r="EO1589" s="275"/>
      <c r="EP1589" s="275"/>
      <c r="ES1589" s="275"/>
      <c r="ET1589" s="276"/>
      <c r="EU1589" s="275"/>
      <c r="EV1589" s="275"/>
      <c r="EX1589" s="275"/>
      <c r="EY1589" s="275"/>
    </row>
    <row r="1590" spans="140:155" ht="32.25" customHeight="1">
      <c r="EJ1590" s="275"/>
      <c r="EK1590" s="276"/>
      <c r="EL1590" s="275"/>
      <c r="EM1590" s="275"/>
      <c r="EO1590" s="275"/>
      <c r="EP1590" s="275"/>
      <c r="ES1590" s="275"/>
      <c r="ET1590" s="276"/>
      <c r="EU1590" s="275"/>
      <c r="EV1590" s="275"/>
      <c r="EX1590" s="275"/>
      <c r="EY1590" s="275"/>
    </row>
    <row r="1591" spans="140:155" ht="32.25" customHeight="1">
      <c r="EJ1591" s="275"/>
      <c r="EK1591" s="276"/>
      <c r="EL1591" s="275"/>
      <c r="EM1591" s="275"/>
      <c r="EO1591" s="275"/>
      <c r="EP1591" s="275"/>
      <c r="ES1591" s="275"/>
      <c r="ET1591" s="276"/>
      <c r="EU1591" s="275"/>
      <c r="EV1591" s="275"/>
      <c r="EX1591" s="275"/>
      <c r="EY1591" s="275"/>
    </row>
    <row r="1592" spans="140:155" ht="32.25" customHeight="1">
      <c r="EJ1592" s="275"/>
      <c r="EK1592" s="276"/>
      <c r="EL1592" s="275"/>
      <c r="EM1592" s="275"/>
      <c r="EO1592" s="275"/>
      <c r="EP1592" s="275"/>
      <c r="ES1592" s="275"/>
      <c r="ET1592" s="276"/>
      <c r="EU1592" s="275"/>
      <c r="EV1592" s="275"/>
      <c r="EX1592" s="275"/>
      <c r="EY1592" s="275"/>
    </row>
    <row r="1593" spans="140:155" ht="32.25" customHeight="1">
      <c r="EJ1593" s="275"/>
      <c r="EK1593" s="276"/>
      <c r="EL1593" s="275"/>
      <c r="EM1593" s="275"/>
      <c r="EO1593" s="275"/>
      <c r="EP1593" s="275"/>
      <c r="ES1593" s="275"/>
      <c r="ET1593" s="276"/>
      <c r="EU1593" s="275"/>
      <c r="EV1593" s="275"/>
      <c r="EX1593" s="275"/>
      <c r="EY1593" s="275"/>
    </row>
    <row r="1594" spans="140:155" ht="32.25" customHeight="1">
      <c r="EJ1594" s="275"/>
      <c r="EK1594" s="276"/>
      <c r="EL1594" s="275"/>
      <c r="EM1594" s="275"/>
      <c r="EO1594" s="275"/>
      <c r="EP1594" s="275"/>
      <c r="ES1594" s="275"/>
      <c r="ET1594" s="276"/>
      <c r="EU1594" s="275"/>
      <c r="EV1594" s="275"/>
      <c r="EX1594" s="275"/>
      <c r="EY1594" s="275"/>
    </row>
    <row r="1595" spans="140:155" ht="32.25" customHeight="1">
      <c r="EJ1595" s="275"/>
      <c r="EK1595" s="276"/>
      <c r="EL1595" s="275"/>
      <c r="EM1595" s="275"/>
      <c r="EO1595" s="275"/>
      <c r="EP1595" s="275"/>
      <c r="ES1595" s="275"/>
      <c r="ET1595" s="276"/>
      <c r="EU1595" s="275"/>
      <c r="EV1595" s="275"/>
      <c r="EX1595" s="275"/>
      <c r="EY1595" s="275"/>
    </row>
    <row r="1596" spans="140:155" ht="32.25" customHeight="1">
      <c r="EJ1596" s="275"/>
      <c r="EK1596" s="276"/>
      <c r="EL1596" s="275"/>
      <c r="EM1596" s="275"/>
      <c r="EO1596" s="275"/>
      <c r="EP1596" s="275"/>
      <c r="ES1596" s="275"/>
      <c r="ET1596" s="276"/>
      <c r="EU1596" s="275"/>
      <c r="EV1596" s="275"/>
      <c r="EX1596" s="275"/>
      <c r="EY1596" s="275"/>
    </row>
    <row r="1597" spans="140:155" ht="32.25" customHeight="1">
      <c r="EJ1597" s="275"/>
      <c r="EK1597" s="276"/>
      <c r="EL1597" s="275"/>
      <c r="EM1597" s="275"/>
      <c r="EO1597" s="275"/>
      <c r="EP1597" s="275"/>
      <c r="ES1597" s="275"/>
      <c r="ET1597" s="276"/>
      <c r="EU1597" s="275"/>
      <c r="EV1597" s="275"/>
      <c r="EX1597" s="275"/>
      <c r="EY1597" s="275"/>
    </row>
    <row r="1598" spans="140:155" ht="32.25" customHeight="1">
      <c r="EJ1598" s="275"/>
      <c r="EK1598" s="276"/>
      <c r="EL1598" s="275"/>
      <c r="EM1598" s="275"/>
      <c r="EO1598" s="275"/>
      <c r="EP1598" s="275"/>
      <c r="ES1598" s="275"/>
      <c r="ET1598" s="276"/>
      <c r="EU1598" s="275"/>
      <c r="EV1598" s="275"/>
      <c r="EX1598" s="275"/>
      <c r="EY1598" s="275"/>
    </row>
    <row r="1599" spans="140:155" ht="32.25" customHeight="1">
      <c r="EJ1599" s="275"/>
      <c r="EK1599" s="276"/>
      <c r="EL1599" s="275"/>
      <c r="EM1599" s="275"/>
      <c r="EO1599" s="275"/>
      <c r="EP1599" s="275"/>
      <c r="ES1599" s="275"/>
      <c r="ET1599" s="276"/>
      <c r="EU1599" s="275"/>
      <c r="EV1599" s="275"/>
      <c r="EX1599" s="275"/>
      <c r="EY1599" s="275"/>
    </row>
    <row r="1600" spans="140:155" ht="32.25" customHeight="1">
      <c r="EJ1600" s="275"/>
      <c r="EK1600" s="276"/>
      <c r="EL1600" s="275"/>
      <c r="EM1600" s="275"/>
      <c r="EO1600" s="275"/>
      <c r="EP1600" s="275"/>
      <c r="ES1600" s="275"/>
      <c r="ET1600" s="276"/>
      <c r="EU1600" s="275"/>
      <c r="EV1600" s="275"/>
      <c r="EX1600" s="275"/>
      <c r="EY1600" s="275"/>
    </row>
    <row r="1601" spans="140:155" ht="32.25" customHeight="1">
      <c r="EJ1601" s="275"/>
      <c r="EK1601" s="276"/>
      <c r="EL1601" s="275"/>
      <c r="EM1601" s="275"/>
      <c r="EO1601" s="275"/>
      <c r="EP1601" s="275"/>
      <c r="ES1601" s="275"/>
      <c r="ET1601" s="276"/>
      <c r="EU1601" s="275"/>
      <c r="EV1601" s="275"/>
      <c r="EX1601" s="275"/>
      <c r="EY1601" s="275"/>
    </row>
    <row r="1602" spans="140:155" ht="32.25" customHeight="1">
      <c r="EJ1602" s="275"/>
      <c r="EK1602" s="276"/>
      <c r="EL1602" s="275"/>
      <c r="EM1602" s="275"/>
      <c r="EO1602" s="275"/>
      <c r="EP1602" s="275"/>
      <c r="ES1602" s="275"/>
      <c r="ET1602" s="276"/>
      <c r="EU1602" s="275"/>
      <c r="EV1602" s="275"/>
      <c r="EX1602" s="275"/>
      <c r="EY1602" s="275"/>
    </row>
    <row r="1603" spans="140:155" ht="32.25" customHeight="1">
      <c r="EJ1603" s="275"/>
      <c r="EK1603" s="276"/>
      <c r="EL1603" s="275"/>
      <c r="EM1603" s="275"/>
      <c r="EO1603" s="275"/>
      <c r="EP1603" s="275"/>
      <c r="ES1603" s="275"/>
      <c r="ET1603" s="276"/>
      <c r="EU1603" s="275"/>
      <c r="EV1603" s="275"/>
      <c r="EX1603" s="275"/>
      <c r="EY1603" s="275"/>
    </row>
    <row r="1604" spans="140:155" ht="32.25" customHeight="1">
      <c r="EJ1604" s="275"/>
      <c r="EK1604" s="276"/>
      <c r="EL1604" s="275"/>
      <c r="EM1604" s="275"/>
      <c r="EO1604" s="275"/>
      <c r="EP1604" s="275"/>
      <c r="ES1604" s="275"/>
      <c r="ET1604" s="276"/>
      <c r="EU1604" s="275"/>
      <c r="EV1604" s="275"/>
      <c r="EX1604" s="275"/>
      <c r="EY1604" s="275"/>
    </row>
    <row r="1605" spans="140:155" ht="32.25" customHeight="1">
      <c r="EJ1605" s="275"/>
      <c r="EK1605" s="276"/>
      <c r="EL1605" s="275"/>
      <c r="EM1605" s="275"/>
      <c r="EO1605" s="275"/>
      <c r="EP1605" s="275"/>
      <c r="ES1605" s="275"/>
      <c r="ET1605" s="276"/>
      <c r="EU1605" s="275"/>
      <c r="EV1605" s="275"/>
      <c r="EX1605" s="275"/>
      <c r="EY1605" s="275"/>
    </row>
    <row r="1606" spans="140:155" ht="32.25" customHeight="1">
      <c r="EJ1606" s="275"/>
      <c r="EK1606" s="276"/>
      <c r="EL1606" s="275"/>
      <c r="EM1606" s="275"/>
      <c r="EO1606" s="275"/>
      <c r="EP1606" s="275"/>
      <c r="ES1606" s="275"/>
      <c r="ET1606" s="276"/>
      <c r="EU1606" s="275"/>
      <c r="EV1606" s="275"/>
      <c r="EX1606" s="275"/>
      <c r="EY1606" s="275"/>
    </row>
    <row r="1607" spans="140:155" ht="32.25" customHeight="1">
      <c r="EJ1607" s="275"/>
      <c r="EK1607" s="276"/>
      <c r="EL1607" s="275"/>
      <c r="EM1607" s="275"/>
      <c r="EO1607" s="275"/>
      <c r="EP1607" s="275"/>
      <c r="ES1607" s="275"/>
      <c r="ET1607" s="276"/>
      <c r="EU1607" s="275"/>
      <c r="EV1607" s="275"/>
      <c r="EX1607" s="275"/>
      <c r="EY1607" s="275"/>
    </row>
    <row r="1608" spans="140:155" ht="32.25" customHeight="1">
      <c r="EJ1608" s="275"/>
      <c r="EK1608" s="276"/>
      <c r="EL1608" s="275"/>
      <c r="EM1608" s="275"/>
      <c r="EO1608" s="275"/>
      <c r="EP1608" s="275"/>
      <c r="ES1608" s="275"/>
      <c r="ET1608" s="276"/>
      <c r="EU1608" s="275"/>
      <c r="EV1608" s="275"/>
      <c r="EX1608" s="275"/>
      <c r="EY1608" s="275"/>
    </row>
    <row r="1609" spans="140:155" ht="32.25" customHeight="1">
      <c r="EJ1609" s="275"/>
      <c r="EK1609" s="276"/>
      <c r="EL1609" s="275"/>
      <c r="EM1609" s="275"/>
      <c r="EO1609" s="275"/>
      <c r="EP1609" s="275"/>
      <c r="ES1609" s="275"/>
      <c r="ET1609" s="276"/>
      <c r="EU1609" s="275"/>
      <c r="EV1609" s="275"/>
      <c r="EX1609" s="275"/>
      <c r="EY1609" s="275"/>
    </row>
    <row r="1610" spans="140:155" ht="32.25" customHeight="1">
      <c r="EJ1610" s="275"/>
      <c r="EK1610" s="276"/>
      <c r="EL1610" s="275"/>
      <c r="EM1610" s="275"/>
      <c r="EO1610" s="275"/>
      <c r="EP1610" s="275"/>
      <c r="ES1610" s="275"/>
      <c r="ET1610" s="276"/>
      <c r="EU1610" s="275"/>
      <c r="EV1610" s="275"/>
      <c r="EX1610" s="275"/>
      <c r="EY1610" s="275"/>
    </row>
    <row r="1611" spans="140:155" ht="32.25" customHeight="1">
      <c r="EJ1611" s="275"/>
      <c r="EK1611" s="276"/>
      <c r="EL1611" s="275"/>
      <c r="EM1611" s="275"/>
      <c r="EO1611" s="275"/>
      <c r="EP1611" s="275"/>
      <c r="ES1611" s="275"/>
      <c r="ET1611" s="276"/>
      <c r="EU1611" s="275"/>
      <c r="EV1611" s="275"/>
      <c r="EX1611" s="275"/>
      <c r="EY1611" s="275"/>
    </row>
    <row r="1612" spans="140:155" ht="32.25" customHeight="1">
      <c r="EJ1612" s="275"/>
      <c r="EK1612" s="276"/>
      <c r="EL1612" s="275"/>
      <c r="EM1612" s="275"/>
      <c r="EO1612" s="275"/>
      <c r="EP1612" s="275"/>
      <c r="ES1612" s="275"/>
      <c r="ET1612" s="276"/>
      <c r="EU1612" s="275"/>
      <c r="EV1612" s="275"/>
      <c r="EX1612" s="275"/>
      <c r="EY1612" s="275"/>
    </row>
    <row r="1613" spans="140:155" ht="32.25" customHeight="1">
      <c r="EJ1613" s="275"/>
      <c r="EK1613" s="276"/>
      <c r="EL1613" s="275"/>
      <c r="EM1613" s="275"/>
      <c r="EO1613" s="275"/>
      <c r="EP1613" s="275"/>
      <c r="ES1613" s="275"/>
      <c r="ET1613" s="276"/>
      <c r="EU1613" s="275"/>
      <c r="EV1613" s="275"/>
      <c r="EX1613" s="275"/>
      <c r="EY1613" s="275"/>
    </row>
    <row r="1614" spans="140:155" ht="32.25" customHeight="1">
      <c r="EJ1614" s="275"/>
      <c r="EK1614" s="276"/>
      <c r="EL1614" s="275"/>
      <c r="EM1614" s="275"/>
      <c r="EO1614" s="275"/>
      <c r="EP1614" s="275"/>
      <c r="ES1614" s="275"/>
      <c r="ET1614" s="276"/>
      <c r="EU1614" s="275"/>
      <c r="EV1614" s="275"/>
      <c r="EX1614" s="275"/>
      <c r="EY1614" s="275"/>
    </row>
    <row r="1615" spans="140:155" ht="32.25" customHeight="1">
      <c r="EJ1615" s="275"/>
      <c r="EK1615" s="276"/>
      <c r="EL1615" s="275"/>
      <c r="EM1615" s="275"/>
      <c r="EO1615" s="275"/>
      <c r="EP1615" s="275"/>
      <c r="ES1615" s="275"/>
      <c r="ET1615" s="276"/>
      <c r="EU1615" s="275"/>
      <c r="EV1615" s="275"/>
      <c r="EX1615" s="275"/>
      <c r="EY1615" s="275"/>
    </row>
    <row r="1616" spans="140:155" ht="32.25" customHeight="1">
      <c r="EJ1616" s="275"/>
      <c r="EK1616" s="276"/>
      <c r="EL1616" s="275"/>
      <c r="EM1616" s="275"/>
      <c r="EO1616" s="275"/>
      <c r="EP1616" s="275"/>
      <c r="ES1616" s="275"/>
      <c r="ET1616" s="276"/>
      <c r="EU1616" s="275"/>
      <c r="EV1616" s="275"/>
      <c r="EX1616" s="275"/>
      <c r="EY1616" s="275"/>
    </row>
    <row r="1617" spans="140:155" ht="32.25" customHeight="1">
      <c r="EJ1617" s="275"/>
      <c r="EK1617" s="276"/>
      <c r="EL1617" s="275"/>
      <c r="EM1617" s="275"/>
      <c r="EO1617" s="275"/>
      <c r="EP1617" s="275"/>
      <c r="ES1617" s="275"/>
      <c r="ET1617" s="276"/>
      <c r="EU1617" s="275"/>
      <c r="EV1617" s="275"/>
      <c r="EX1617" s="275"/>
      <c r="EY1617" s="275"/>
    </row>
    <row r="1618" spans="140:155" ht="32.25" customHeight="1">
      <c r="EJ1618" s="275"/>
      <c r="EK1618" s="276"/>
      <c r="EL1618" s="275"/>
      <c r="EM1618" s="275"/>
      <c r="EO1618" s="275"/>
      <c r="EP1618" s="275"/>
      <c r="ES1618" s="275"/>
      <c r="ET1618" s="276"/>
      <c r="EU1618" s="275"/>
      <c r="EV1618" s="275"/>
      <c r="EX1618" s="275"/>
      <c r="EY1618" s="275"/>
    </row>
    <row r="1619" spans="140:155" ht="32.25" customHeight="1">
      <c r="EJ1619" s="275"/>
      <c r="EK1619" s="276"/>
      <c r="EL1619" s="275"/>
      <c r="EM1619" s="275"/>
      <c r="EO1619" s="275"/>
      <c r="EP1619" s="275"/>
      <c r="ES1619" s="275"/>
      <c r="ET1619" s="276"/>
      <c r="EU1619" s="275"/>
      <c r="EV1619" s="275"/>
      <c r="EX1619" s="275"/>
      <c r="EY1619" s="275"/>
    </row>
    <row r="1620" spans="140:155" ht="32.25" customHeight="1">
      <c r="EJ1620" s="275"/>
      <c r="EK1620" s="276"/>
      <c r="EL1620" s="275"/>
      <c r="EM1620" s="275"/>
      <c r="EO1620" s="275"/>
      <c r="EP1620" s="275"/>
      <c r="ES1620" s="275"/>
      <c r="ET1620" s="276"/>
      <c r="EU1620" s="275"/>
      <c r="EV1620" s="275"/>
      <c r="EX1620" s="275"/>
      <c r="EY1620" s="275"/>
    </row>
    <row r="1621" spans="140:155" ht="32.25" customHeight="1">
      <c r="EJ1621" s="275"/>
      <c r="EK1621" s="276"/>
      <c r="EL1621" s="275"/>
      <c r="EM1621" s="275"/>
      <c r="EO1621" s="275"/>
      <c r="EP1621" s="275"/>
      <c r="ES1621" s="275"/>
      <c r="ET1621" s="276"/>
      <c r="EU1621" s="275"/>
      <c r="EV1621" s="275"/>
      <c r="EX1621" s="275"/>
      <c r="EY1621" s="275"/>
    </row>
    <row r="1622" spans="140:155" ht="32.25" customHeight="1">
      <c r="EJ1622" s="275"/>
      <c r="EK1622" s="276"/>
      <c r="EL1622" s="275"/>
      <c r="EM1622" s="275"/>
      <c r="EO1622" s="275"/>
      <c r="EP1622" s="275"/>
      <c r="ES1622" s="275"/>
      <c r="ET1622" s="276"/>
      <c r="EU1622" s="275"/>
      <c r="EV1622" s="275"/>
      <c r="EX1622" s="275"/>
      <c r="EY1622" s="275"/>
    </row>
    <row r="1623" spans="140:155" ht="32.25" customHeight="1">
      <c r="EJ1623" s="275"/>
      <c r="EK1623" s="276"/>
      <c r="EL1623" s="275"/>
      <c r="EM1623" s="275"/>
      <c r="EO1623" s="275"/>
      <c r="EP1623" s="275"/>
      <c r="ES1623" s="275"/>
      <c r="ET1623" s="276"/>
      <c r="EU1623" s="275"/>
      <c r="EV1623" s="275"/>
      <c r="EX1623" s="275"/>
      <c r="EY1623" s="275"/>
    </row>
    <row r="1624" spans="140:155" ht="32.25" customHeight="1">
      <c r="EJ1624" s="275"/>
      <c r="EK1624" s="276"/>
      <c r="EL1624" s="275"/>
      <c r="EM1624" s="275"/>
      <c r="EO1624" s="275"/>
      <c r="EP1624" s="275"/>
      <c r="ES1624" s="275"/>
      <c r="ET1624" s="276"/>
      <c r="EU1624" s="275"/>
      <c r="EV1624" s="275"/>
      <c r="EX1624" s="275"/>
      <c r="EY1624" s="275"/>
    </row>
    <row r="1625" spans="140:155" ht="32.25" customHeight="1">
      <c r="EJ1625" s="275"/>
      <c r="EK1625" s="276"/>
      <c r="EL1625" s="275"/>
      <c r="EM1625" s="275"/>
      <c r="EO1625" s="275"/>
      <c r="EP1625" s="275"/>
      <c r="ES1625" s="275"/>
      <c r="ET1625" s="276"/>
      <c r="EU1625" s="275"/>
      <c r="EV1625" s="275"/>
      <c r="EX1625" s="275"/>
      <c r="EY1625" s="275"/>
    </row>
    <row r="1626" spans="140:155" ht="32.25" customHeight="1">
      <c r="EJ1626" s="275"/>
      <c r="EK1626" s="276"/>
      <c r="EL1626" s="275"/>
      <c r="EM1626" s="275"/>
      <c r="EO1626" s="275"/>
      <c r="EP1626" s="275"/>
      <c r="ES1626" s="275"/>
      <c r="ET1626" s="276"/>
      <c r="EU1626" s="275"/>
      <c r="EV1626" s="275"/>
      <c r="EX1626" s="275"/>
      <c r="EY1626" s="275"/>
    </row>
    <row r="1627" spans="140:155" ht="32.25" customHeight="1">
      <c r="EJ1627" s="275"/>
      <c r="EK1627" s="276"/>
      <c r="EL1627" s="275"/>
      <c r="EM1627" s="275"/>
      <c r="EO1627" s="275"/>
      <c r="EP1627" s="275"/>
      <c r="ES1627" s="275"/>
      <c r="ET1627" s="276"/>
      <c r="EU1627" s="275"/>
      <c r="EV1627" s="275"/>
      <c r="EX1627" s="275"/>
      <c r="EY1627" s="275"/>
    </row>
    <row r="1628" spans="140:155" ht="32.25" customHeight="1">
      <c r="EJ1628" s="275"/>
      <c r="EK1628" s="276"/>
      <c r="EL1628" s="275"/>
      <c r="EM1628" s="275"/>
      <c r="EO1628" s="275"/>
      <c r="EP1628" s="275"/>
      <c r="ES1628" s="275"/>
      <c r="ET1628" s="276"/>
      <c r="EU1628" s="275"/>
      <c r="EV1628" s="275"/>
      <c r="EX1628" s="275"/>
      <c r="EY1628" s="275"/>
    </row>
    <row r="1629" spans="140:155" ht="32.25" customHeight="1">
      <c r="EJ1629" s="275"/>
      <c r="EK1629" s="276"/>
      <c r="EL1629" s="275"/>
      <c r="EM1629" s="275"/>
      <c r="EO1629" s="275"/>
      <c r="EP1629" s="275"/>
      <c r="ES1629" s="275"/>
      <c r="ET1629" s="276"/>
      <c r="EU1629" s="275"/>
      <c r="EV1629" s="275"/>
      <c r="EX1629" s="275"/>
      <c r="EY1629" s="275"/>
    </row>
    <row r="1630" spans="140:155" ht="32.25" customHeight="1">
      <c r="EJ1630" s="275"/>
      <c r="EK1630" s="276"/>
      <c r="EL1630" s="275"/>
      <c r="EM1630" s="275"/>
      <c r="EO1630" s="275"/>
      <c r="EP1630" s="275"/>
      <c r="ES1630" s="275"/>
      <c r="ET1630" s="276"/>
      <c r="EU1630" s="275"/>
      <c r="EV1630" s="275"/>
      <c r="EX1630" s="275"/>
      <c r="EY1630" s="275"/>
    </row>
    <row r="1631" spans="140:155" ht="32.25" customHeight="1">
      <c r="EJ1631" s="275"/>
      <c r="EK1631" s="276"/>
      <c r="EL1631" s="275"/>
      <c r="EM1631" s="275"/>
      <c r="EO1631" s="275"/>
      <c r="EP1631" s="275"/>
      <c r="ES1631" s="275"/>
      <c r="ET1631" s="276"/>
      <c r="EU1631" s="275"/>
      <c r="EV1631" s="275"/>
      <c r="EX1631" s="275"/>
      <c r="EY1631" s="275"/>
    </row>
    <row r="1632" spans="140:155" ht="32.25" customHeight="1">
      <c r="EJ1632" s="275"/>
      <c r="EK1632" s="276"/>
      <c r="EL1632" s="275"/>
      <c r="EM1632" s="275"/>
      <c r="EO1632" s="275"/>
      <c r="EP1632" s="275"/>
      <c r="ES1632" s="275"/>
      <c r="ET1632" s="276"/>
      <c r="EU1632" s="275"/>
      <c r="EV1632" s="275"/>
      <c r="EX1632" s="275"/>
      <c r="EY1632" s="275"/>
    </row>
    <row r="1633" spans="140:155" ht="32.25" customHeight="1">
      <c r="EJ1633" s="275"/>
      <c r="EK1633" s="276"/>
      <c r="EL1633" s="275"/>
      <c r="EM1633" s="275"/>
      <c r="EO1633" s="275"/>
      <c r="EP1633" s="275"/>
      <c r="ES1633" s="275"/>
      <c r="ET1633" s="276"/>
      <c r="EU1633" s="275"/>
      <c r="EV1633" s="275"/>
      <c r="EX1633" s="275"/>
      <c r="EY1633" s="275"/>
    </row>
    <row r="1634" spans="140:155" ht="32.25" customHeight="1">
      <c r="EJ1634" s="275"/>
      <c r="EK1634" s="276"/>
      <c r="EL1634" s="275"/>
      <c r="EM1634" s="275"/>
      <c r="EO1634" s="275"/>
      <c r="EP1634" s="275"/>
      <c r="ES1634" s="275"/>
      <c r="ET1634" s="276"/>
      <c r="EU1634" s="275"/>
      <c r="EV1634" s="275"/>
      <c r="EX1634" s="275"/>
      <c r="EY1634" s="275"/>
    </row>
    <row r="1635" spans="140:155" ht="32.25" customHeight="1">
      <c r="EJ1635" s="275"/>
      <c r="EK1635" s="276"/>
      <c r="EL1635" s="275"/>
      <c r="EM1635" s="275"/>
      <c r="EO1635" s="275"/>
      <c r="EP1635" s="275"/>
      <c r="ES1635" s="275"/>
      <c r="ET1635" s="276"/>
      <c r="EU1635" s="275"/>
      <c r="EV1635" s="275"/>
      <c r="EX1635" s="275"/>
      <c r="EY1635" s="275"/>
    </row>
    <row r="1636" spans="140:155" ht="32.25" customHeight="1">
      <c r="EJ1636" s="275"/>
      <c r="EK1636" s="276"/>
      <c r="EL1636" s="275"/>
      <c r="EM1636" s="275"/>
      <c r="EO1636" s="275"/>
      <c r="EP1636" s="275"/>
      <c r="ES1636" s="275"/>
      <c r="ET1636" s="276"/>
      <c r="EU1636" s="275"/>
      <c r="EV1636" s="275"/>
      <c r="EX1636" s="275"/>
      <c r="EY1636" s="275"/>
    </row>
    <row r="1637" spans="140:155" ht="32.25" customHeight="1">
      <c r="EJ1637" s="275"/>
      <c r="EK1637" s="276"/>
      <c r="EL1637" s="275"/>
      <c r="EM1637" s="275"/>
      <c r="EO1637" s="275"/>
      <c r="EP1637" s="275"/>
      <c r="ES1637" s="275"/>
      <c r="ET1637" s="276"/>
      <c r="EU1637" s="275"/>
      <c r="EV1637" s="275"/>
      <c r="EX1637" s="275"/>
      <c r="EY1637" s="275"/>
    </row>
    <row r="1638" spans="140:155" ht="32.25" customHeight="1">
      <c r="EJ1638" s="275"/>
      <c r="EK1638" s="276"/>
      <c r="EL1638" s="275"/>
      <c r="EM1638" s="275"/>
      <c r="EO1638" s="275"/>
      <c r="EP1638" s="275"/>
      <c r="ES1638" s="275"/>
      <c r="ET1638" s="276"/>
      <c r="EU1638" s="275"/>
      <c r="EV1638" s="275"/>
      <c r="EX1638" s="275"/>
      <c r="EY1638" s="275"/>
    </row>
    <row r="1639" spans="140:155" ht="32.25" customHeight="1">
      <c r="EJ1639" s="275"/>
      <c r="EK1639" s="276"/>
      <c r="EL1639" s="275"/>
      <c r="EM1639" s="275"/>
      <c r="EO1639" s="275"/>
      <c r="EP1639" s="275"/>
      <c r="ES1639" s="275"/>
      <c r="ET1639" s="276"/>
      <c r="EU1639" s="275"/>
      <c r="EV1639" s="275"/>
      <c r="EX1639" s="275"/>
      <c r="EY1639" s="275"/>
    </row>
    <row r="1640" spans="140:155" ht="32.25" customHeight="1">
      <c r="EJ1640" s="275"/>
      <c r="EK1640" s="276"/>
      <c r="EL1640" s="275"/>
      <c r="EM1640" s="275"/>
      <c r="EO1640" s="275"/>
      <c r="EP1640" s="275"/>
      <c r="ES1640" s="275"/>
      <c r="ET1640" s="276"/>
      <c r="EU1640" s="275"/>
      <c r="EV1640" s="275"/>
      <c r="EX1640" s="275"/>
      <c r="EY1640" s="275"/>
    </row>
    <row r="1641" spans="140:155" ht="32.25" customHeight="1">
      <c r="EJ1641" s="275"/>
      <c r="EK1641" s="276"/>
      <c r="EL1641" s="275"/>
      <c r="EM1641" s="275"/>
      <c r="EO1641" s="275"/>
      <c r="EP1641" s="275"/>
      <c r="ES1641" s="275"/>
      <c r="ET1641" s="276"/>
      <c r="EU1641" s="275"/>
      <c r="EV1641" s="275"/>
      <c r="EX1641" s="275"/>
      <c r="EY1641" s="275"/>
    </row>
    <row r="1642" spans="140:155" ht="32.25" customHeight="1">
      <c r="EJ1642" s="275"/>
      <c r="EK1642" s="276"/>
      <c r="EL1642" s="275"/>
      <c r="EM1642" s="275"/>
      <c r="EO1642" s="275"/>
      <c r="EP1642" s="275"/>
      <c r="ES1642" s="275"/>
      <c r="ET1642" s="276"/>
      <c r="EU1642" s="275"/>
      <c r="EV1642" s="275"/>
      <c r="EX1642" s="275"/>
      <c r="EY1642" s="275"/>
    </row>
    <row r="1643" spans="140:155" ht="32.25" customHeight="1">
      <c r="EJ1643" s="275"/>
      <c r="EK1643" s="276"/>
      <c r="EL1643" s="275"/>
      <c r="EM1643" s="275"/>
      <c r="EO1643" s="275"/>
      <c r="EP1643" s="275"/>
      <c r="ES1643" s="275"/>
      <c r="ET1643" s="276"/>
      <c r="EU1643" s="275"/>
      <c r="EV1643" s="275"/>
      <c r="EX1643" s="275"/>
      <c r="EY1643" s="275"/>
    </row>
    <row r="1644" spans="140:155" ht="32.25" customHeight="1">
      <c r="EJ1644" s="275"/>
      <c r="EK1644" s="276"/>
      <c r="EL1644" s="275"/>
      <c r="EM1644" s="275"/>
      <c r="EO1644" s="275"/>
      <c r="EP1644" s="275"/>
      <c r="ES1644" s="275"/>
      <c r="ET1644" s="276"/>
      <c r="EU1644" s="275"/>
      <c r="EV1644" s="275"/>
      <c r="EX1644" s="275"/>
      <c r="EY1644" s="275"/>
    </row>
    <row r="1645" spans="140:155" ht="32.25" customHeight="1">
      <c r="EJ1645" s="275"/>
      <c r="EK1645" s="276"/>
      <c r="EL1645" s="275"/>
      <c r="EM1645" s="275"/>
      <c r="EO1645" s="275"/>
      <c r="EP1645" s="275"/>
      <c r="ES1645" s="275"/>
      <c r="ET1645" s="276"/>
      <c r="EU1645" s="275"/>
      <c r="EV1645" s="275"/>
      <c r="EX1645" s="275"/>
      <c r="EY1645" s="275"/>
    </row>
    <row r="1646" spans="140:155" ht="32.25" customHeight="1">
      <c r="EJ1646" s="275"/>
      <c r="EK1646" s="276"/>
      <c r="EL1646" s="275"/>
      <c r="EM1646" s="275"/>
      <c r="EO1646" s="275"/>
      <c r="EP1646" s="275"/>
      <c r="ES1646" s="275"/>
      <c r="ET1646" s="276"/>
      <c r="EU1646" s="275"/>
      <c r="EV1646" s="275"/>
      <c r="EX1646" s="275"/>
      <c r="EY1646" s="275"/>
    </row>
    <row r="1647" spans="140:155" ht="32.25" customHeight="1">
      <c r="EJ1647" s="275"/>
      <c r="EK1647" s="276"/>
      <c r="EL1647" s="275"/>
      <c r="EM1647" s="275"/>
      <c r="EO1647" s="275"/>
      <c r="EP1647" s="275"/>
      <c r="ES1647" s="275"/>
      <c r="ET1647" s="276"/>
      <c r="EU1647" s="275"/>
      <c r="EV1647" s="275"/>
      <c r="EX1647" s="275"/>
      <c r="EY1647" s="275"/>
    </row>
    <row r="1648" spans="140:155" ht="32.25" customHeight="1">
      <c r="EJ1648" s="275"/>
      <c r="EK1648" s="276"/>
      <c r="EL1648" s="275"/>
      <c r="EM1648" s="275"/>
      <c r="EO1648" s="275"/>
      <c r="EP1648" s="275"/>
      <c r="ES1648" s="275"/>
      <c r="ET1648" s="276"/>
      <c r="EU1648" s="275"/>
      <c r="EV1648" s="275"/>
      <c r="EX1648" s="275"/>
      <c r="EY1648" s="275"/>
    </row>
    <row r="1649" spans="140:155" ht="32.25" customHeight="1">
      <c r="EJ1649" s="275"/>
      <c r="EK1649" s="276"/>
      <c r="EL1649" s="275"/>
      <c r="EM1649" s="275"/>
      <c r="EO1649" s="275"/>
      <c r="EP1649" s="275"/>
      <c r="ES1649" s="275"/>
      <c r="ET1649" s="276"/>
      <c r="EU1649" s="275"/>
      <c r="EV1649" s="275"/>
      <c r="EX1649" s="275"/>
      <c r="EY1649" s="275"/>
    </row>
    <row r="1650" spans="140:155" ht="32.25" customHeight="1">
      <c r="EJ1650" s="275"/>
      <c r="EK1650" s="276"/>
      <c r="EL1650" s="275"/>
      <c r="EM1650" s="275"/>
      <c r="EO1650" s="275"/>
      <c r="EP1650" s="275"/>
      <c r="ES1650" s="275"/>
      <c r="ET1650" s="276"/>
      <c r="EU1650" s="275"/>
      <c r="EV1650" s="275"/>
      <c r="EX1650" s="275"/>
      <c r="EY1650" s="275"/>
    </row>
    <row r="1651" spans="140:155" ht="32.25" customHeight="1">
      <c r="EJ1651" s="275"/>
      <c r="EK1651" s="276"/>
      <c r="EL1651" s="275"/>
      <c r="EM1651" s="275"/>
      <c r="EO1651" s="275"/>
      <c r="EP1651" s="275"/>
      <c r="ES1651" s="275"/>
      <c r="ET1651" s="276"/>
      <c r="EU1651" s="275"/>
      <c r="EV1651" s="275"/>
      <c r="EX1651" s="275"/>
      <c r="EY1651" s="275"/>
    </row>
    <row r="1652" spans="140:155" ht="32.25" customHeight="1">
      <c r="EJ1652" s="275"/>
      <c r="EK1652" s="276"/>
      <c r="EL1652" s="275"/>
      <c r="EM1652" s="275"/>
      <c r="EO1652" s="275"/>
      <c r="EP1652" s="275"/>
      <c r="ES1652" s="275"/>
      <c r="ET1652" s="276"/>
      <c r="EU1652" s="275"/>
      <c r="EV1652" s="275"/>
      <c r="EX1652" s="275"/>
      <c r="EY1652" s="275"/>
    </row>
    <row r="1653" spans="140:155" ht="32.25" customHeight="1">
      <c r="EJ1653" s="275"/>
      <c r="EK1653" s="276"/>
      <c r="EL1653" s="275"/>
      <c r="EM1653" s="275"/>
      <c r="EO1653" s="275"/>
      <c r="EP1653" s="275"/>
      <c r="ES1653" s="275"/>
      <c r="ET1653" s="276"/>
      <c r="EU1653" s="275"/>
      <c r="EV1653" s="275"/>
      <c r="EX1653" s="275"/>
      <c r="EY1653" s="275"/>
    </row>
    <row r="1654" spans="140:155" ht="32.25" customHeight="1">
      <c r="EJ1654" s="275"/>
      <c r="EK1654" s="276"/>
      <c r="EL1654" s="275"/>
      <c r="EM1654" s="275"/>
      <c r="EO1654" s="275"/>
      <c r="EP1654" s="275"/>
      <c r="ES1654" s="275"/>
      <c r="ET1654" s="276"/>
      <c r="EU1654" s="275"/>
      <c r="EV1654" s="275"/>
      <c r="EX1654" s="275"/>
      <c r="EY1654" s="275"/>
    </row>
    <row r="1655" spans="140:155" ht="32.25" customHeight="1">
      <c r="EJ1655" s="275"/>
      <c r="EK1655" s="276"/>
      <c r="EL1655" s="275"/>
      <c r="EM1655" s="275"/>
      <c r="EO1655" s="275"/>
      <c r="EP1655" s="275"/>
      <c r="ES1655" s="275"/>
      <c r="ET1655" s="276"/>
      <c r="EU1655" s="275"/>
      <c r="EV1655" s="275"/>
      <c r="EX1655" s="275"/>
      <c r="EY1655" s="275"/>
    </row>
    <row r="1656" spans="140:155" ht="32.25" customHeight="1">
      <c r="EJ1656" s="275"/>
      <c r="EK1656" s="276"/>
      <c r="EL1656" s="275"/>
      <c r="EM1656" s="275"/>
      <c r="EO1656" s="275"/>
      <c r="EP1656" s="275"/>
      <c r="ES1656" s="275"/>
      <c r="ET1656" s="276"/>
      <c r="EU1656" s="275"/>
      <c r="EV1656" s="275"/>
      <c r="EX1656" s="275"/>
      <c r="EY1656" s="275"/>
    </row>
    <row r="1657" spans="140:155" ht="32.25" customHeight="1">
      <c r="EJ1657" s="275"/>
      <c r="EK1657" s="276"/>
      <c r="EL1657" s="275"/>
      <c r="EM1657" s="275"/>
      <c r="EO1657" s="275"/>
      <c r="EP1657" s="275"/>
      <c r="ES1657" s="275"/>
      <c r="ET1657" s="276"/>
      <c r="EU1657" s="275"/>
      <c r="EV1657" s="275"/>
      <c r="EX1657" s="275"/>
      <c r="EY1657" s="275"/>
    </row>
    <row r="1658" spans="140:155" ht="32.25" customHeight="1">
      <c r="EJ1658" s="275"/>
      <c r="EK1658" s="276"/>
      <c r="EL1658" s="275"/>
      <c r="EM1658" s="275"/>
      <c r="EO1658" s="275"/>
      <c r="EP1658" s="275"/>
      <c r="ES1658" s="275"/>
      <c r="ET1658" s="276"/>
      <c r="EU1658" s="275"/>
      <c r="EV1658" s="275"/>
      <c r="EX1658" s="275"/>
      <c r="EY1658" s="275"/>
    </row>
    <row r="1659" spans="140:155" ht="32.25" customHeight="1">
      <c r="EJ1659" s="275"/>
      <c r="EK1659" s="276"/>
      <c r="EL1659" s="275"/>
      <c r="EM1659" s="275"/>
      <c r="EO1659" s="275"/>
      <c r="EP1659" s="275"/>
      <c r="ES1659" s="275"/>
      <c r="ET1659" s="276"/>
      <c r="EU1659" s="275"/>
      <c r="EV1659" s="275"/>
      <c r="EX1659" s="275"/>
      <c r="EY1659" s="275"/>
    </row>
    <row r="1660" spans="140:155" ht="32.25" customHeight="1">
      <c r="EJ1660" s="275"/>
      <c r="EK1660" s="276"/>
      <c r="EL1660" s="275"/>
      <c r="EM1660" s="275"/>
      <c r="EO1660" s="275"/>
      <c r="EP1660" s="275"/>
      <c r="ES1660" s="275"/>
      <c r="ET1660" s="276"/>
      <c r="EU1660" s="275"/>
      <c r="EV1660" s="275"/>
      <c r="EX1660" s="275"/>
      <c r="EY1660" s="275"/>
    </row>
    <row r="1661" spans="140:155" ht="32.25" customHeight="1">
      <c r="EJ1661" s="275"/>
      <c r="EK1661" s="276"/>
      <c r="EL1661" s="275"/>
      <c r="EM1661" s="275"/>
      <c r="EO1661" s="275"/>
      <c r="EP1661" s="275"/>
      <c r="ES1661" s="275"/>
      <c r="ET1661" s="276"/>
      <c r="EU1661" s="275"/>
      <c r="EV1661" s="275"/>
      <c r="EX1661" s="275"/>
      <c r="EY1661" s="275"/>
    </row>
    <row r="1662" spans="140:155" ht="32.25" customHeight="1">
      <c r="EJ1662" s="275"/>
      <c r="EK1662" s="276"/>
      <c r="EL1662" s="275"/>
      <c r="EM1662" s="275"/>
      <c r="EO1662" s="275"/>
      <c r="EP1662" s="275"/>
      <c r="ES1662" s="275"/>
      <c r="ET1662" s="276"/>
      <c r="EU1662" s="275"/>
      <c r="EV1662" s="275"/>
      <c r="EX1662" s="275"/>
      <c r="EY1662" s="275"/>
    </row>
    <row r="1663" spans="140:155" ht="32.25" customHeight="1">
      <c r="EJ1663" s="275"/>
      <c r="EK1663" s="276"/>
      <c r="EL1663" s="275"/>
      <c r="EM1663" s="275"/>
      <c r="EO1663" s="275"/>
      <c r="EP1663" s="275"/>
      <c r="ES1663" s="275"/>
      <c r="ET1663" s="276"/>
      <c r="EU1663" s="275"/>
      <c r="EV1663" s="275"/>
      <c r="EX1663" s="275"/>
      <c r="EY1663" s="275"/>
    </row>
    <row r="1664" spans="140:155" ht="32.25" customHeight="1">
      <c r="EJ1664" s="275"/>
      <c r="EK1664" s="276"/>
      <c r="EL1664" s="275"/>
      <c r="EM1664" s="275"/>
      <c r="EO1664" s="275"/>
      <c r="EP1664" s="275"/>
      <c r="ES1664" s="275"/>
      <c r="ET1664" s="276"/>
      <c r="EU1664" s="275"/>
      <c r="EV1664" s="275"/>
      <c r="EX1664" s="275"/>
      <c r="EY1664" s="275"/>
    </row>
    <row r="1665" spans="140:155" ht="32.25" customHeight="1">
      <c r="EJ1665" s="275"/>
      <c r="EK1665" s="276"/>
      <c r="EL1665" s="275"/>
      <c r="EM1665" s="275"/>
      <c r="EO1665" s="275"/>
      <c r="EP1665" s="275"/>
      <c r="ES1665" s="275"/>
      <c r="ET1665" s="276"/>
      <c r="EU1665" s="275"/>
      <c r="EV1665" s="275"/>
      <c r="EX1665" s="275"/>
      <c r="EY1665" s="275"/>
    </row>
    <row r="1666" spans="140:155" ht="32.25" customHeight="1">
      <c r="EJ1666" s="275"/>
      <c r="EK1666" s="276"/>
      <c r="EL1666" s="275"/>
      <c r="EM1666" s="275"/>
      <c r="EO1666" s="275"/>
      <c r="EP1666" s="275"/>
      <c r="ES1666" s="275"/>
      <c r="ET1666" s="276"/>
      <c r="EU1666" s="275"/>
      <c r="EV1666" s="275"/>
      <c r="EX1666" s="275"/>
      <c r="EY1666" s="275"/>
    </row>
    <row r="1667" spans="140:155" ht="32.25" customHeight="1">
      <c r="EJ1667" s="275"/>
      <c r="EK1667" s="276"/>
      <c r="EL1667" s="275"/>
      <c r="EM1667" s="275"/>
      <c r="EO1667" s="275"/>
      <c r="EP1667" s="275"/>
      <c r="ES1667" s="275"/>
      <c r="ET1667" s="276"/>
      <c r="EU1667" s="275"/>
      <c r="EV1667" s="275"/>
      <c r="EX1667" s="275"/>
      <c r="EY1667" s="275"/>
    </row>
    <row r="1668" spans="140:155" ht="32.25" customHeight="1">
      <c r="EJ1668" s="275"/>
      <c r="EK1668" s="276"/>
      <c r="EL1668" s="275"/>
      <c r="EM1668" s="275"/>
      <c r="EO1668" s="275"/>
      <c r="EP1668" s="275"/>
      <c r="ES1668" s="275"/>
      <c r="ET1668" s="276"/>
      <c r="EU1668" s="275"/>
      <c r="EV1668" s="275"/>
      <c r="EX1668" s="275"/>
      <c r="EY1668" s="275"/>
    </row>
    <row r="1669" spans="140:155" ht="32.25" customHeight="1">
      <c r="EJ1669" s="275"/>
      <c r="EK1669" s="276"/>
      <c r="EL1669" s="275"/>
      <c r="EM1669" s="275"/>
      <c r="EO1669" s="275"/>
      <c r="EP1669" s="275"/>
      <c r="ES1669" s="275"/>
      <c r="ET1669" s="276"/>
      <c r="EU1669" s="275"/>
      <c r="EV1669" s="275"/>
      <c r="EX1669" s="275"/>
      <c r="EY1669" s="275"/>
    </row>
    <row r="1670" spans="140:155" ht="32.25" customHeight="1">
      <c r="EJ1670" s="275"/>
      <c r="EK1670" s="276"/>
      <c r="EL1670" s="275"/>
      <c r="EM1670" s="275"/>
      <c r="EO1670" s="275"/>
      <c r="EP1670" s="275"/>
      <c r="ES1670" s="275"/>
      <c r="ET1670" s="276"/>
      <c r="EU1670" s="275"/>
      <c r="EV1670" s="275"/>
      <c r="EX1670" s="275"/>
      <c r="EY1670" s="275"/>
    </row>
    <row r="1671" spans="140:155" ht="32.25" customHeight="1">
      <c r="EJ1671" s="275"/>
      <c r="EK1671" s="276"/>
      <c r="EL1671" s="275"/>
      <c r="EM1671" s="275"/>
      <c r="EO1671" s="275"/>
      <c r="EP1671" s="275"/>
      <c r="ES1671" s="275"/>
      <c r="ET1671" s="276"/>
      <c r="EU1671" s="275"/>
      <c r="EV1671" s="275"/>
      <c r="EX1671" s="275"/>
      <c r="EY1671" s="275"/>
    </row>
    <row r="1672" spans="140:155" ht="32.25" customHeight="1">
      <c r="EJ1672" s="275"/>
      <c r="EK1672" s="276"/>
      <c r="EL1672" s="275"/>
      <c r="EM1672" s="275"/>
      <c r="EO1672" s="275"/>
      <c r="EP1672" s="275"/>
      <c r="ES1672" s="275"/>
      <c r="ET1672" s="276"/>
      <c r="EU1672" s="275"/>
      <c r="EV1672" s="275"/>
      <c r="EX1672" s="275"/>
      <c r="EY1672" s="275"/>
    </row>
    <row r="1673" spans="140:155" ht="32.25" customHeight="1">
      <c r="EJ1673" s="275"/>
      <c r="EK1673" s="276"/>
      <c r="EL1673" s="275"/>
      <c r="EM1673" s="275"/>
      <c r="EO1673" s="275"/>
      <c r="EP1673" s="275"/>
      <c r="ES1673" s="275"/>
      <c r="ET1673" s="276"/>
      <c r="EU1673" s="275"/>
      <c r="EV1673" s="275"/>
      <c r="EX1673" s="275"/>
      <c r="EY1673" s="275"/>
    </row>
    <row r="1674" spans="140:155" ht="32.25" customHeight="1">
      <c r="EJ1674" s="275"/>
      <c r="EK1674" s="276"/>
      <c r="EL1674" s="275"/>
      <c r="EM1674" s="275"/>
      <c r="EO1674" s="275"/>
      <c r="EP1674" s="275"/>
      <c r="ES1674" s="275"/>
      <c r="ET1674" s="276"/>
      <c r="EU1674" s="275"/>
      <c r="EV1674" s="275"/>
      <c r="EX1674" s="275"/>
      <c r="EY1674" s="275"/>
    </row>
    <row r="1675" spans="140:155" ht="32.25" customHeight="1">
      <c r="EJ1675" s="275"/>
      <c r="EK1675" s="276"/>
      <c r="EL1675" s="275"/>
      <c r="EM1675" s="275"/>
      <c r="EO1675" s="275"/>
      <c r="EP1675" s="275"/>
      <c r="ES1675" s="275"/>
      <c r="ET1675" s="276"/>
      <c r="EU1675" s="275"/>
      <c r="EV1675" s="275"/>
      <c r="EX1675" s="275"/>
      <c r="EY1675" s="275"/>
    </row>
    <row r="1676" spans="140:155" ht="32.25" customHeight="1">
      <c r="EJ1676" s="275"/>
      <c r="EK1676" s="276"/>
      <c r="EL1676" s="275"/>
      <c r="EM1676" s="275"/>
      <c r="EO1676" s="275"/>
      <c r="EP1676" s="275"/>
      <c r="ES1676" s="275"/>
      <c r="ET1676" s="276"/>
      <c r="EU1676" s="275"/>
      <c r="EV1676" s="275"/>
      <c r="EX1676" s="275"/>
      <c r="EY1676" s="275"/>
    </row>
    <row r="1677" spans="140:155" ht="32.25" customHeight="1">
      <c r="EJ1677" s="275"/>
      <c r="EK1677" s="276"/>
      <c r="EL1677" s="275"/>
      <c r="EM1677" s="275"/>
      <c r="EO1677" s="275"/>
      <c r="EP1677" s="275"/>
      <c r="ES1677" s="275"/>
      <c r="ET1677" s="276"/>
      <c r="EU1677" s="275"/>
      <c r="EV1677" s="275"/>
      <c r="EX1677" s="275"/>
      <c r="EY1677" s="275"/>
    </row>
    <row r="1678" spans="140:155" ht="32.25" customHeight="1">
      <c r="EJ1678" s="275"/>
      <c r="EK1678" s="276"/>
      <c r="EL1678" s="275"/>
      <c r="EM1678" s="275"/>
      <c r="EO1678" s="275"/>
      <c r="EP1678" s="275"/>
      <c r="ES1678" s="275"/>
      <c r="ET1678" s="276"/>
      <c r="EU1678" s="275"/>
      <c r="EV1678" s="275"/>
      <c r="EX1678" s="275"/>
      <c r="EY1678" s="275"/>
    </row>
    <row r="1679" spans="140:155" ht="32.25" customHeight="1">
      <c r="EJ1679" s="275"/>
      <c r="EK1679" s="276"/>
      <c r="EL1679" s="275"/>
      <c r="EM1679" s="275"/>
      <c r="EO1679" s="275"/>
      <c r="EP1679" s="275"/>
      <c r="ES1679" s="275"/>
      <c r="ET1679" s="276"/>
      <c r="EU1679" s="275"/>
      <c r="EV1679" s="275"/>
      <c r="EX1679" s="275"/>
      <c r="EY1679" s="275"/>
    </row>
    <row r="1680" spans="140:155" ht="32.25" customHeight="1">
      <c r="EJ1680" s="275"/>
      <c r="EK1680" s="276"/>
      <c r="EL1680" s="275"/>
      <c r="EM1680" s="275"/>
      <c r="EO1680" s="275"/>
      <c r="EP1680" s="275"/>
      <c r="ES1680" s="275"/>
      <c r="ET1680" s="276"/>
      <c r="EU1680" s="275"/>
      <c r="EV1680" s="275"/>
      <c r="EX1680" s="275"/>
      <c r="EY1680" s="275"/>
    </row>
    <row r="1681" spans="140:155" ht="32.25" customHeight="1">
      <c r="EJ1681" s="275"/>
      <c r="EK1681" s="276"/>
      <c r="EL1681" s="275"/>
      <c r="EM1681" s="275"/>
      <c r="EO1681" s="275"/>
      <c r="EP1681" s="275"/>
      <c r="ES1681" s="275"/>
      <c r="ET1681" s="276"/>
      <c r="EU1681" s="275"/>
      <c r="EV1681" s="275"/>
      <c r="EX1681" s="275"/>
      <c r="EY1681" s="275"/>
    </row>
    <row r="1682" spans="140:155" ht="32.25" customHeight="1">
      <c r="EJ1682" s="275"/>
      <c r="EK1682" s="276"/>
      <c r="EL1682" s="275"/>
      <c r="EM1682" s="275"/>
      <c r="EO1682" s="275"/>
      <c r="EP1682" s="275"/>
      <c r="ES1682" s="275"/>
      <c r="ET1682" s="276"/>
      <c r="EU1682" s="275"/>
      <c r="EV1682" s="275"/>
      <c r="EX1682" s="275"/>
      <c r="EY1682" s="275"/>
    </row>
    <row r="1683" spans="140:155" ht="32.25" customHeight="1">
      <c r="EJ1683" s="275"/>
      <c r="EK1683" s="276"/>
      <c r="EL1683" s="275"/>
      <c r="EM1683" s="275"/>
      <c r="EO1683" s="275"/>
      <c r="EP1683" s="275"/>
      <c r="ES1683" s="275"/>
      <c r="ET1683" s="276"/>
      <c r="EU1683" s="275"/>
      <c r="EV1683" s="275"/>
      <c r="EX1683" s="275"/>
      <c r="EY1683" s="275"/>
    </row>
    <row r="1684" spans="140:155" ht="32.25" customHeight="1">
      <c r="EJ1684" s="275"/>
      <c r="EK1684" s="276"/>
      <c r="EL1684" s="275"/>
      <c r="EM1684" s="275"/>
      <c r="EO1684" s="275"/>
      <c r="EP1684" s="275"/>
      <c r="ES1684" s="275"/>
      <c r="ET1684" s="276"/>
      <c r="EU1684" s="275"/>
      <c r="EV1684" s="275"/>
      <c r="EX1684" s="275"/>
      <c r="EY1684" s="275"/>
    </row>
    <row r="1685" spans="140:155" ht="32.25" customHeight="1">
      <c r="EJ1685" s="275"/>
      <c r="EK1685" s="276"/>
      <c r="EL1685" s="275"/>
      <c r="EM1685" s="275"/>
      <c r="EO1685" s="275"/>
      <c r="EP1685" s="275"/>
      <c r="ES1685" s="275"/>
      <c r="ET1685" s="276"/>
      <c r="EU1685" s="275"/>
      <c r="EV1685" s="275"/>
      <c r="EX1685" s="275"/>
      <c r="EY1685" s="275"/>
    </row>
    <row r="1686" spans="140:155" ht="32.25" customHeight="1">
      <c r="EJ1686" s="275"/>
      <c r="EK1686" s="276"/>
      <c r="EL1686" s="275"/>
      <c r="EM1686" s="275"/>
      <c r="EO1686" s="275"/>
      <c r="EP1686" s="275"/>
      <c r="ES1686" s="275"/>
      <c r="ET1686" s="276"/>
      <c r="EU1686" s="275"/>
      <c r="EV1686" s="275"/>
      <c r="EX1686" s="275"/>
      <c r="EY1686" s="275"/>
    </row>
    <row r="1687" spans="140:155" ht="32.25" customHeight="1">
      <c r="EJ1687" s="275"/>
      <c r="EK1687" s="276"/>
      <c r="EL1687" s="275"/>
      <c r="EM1687" s="275"/>
      <c r="EO1687" s="275"/>
      <c r="EP1687" s="275"/>
      <c r="ES1687" s="275"/>
      <c r="ET1687" s="276"/>
      <c r="EU1687" s="275"/>
      <c r="EV1687" s="275"/>
      <c r="EX1687" s="275"/>
      <c r="EY1687" s="275"/>
    </row>
    <row r="1688" spans="140:155" ht="32.25" customHeight="1">
      <c r="EJ1688" s="275"/>
      <c r="EK1688" s="276"/>
      <c r="EL1688" s="275"/>
      <c r="EM1688" s="275"/>
      <c r="EO1688" s="275"/>
      <c r="EP1688" s="275"/>
      <c r="ES1688" s="275"/>
      <c r="ET1688" s="276"/>
      <c r="EU1688" s="275"/>
      <c r="EV1688" s="275"/>
      <c r="EX1688" s="275"/>
      <c r="EY1688" s="275"/>
    </row>
    <row r="1689" spans="140:155" ht="32.25" customHeight="1">
      <c r="EJ1689" s="275"/>
      <c r="EK1689" s="276"/>
      <c r="EL1689" s="275"/>
      <c r="EM1689" s="275"/>
      <c r="EO1689" s="275"/>
      <c r="EP1689" s="275"/>
      <c r="ES1689" s="275"/>
      <c r="ET1689" s="276"/>
      <c r="EU1689" s="275"/>
      <c r="EV1689" s="275"/>
      <c r="EX1689" s="275"/>
      <c r="EY1689" s="275"/>
    </row>
    <row r="1690" spans="140:155" ht="32.25" customHeight="1">
      <c r="EJ1690" s="275"/>
      <c r="EK1690" s="276"/>
      <c r="EL1690" s="275"/>
      <c r="EM1690" s="275"/>
      <c r="EO1690" s="275"/>
      <c r="EP1690" s="275"/>
      <c r="ES1690" s="275"/>
      <c r="ET1690" s="276"/>
      <c r="EU1690" s="275"/>
      <c r="EV1690" s="275"/>
      <c r="EX1690" s="275"/>
      <c r="EY1690" s="275"/>
    </row>
    <row r="1691" spans="140:155" ht="32.25" customHeight="1">
      <c r="EJ1691" s="275"/>
      <c r="EK1691" s="276"/>
      <c r="EL1691" s="275"/>
      <c r="EM1691" s="275"/>
      <c r="EO1691" s="275"/>
      <c r="EP1691" s="275"/>
      <c r="ES1691" s="275"/>
      <c r="ET1691" s="276"/>
      <c r="EU1691" s="275"/>
      <c r="EV1691" s="275"/>
      <c r="EX1691" s="275"/>
      <c r="EY1691" s="275"/>
    </row>
    <row r="1692" spans="140:155" ht="32.25" customHeight="1">
      <c r="EJ1692" s="275"/>
      <c r="EK1692" s="276"/>
      <c r="EL1692" s="275"/>
      <c r="EM1692" s="275"/>
      <c r="EO1692" s="275"/>
      <c r="EP1692" s="275"/>
      <c r="ES1692" s="275"/>
      <c r="ET1692" s="276"/>
      <c r="EU1692" s="275"/>
      <c r="EV1692" s="275"/>
      <c r="EX1692" s="275"/>
      <c r="EY1692" s="275"/>
    </row>
    <row r="1693" spans="140:155" ht="32.25" customHeight="1">
      <c r="EJ1693" s="275"/>
      <c r="EK1693" s="276"/>
      <c r="EL1693" s="275"/>
      <c r="EM1693" s="275"/>
      <c r="EO1693" s="275"/>
      <c r="EP1693" s="275"/>
      <c r="ES1693" s="275"/>
      <c r="ET1693" s="276"/>
      <c r="EU1693" s="275"/>
      <c r="EV1693" s="275"/>
      <c r="EX1693" s="275"/>
      <c r="EY1693" s="275"/>
    </row>
    <row r="1694" spans="140:155" ht="32.25" customHeight="1">
      <c r="EJ1694" s="275"/>
      <c r="EK1694" s="276"/>
      <c r="EL1694" s="275"/>
      <c r="EM1694" s="275"/>
      <c r="EO1694" s="275"/>
      <c r="EP1694" s="275"/>
      <c r="ES1694" s="275"/>
      <c r="ET1694" s="276"/>
      <c r="EU1694" s="275"/>
      <c r="EV1694" s="275"/>
      <c r="EX1694" s="275"/>
      <c r="EY1694" s="275"/>
    </row>
    <row r="1695" spans="140:155" ht="32.25" customHeight="1">
      <c r="EJ1695" s="275"/>
      <c r="EK1695" s="276"/>
      <c r="EL1695" s="275"/>
      <c r="EM1695" s="275"/>
      <c r="EO1695" s="275"/>
      <c r="EP1695" s="275"/>
      <c r="ES1695" s="275"/>
      <c r="ET1695" s="276"/>
      <c r="EU1695" s="275"/>
      <c r="EV1695" s="275"/>
      <c r="EX1695" s="275"/>
      <c r="EY1695" s="275"/>
    </row>
    <row r="1696" spans="140:155" ht="32.25" customHeight="1">
      <c r="EJ1696" s="275"/>
      <c r="EK1696" s="276"/>
      <c r="EL1696" s="275"/>
      <c r="EM1696" s="275"/>
      <c r="EO1696" s="275"/>
      <c r="EP1696" s="275"/>
      <c r="ES1696" s="275"/>
      <c r="ET1696" s="276"/>
      <c r="EU1696" s="275"/>
      <c r="EV1696" s="275"/>
      <c r="EX1696" s="275"/>
      <c r="EY1696" s="275"/>
    </row>
    <row r="1697" spans="140:155" ht="32.25" customHeight="1">
      <c r="EJ1697" s="275"/>
      <c r="EK1697" s="276"/>
      <c r="EL1697" s="275"/>
      <c r="EM1697" s="275"/>
      <c r="EO1697" s="275"/>
      <c r="EP1697" s="275"/>
      <c r="ES1697" s="275"/>
      <c r="ET1697" s="276"/>
      <c r="EU1697" s="275"/>
      <c r="EV1697" s="275"/>
      <c r="EX1697" s="275"/>
      <c r="EY1697" s="275"/>
    </row>
    <row r="1698" spans="140:155" ht="32.25" customHeight="1">
      <c r="EJ1698" s="275"/>
      <c r="EK1698" s="276"/>
      <c r="EL1698" s="275"/>
      <c r="EM1698" s="275"/>
      <c r="EO1698" s="275"/>
      <c r="EP1698" s="275"/>
      <c r="ES1698" s="275"/>
      <c r="ET1698" s="276"/>
      <c r="EU1698" s="275"/>
      <c r="EV1698" s="275"/>
      <c r="EX1698" s="275"/>
      <c r="EY1698" s="275"/>
    </row>
    <row r="1699" spans="140:155" ht="32.25" customHeight="1">
      <c r="EJ1699" s="275"/>
      <c r="EK1699" s="276"/>
      <c r="EL1699" s="275"/>
      <c r="EM1699" s="275"/>
      <c r="EO1699" s="275"/>
      <c r="EP1699" s="275"/>
      <c r="ES1699" s="275"/>
      <c r="ET1699" s="276"/>
      <c r="EU1699" s="275"/>
      <c r="EV1699" s="275"/>
      <c r="EX1699" s="275"/>
      <c r="EY1699" s="275"/>
    </row>
    <row r="1700" spans="140:155" ht="32.25" customHeight="1">
      <c r="EJ1700" s="275"/>
      <c r="EK1700" s="276"/>
      <c r="EL1700" s="275"/>
      <c r="EM1700" s="275"/>
      <c r="EO1700" s="275"/>
      <c r="EP1700" s="275"/>
      <c r="ES1700" s="275"/>
      <c r="ET1700" s="276"/>
      <c r="EU1700" s="275"/>
      <c r="EV1700" s="275"/>
      <c r="EX1700" s="275"/>
      <c r="EY1700" s="275"/>
    </row>
    <row r="1701" spans="140:155" ht="32.25" customHeight="1">
      <c r="EJ1701" s="275"/>
      <c r="EK1701" s="276"/>
      <c r="EL1701" s="275"/>
      <c r="EM1701" s="275"/>
      <c r="EO1701" s="275"/>
      <c r="EP1701" s="275"/>
      <c r="ES1701" s="275"/>
      <c r="ET1701" s="276"/>
      <c r="EU1701" s="275"/>
      <c r="EV1701" s="275"/>
      <c r="EX1701" s="275"/>
      <c r="EY1701" s="275"/>
    </row>
    <row r="1702" spans="140:155" ht="32.25" customHeight="1">
      <c r="EJ1702" s="275"/>
      <c r="EK1702" s="276"/>
      <c r="EL1702" s="275"/>
      <c r="EM1702" s="275"/>
      <c r="EO1702" s="275"/>
      <c r="EP1702" s="275"/>
      <c r="ES1702" s="275"/>
      <c r="ET1702" s="276"/>
      <c r="EU1702" s="275"/>
      <c r="EV1702" s="275"/>
      <c r="EX1702" s="275"/>
      <c r="EY1702" s="275"/>
    </row>
    <row r="1703" spans="140:155" ht="32.25" customHeight="1">
      <c r="EJ1703" s="275"/>
      <c r="EK1703" s="276"/>
      <c r="EL1703" s="275"/>
      <c r="EM1703" s="275"/>
      <c r="EO1703" s="275"/>
      <c r="EP1703" s="275"/>
      <c r="ES1703" s="275"/>
      <c r="ET1703" s="276"/>
      <c r="EU1703" s="275"/>
      <c r="EV1703" s="275"/>
      <c r="EX1703" s="275"/>
      <c r="EY1703" s="275"/>
    </row>
    <row r="1704" spans="140:155" ht="32.25" customHeight="1">
      <c r="EJ1704" s="275"/>
      <c r="EK1704" s="276"/>
      <c r="EL1704" s="275"/>
      <c r="EM1704" s="275"/>
      <c r="EO1704" s="275"/>
      <c r="EP1704" s="275"/>
      <c r="ES1704" s="275"/>
      <c r="ET1704" s="276"/>
      <c r="EU1704" s="275"/>
      <c r="EV1704" s="275"/>
      <c r="EX1704" s="275"/>
      <c r="EY1704" s="275"/>
    </row>
    <row r="1705" spans="140:155" ht="32.25" customHeight="1">
      <c r="EJ1705" s="275"/>
      <c r="EK1705" s="276"/>
      <c r="EL1705" s="275"/>
      <c r="EM1705" s="275"/>
      <c r="EO1705" s="275"/>
      <c r="EP1705" s="275"/>
      <c r="ES1705" s="275"/>
      <c r="ET1705" s="276"/>
      <c r="EU1705" s="275"/>
      <c r="EV1705" s="275"/>
      <c r="EX1705" s="275"/>
      <c r="EY1705" s="275"/>
    </row>
    <row r="1706" spans="140:155" ht="32.25" customHeight="1">
      <c r="EJ1706" s="275"/>
      <c r="EK1706" s="276"/>
      <c r="EL1706" s="275"/>
      <c r="EM1706" s="275"/>
      <c r="EO1706" s="275"/>
      <c r="EP1706" s="275"/>
      <c r="ES1706" s="275"/>
      <c r="ET1706" s="276"/>
      <c r="EU1706" s="275"/>
      <c r="EV1706" s="275"/>
      <c r="EX1706" s="275"/>
      <c r="EY1706" s="275"/>
    </row>
    <row r="1707" spans="140:155" ht="32.25" customHeight="1">
      <c r="EJ1707" s="275"/>
      <c r="EK1707" s="276"/>
      <c r="EL1707" s="275"/>
      <c r="EM1707" s="275"/>
      <c r="EO1707" s="275"/>
      <c r="EP1707" s="275"/>
      <c r="ES1707" s="275"/>
      <c r="ET1707" s="276"/>
      <c r="EU1707" s="275"/>
      <c r="EV1707" s="275"/>
      <c r="EX1707" s="275"/>
      <c r="EY1707" s="275"/>
    </row>
    <row r="1708" spans="140:155" ht="32.25" customHeight="1">
      <c r="EJ1708" s="275"/>
      <c r="EK1708" s="276"/>
      <c r="EL1708" s="275"/>
      <c r="EM1708" s="275"/>
      <c r="EO1708" s="275"/>
      <c r="EP1708" s="275"/>
      <c r="ES1708" s="275"/>
      <c r="ET1708" s="276"/>
      <c r="EU1708" s="275"/>
      <c r="EV1708" s="275"/>
      <c r="EX1708" s="275"/>
      <c r="EY1708" s="275"/>
    </row>
    <row r="1709" spans="140:155" ht="32.25" customHeight="1">
      <c r="EJ1709" s="275"/>
      <c r="EK1709" s="276"/>
      <c r="EL1709" s="275"/>
      <c r="EM1709" s="275"/>
      <c r="EO1709" s="275"/>
      <c r="EP1709" s="275"/>
      <c r="ES1709" s="275"/>
      <c r="ET1709" s="276"/>
      <c r="EU1709" s="275"/>
      <c r="EV1709" s="275"/>
      <c r="EX1709" s="275"/>
      <c r="EY1709" s="275"/>
    </row>
    <row r="1710" spans="140:155" ht="32.25" customHeight="1">
      <c r="EJ1710" s="275"/>
      <c r="EK1710" s="276"/>
      <c r="EL1710" s="275"/>
      <c r="EM1710" s="275"/>
      <c r="EO1710" s="275"/>
      <c r="EP1710" s="275"/>
      <c r="ES1710" s="275"/>
      <c r="ET1710" s="276"/>
      <c r="EU1710" s="275"/>
      <c r="EV1710" s="275"/>
      <c r="EX1710" s="275"/>
      <c r="EY1710" s="275"/>
    </row>
    <row r="1711" spans="140:155" ht="32.25" customHeight="1">
      <c r="EJ1711" s="275"/>
      <c r="EK1711" s="276"/>
      <c r="EL1711" s="275"/>
      <c r="EM1711" s="275"/>
      <c r="EO1711" s="275"/>
      <c r="EP1711" s="275"/>
      <c r="ES1711" s="275"/>
      <c r="ET1711" s="276"/>
      <c r="EU1711" s="275"/>
      <c r="EV1711" s="275"/>
      <c r="EX1711" s="275"/>
      <c r="EY1711" s="275"/>
    </row>
    <row r="1712" spans="140:155" ht="32.25" customHeight="1">
      <c r="EJ1712" s="275"/>
      <c r="EK1712" s="276"/>
      <c r="EL1712" s="275"/>
      <c r="EM1712" s="275"/>
      <c r="EO1712" s="275"/>
      <c r="EP1712" s="275"/>
      <c r="ES1712" s="275"/>
      <c r="ET1712" s="276"/>
      <c r="EU1712" s="275"/>
      <c r="EV1712" s="275"/>
      <c r="EX1712" s="275"/>
      <c r="EY1712" s="275"/>
    </row>
    <row r="1713" spans="140:155" ht="32.25" customHeight="1">
      <c r="EJ1713" s="275"/>
      <c r="EK1713" s="276"/>
      <c r="EL1713" s="275"/>
      <c r="EM1713" s="275"/>
      <c r="EO1713" s="275"/>
      <c r="EP1713" s="275"/>
      <c r="ES1713" s="275"/>
      <c r="ET1713" s="276"/>
      <c r="EU1713" s="275"/>
      <c r="EV1713" s="275"/>
      <c r="EX1713" s="275"/>
      <c r="EY1713" s="275"/>
    </row>
    <row r="1714" spans="140:155" ht="32.25" customHeight="1">
      <c r="EJ1714" s="275"/>
      <c r="EK1714" s="276"/>
      <c r="EL1714" s="275"/>
      <c r="EM1714" s="275"/>
      <c r="EO1714" s="275"/>
      <c r="EP1714" s="275"/>
      <c r="ES1714" s="275"/>
      <c r="ET1714" s="276"/>
      <c r="EU1714" s="275"/>
      <c r="EV1714" s="275"/>
      <c r="EX1714" s="275"/>
      <c r="EY1714" s="275"/>
    </row>
    <row r="1715" spans="140:155" ht="32.25" customHeight="1">
      <c r="EJ1715" s="275"/>
      <c r="EK1715" s="276"/>
      <c r="EL1715" s="275"/>
      <c r="EM1715" s="275"/>
      <c r="EO1715" s="275"/>
      <c r="EP1715" s="275"/>
      <c r="ES1715" s="275"/>
      <c r="ET1715" s="276"/>
      <c r="EU1715" s="275"/>
      <c r="EV1715" s="275"/>
      <c r="EX1715" s="275"/>
      <c r="EY1715" s="275"/>
    </row>
    <row r="1716" spans="140:155" ht="32.25" customHeight="1">
      <c r="EJ1716" s="275"/>
      <c r="EK1716" s="276"/>
      <c r="EL1716" s="275"/>
      <c r="EM1716" s="275"/>
      <c r="EO1716" s="275"/>
      <c r="EP1716" s="275"/>
      <c r="ES1716" s="275"/>
      <c r="ET1716" s="276"/>
      <c r="EU1716" s="275"/>
      <c r="EV1716" s="275"/>
      <c r="EX1716" s="275"/>
      <c r="EY1716" s="275"/>
    </row>
    <row r="1717" spans="140:155" ht="32.25" customHeight="1">
      <c r="EJ1717" s="275"/>
      <c r="EK1717" s="276"/>
      <c r="EL1717" s="275"/>
      <c r="EM1717" s="275"/>
      <c r="EO1717" s="275"/>
      <c r="EP1717" s="275"/>
      <c r="ES1717" s="275"/>
      <c r="ET1717" s="276"/>
      <c r="EU1717" s="275"/>
      <c r="EV1717" s="275"/>
      <c r="EX1717" s="275"/>
      <c r="EY1717" s="275"/>
    </row>
    <row r="1718" spans="140:155" ht="32.25" customHeight="1">
      <c r="EJ1718" s="275"/>
      <c r="EK1718" s="276"/>
      <c r="EL1718" s="275"/>
      <c r="EM1718" s="275"/>
      <c r="EO1718" s="275"/>
      <c r="EP1718" s="275"/>
      <c r="ES1718" s="275"/>
      <c r="ET1718" s="276"/>
      <c r="EU1718" s="275"/>
      <c r="EV1718" s="275"/>
      <c r="EX1718" s="275"/>
      <c r="EY1718" s="275"/>
    </row>
    <row r="1719" spans="140:155" ht="32.25" customHeight="1">
      <c r="EJ1719" s="275"/>
      <c r="EK1719" s="276"/>
      <c r="EL1719" s="275"/>
      <c r="EM1719" s="275"/>
      <c r="EO1719" s="275"/>
      <c r="EP1719" s="275"/>
      <c r="ES1719" s="275"/>
      <c r="ET1719" s="276"/>
      <c r="EU1719" s="275"/>
      <c r="EV1719" s="275"/>
      <c r="EX1719" s="275"/>
      <c r="EY1719" s="275"/>
    </row>
    <row r="1720" spans="140:155" ht="32.25" customHeight="1">
      <c r="EJ1720" s="275"/>
      <c r="EK1720" s="276"/>
      <c r="EL1720" s="275"/>
      <c r="EM1720" s="275"/>
      <c r="EO1720" s="275"/>
      <c r="EP1720" s="275"/>
      <c r="ES1720" s="275"/>
      <c r="ET1720" s="276"/>
      <c r="EU1720" s="275"/>
      <c r="EV1720" s="275"/>
      <c r="EX1720" s="275"/>
      <c r="EY1720" s="275"/>
    </row>
    <row r="1721" spans="140:155" ht="32.25" customHeight="1">
      <c r="EJ1721" s="275"/>
      <c r="EK1721" s="276"/>
      <c r="EL1721" s="275"/>
      <c r="EM1721" s="275"/>
      <c r="EO1721" s="275"/>
      <c r="EP1721" s="275"/>
      <c r="ES1721" s="275"/>
      <c r="ET1721" s="276"/>
      <c r="EU1721" s="275"/>
      <c r="EV1721" s="275"/>
      <c r="EX1721" s="275"/>
      <c r="EY1721" s="275"/>
    </row>
    <row r="1722" spans="140:155" ht="32.25" customHeight="1">
      <c r="EJ1722" s="275"/>
      <c r="EK1722" s="276"/>
      <c r="EL1722" s="275"/>
      <c r="EM1722" s="275"/>
      <c r="EO1722" s="275"/>
      <c r="EP1722" s="275"/>
      <c r="ES1722" s="275"/>
      <c r="ET1722" s="276"/>
      <c r="EU1722" s="275"/>
      <c r="EV1722" s="275"/>
      <c r="EX1722" s="275"/>
      <c r="EY1722" s="275"/>
    </row>
    <row r="1723" spans="140:155" ht="32.25" customHeight="1">
      <c r="EJ1723" s="275"/>
      <c r="EK1723" s="276"/>
      <c r="EL1723" s="275"/>
      <c r="EM1723" s="275"/>
      <c r="EO1723" s="275"/>
      <c r="EP1723" s="275"/>
      <c r="ES1723" s="275"/>
      <c r="ET1723" s="276"/>
      <c r="EU1723" s="275"/>
      <c r="EV1723" s="275"/>
      <c r="EX1723" s="275"/>
      <c r="EY1723" s="275"/>
    </row>
    <row r="1724" spans="140:155" ht="32.25" customHeight="1">
      <c r="EJ1724" s="275"/>
      <c r="EK1724" s="276"/>
      <c r="EL1724" s="275"/>
      <c r="EM1724" s="275"/>
      <c r="EO1724" s="275"/>
      <c r="EP1724" s="275"/>
      <c r="ES1724" s="275"/>
      <c r="ET1724" s="276"/>
      <c r="EU1724" s="275"/>
      <c r="EV1724" s="275"/>
      <c r="EX1724" s="275"/>
      <c r="EY1724" s="275"/>
    </row>
    <row r="1725" spans="140:155" ht="32.25" customHeight="1">
      <c r="EJ1725" s="275"/>
      <c r="EK1725" s="276"/>
      <c r="EL1725" s="275"/>
      <c r="EM1725" s="275"/>
      <c r="EO1725" s="275"/>
      <c r="EP1725" s="275"/>
      <c r="ES1725" s="275"/>
      <c r="ET1725" s="276"/>
      <c r="EU1725" s="275"/>
      <c r="EV1725" s="275"/>
      <c r="EX1725" s="275"/>
      <c r="EY1725" s="275"/>
    </row>
    <row r="1726" spans="140:155" ht="32.25" customHeight="1">
      <c r="EJ1726" s="275"/>
      <c r="EK1726" s="276"/>
      <c r="EL1726" s="275"/>
      <c r="EM1726" s="275"/>
      <c r="EO1726" s="275"/>
      <c r="EP1726" s="275"/>
      <c r="ES1726" s="275"/>
      <c r="ET1726" s="276"/>
      <c r="EU1726" s="275"/>
      <c r="EV1726" s="275"/>
      <c r="EX1726" s="275"/>
      <c r="EY1726" s="275"/>
    </row>
    <row r="1727" spans="140:155" ht="32.25" customHeight="1">
      <c r="EJ1727" s="275"/>
      <c r="EK1727" s="276"/>
      <c r="EL1727" s="275"/>
      <c r="EM1727" s="275"/>
      <c r="EO1727" s="275"/>
      <c r="EP1727" s="275"/>
      <c r="ES1727" s="275"/>
      <c r="ET1727" s="276"/>
      <c r="EU1727" s="275"/>
      <c r="EV1727" s="275"/>
      <c r="EX1727" s="275"/>
      <c r="EY1727" s="275"/>
    </row>
    <row r="1728" spans="140:155" ht="32.25" customHeight="1">
      <c r="EJ1728" s="275"/>
      <c r="EK1728" s="276"/>
      <c r="EL1728" s="275"/>
      <c r="EM1728" s="275"/>
      <c r="EO1728" s="275"/>
      <c r="EP1728" s="275"/>
      <c r="ES1728" s="275"/>
      <c r="ET1728" s="276"/>
      <c r="EU1728" s="275"/>
      <c r="EV1728" s="275"/>
      <c r="EX1728" s="275"/>
      <c r="EY1728" s="275"/>
    </row>
    <row r="1729" spans="140:155" ht="32.25" customHeight="1">
      <c r="EJ1729" s="275"/>
      <c r="EK1729" s="276"/>
      <c r="EL1729" s="275"/>
      <c r="EM1729" s="275"/>
      <c r="EO1729" s="275"/>
      <c r="EP1729" s="275"/>
      <c r="ES1729" s="275"/>
      <c r="ET1729" s="276"/>
      <c r="EU1729" s="275"/>
      <c r="EV1729" s="275"/>
      <c r="EX1729" s="275"/>
      <c r="EY1729" s="275"/>
    </row>
    <row r="1730" spans="140:155" ht="32.25" customHeight="1">
      <c r="EJ1730" s="275"/>
      <c r="EK1730" s="276"/>
      <c r="EL1730" s="275"/>
      <c r="EM1730" s="275"/>
      <c r="EO1730" s="275"/>
      <c r="EP1730" s="275"/>
      <c r="ES1730" s="275"/>
      <c r="ET1730" s="276"/>
      <c r="EU1730" s="275"/>
      <c r="EV1730" s="275"/>
      <c r="EX1730" s="275"/>
      <c r="EY1730" s="275"/>
    </row>
    <row r="1731" spans="140:155" ht="32.25" customHeight="1">
      <c r="EJ1731" s="275"/>
      <c r="EK1731" s="276"/>
      <c r="EL1731" s="275"/>
      <c r="EM1731" s="275"/>
      <c r="EO1731" s="275"/>
      <c r="EP1731" s="275"/>
      <c r="ES1731" s="275"/>
      <c r="ET1731" s="276"/>
      <c r="EU1731" s="275"/>
      <c r="EV1731" s="275"/>
      <c r="EX1731" s="275"/>
      <c r="EY1731" s="275"/>
    </row>
    <row r="1732" spans="140:155" ht="32.25" customHeight="1">
      <c r="EJ1732" s="275"/>
      <c r="EK1732" s="276"/>
      <c r="EL1732" s="275"/>
      <c r="EM1732" s="275"/>
      <c r="EO1732" s="275"/>
      <c r="EP1732" s="275"/>
      <c r="ES1732" s="275"/>
      <c r="ET1732" s="276"/>
      <c r="EU1732" s="275"/>
      <c r="EV1732" s="275"/>
      <c r="EX1732" s="275"/>
      <c r="EY1732" s="275"/>
    </row>
    <row r="1733" spans="140:155" ht="32.25" customHeight="1">
      <c r="EJ1733" s="275"/>
      <c r="EK1733" s="276"/>
      <c r="EL1733" s="275"/>
      <c r="EM1733" s="275"/>
      <c r="EO1733" s="275"/>
      <c r="EP1733" s="275"/>
      <c r="ES1733" s="275"/>
      <c r="ET1733" s="276"/>
      <c r="EU1733" s="275"/>
      <c r="EV1733" s="275"/>
      <c r="EX1733" s="275"/>
      <c r="EY1733" s="275"/>
    </row>
    <row r="1734" spans="140:155" ht="32.25" customHeight="1">
      <c r="EJ1734" s="275"/>
      <c r="EK1734" s="276"/>
      <c r="EL1734" s="275"/>
      <c r="EM1734" s="275"/>
      <c r="EO1734" s="275"/>
      <c r="EP1734" s="275"/>
      <c r="ES1734" s="275"/>
      <c r="ET1734" s="276"/>
      <c r="EU1734" s="275"/>
      <c r="EV1734" s="275"/>
      <c r="EX1734" s="275"/>
      <c r="EY1734" s="275"/>
    </row>
    <row r="1735" spans="140:155" ht="32.25" customHeight="1">
      <c r="EJ1735" s="275"/>
      <c r="EK1735" s="276"/>
      <c r="EL1735" s="275"/>
      <c r="EM1735" s="275"/>
      <c r="EO1735" s="275"/>
      <c r="EP1735" s="275"/>
      <c r="ES1735" s="275"/>
      <c r="ET1735" s="276"/>
      <c r="EU1735" s="275"/>
      <c r="EV1735" s="275"/>
      <c r="EX1735" s="275"/>
      <c r="EY1735" s="275"/>
    </row>
    <row r="1736" spans="140:155" ht="32.25" customHeight="1">
      <c r="EJ1736" s="275"/>
      <c r="EK1736" s="276"/>
      <c r="EL1736" s="275"/>
      <c r="EM1736" s="275"/>
      <c r="EO1736" s="275"/>
      <c r="EP1736" s="275"/>
      <c r="ES1736" s="275"/>
      <c r="ET1736" s="276"/>
      <c r="EU1736" s="275"/>
      <c r="EV1736" s="275"/>
      <c r="EX1736" s="275"/>
      <c r="EY1736" s="275"/>
    </row>
    <row r="1737" spans="140:155" ht="32.25" customHeight="1">
      <c r="EJ1737" s="275"/>
      <c r="EK1737" s="276"/>
      <c r="EL1737" s="275"/>
      <c r="EM1737" s="275"/>
      <c r="EO1737" s="275"/>
      <c r="EP1737" s="275"/>
      <c r="ES1737" s="275"/>
      <c r="ET1737" s="276"/>
      <c r="EU1737" s="275"/>
      <c r="EV1737" s="275"/>
      <c r="EX1737" s="275"/>
      <c r="EY1737" s="275"/>
    </row>
    <row r="1738" spans="140:155" ht="32.25" customHeight="1">
      <c r="EJ1738" s="275"/>
      <c r="EK1738" s="276"/>
      <c r="EL1738" s="275"/>
      <c r="EM1738" s="275"/>
      <c r="EO1738" s="275"/>
      <c r="EP1738" s="275"/>
      <c r="ES1738" s="275"/>
      <c r="ET1738" s="276"/>
      <c r="EU1738" s="275"/>
      <c r="EV1738" s="275"/>
      <c r="EX1738" s="275"/>
      <c r="EY1738" s="275"/>
    </row>
    <row r="1739" spans="140:155" ht="32.25" customHeight="1">
      <c r="EJ1739" s="275"/>
      <c r="EK1739" s="276"/>
      <c r="EL1739" s="275"/>
      <c r="EM1739" s="275"/>
      <c r="EO1739" s="275"/>
      <c r="EP1739" s="275"/>
      <c r="ES1739" s="275"/>
      <c r="ET1739" s="276"/>
      <c r="EU1739" s="275"/>
      <c r="EV1739" s="275"/>
      <c r="EX1739" s="275"/>
      <c r="EY1739" s="275"/>
    </row>
    <row r="1740" spans="140:155" ht="32.25" customHeight="1">
      <c r="EJ1740" s="275"/>
      <c r="EK1740" s="276"/>
      <c r="EL1740" s="275"/>
      <c r="EM1740" s="275"/>
      <c r="EO1740" s="275"/>
      <c r="EP1740" s="275"/>
      <c r="ES1740" s="275"/>
      <c r="ET1740" s="276"/>
      <c r="EU1740" s="275"/>
      <c r="EV1740" s="275"/>
      <c r="EX1740" s="275"/>
      <c r="EY1740" s="275"/>
    </row>
    <row r="1741" spans="140:155" ht="32.25" customHeight="1">
      <c r="EJ1741" s="275"/>
      <c r="EK1741" s="276"/>
      <c r="EL1741" s="275"/>
      <c r="EM1741" s="275"/>
      <c r="EO1741" s="275"/>
      <c r="EP1741" s="275"/>
      <c r="ES1741" s="275"/>
      <c r="ET1741" s="276"/>
      <c r="EU1741" s="275"/>
      <c r="EV1741" s="275"/>
      <c r="EX1741" s="275"/>
      <c r="EY1741" s="275"/>
    </row>
    <row r="1742" spans="140:155" ht="32.25" customHeight="1">
      <c r="EJ1742" s="275"/>
      <c r="EK1742" s="276"/>
      <c r="EL1742" s="275"/>
      <c r="EM1742" s="275"/>
      <c r="EO1742" s="275"/>
      <c r="EP1742" s="275"/>
      <c r="ES1742" s="275"/>
      <c r="ET1742" s="276"/>
      <c r="EU1742" s="275"/>
      <c r="EV1742" s="275"/>
      <c r="EX1742" s="275"/>
      <c r="EY1742" s="275"/>
    </row>
    <row r="1743" spans="140:155" ht="32.25" customHeight="1">
      <c r="EJ1743" s="275"/>
      <c r="EK1743" s="276"/>
      <c r="EL1743" s="275"/>
      <c r="EM1743" s="275"/>
      <c r="EO1743" s="275"/>
      <c r="EP1743" s="275"/>
      <c r="ES1743" s="275"/>
      <c r="ET1743" s="276"/>
      <c r="EU1743" s="275"/>
      <c r="EV1743" s="275"/>
      <c r="EX1743" s="275"/>
      <c r="EY1743" s="275"/>
    </row>
    <row r="1744" spans="140:155" ht="32.25" customHeight="1">
      <c r="EJ1744" s="275"/>
      <c r="EK1744" s="276"/>
      <c r="EL1744" s="275"/>
      <c r="EM1744" s="275"/>
      <c r="EO1744" s="275"/>
      <c r="EP1744" s="275"/>
      <c r="ES1744" s="275"/>
      <c r="ET1744" s="276"/>
      <c r="EU1744" s="275"/>
      <c r="EV1744" s="275"/>
      <c r="EX1744" s="275"/>
      <c r="EY1744" s="275"/>
    </row>
    <row r="1745" spans="140:155" ht="32.25" customHeight="1">
      <c r="EJ1745" s="275"/>
      <c r="EK1745" s="276"/>
      <c r="EL1745" s="275"/>
      <c r="EM1745" s="275"/>
      <c r="EO1745" s="275"/>
      <c r="EP1745" s="275"/>
      <c r="ES1745" s="275"/>
      <c r="ET1745" s="276"/>
      <c r="EU1745" s="275"/>
      <c r="EV1745" s="275"/>
      <c r="EX1745" s="275"/>
      <c r="EY1745" s="275"/>
    </row>
    <row r="1746" spans="140:155" ht="32.25" customHeight="1">
      <c r="EJ1746" s="275"/>
      <c r="EK1746" s="276"/>
      <c r="EL1746" s="275"/>
      <c r="EM1746" s="275"/>
      <c r="EO1746" s="275"/>
      <c r="EP1746" s="275"/>
      <c r="ES1746" s="275"/>
      <c r="ET1746" s="276"/>
      <c r="EU1746" s="275"/>
      <c r="EV1746" s="275"/>
      <c r="EX1746" s="275"/>
      <c r="EY1746" s="275"/>
    </row>
    <row r="1747" spans="140:155" ht="32.25" customHeight="1">
      <c r="EJ1747" s="275"/>
      <c r="EK1747" s="276"/>
      <c r="EL1747" s="275"/>
      <c r="EM1747" s="275"/>
      <c r="EO1747" s="275"/>
      <c r="EP1747" s="275"/>
      <c r="ES1747" s="275"/>
      <c r="ET1747" s="276"/>
      <c r="EU1747" s="275"/>
      <c r="EV1747" s="275"/>
      <c r="EX1747" s="275"/>
      <c r="EY1747" s="275"/>
    </row>
    <row r="1748" spans="140:155" ht="32.25" customHeight="1">
      <c r="EJ1748" s="275"/>
      <c r="EK1748" s="276"/>
      <c r="EL1748" s="275"/>
      <c r="EM1748" s="275"/>
      <c r="EO1748" s="275"/>
      <c r="EP1748" s="275"/>
      <c r="ES1748" s="275"/>
      <c r="ET1748" s="276"/>
      <c r="EU1748" s="275"/>
      <c r="EV1748" s="275"/>
      <c r="EX1748" s="275"/>
      <c r="EY1748" s="275"/>
    </row>
    <row r="1749" spans="140:155" ht="32.25" customHeight="1">
      <c r="EJ1749" s="275"/>
      <c r="EK1749" s="276"/>
      <c r="EL1749" s="275"/>
      <c r="EM1749" s="275"/>
      <c r="EO1749" s="275"/>
      <c r="EP1749" s="275"/>
      <c r="ES1749" s="275"/>
      <c r="ET1749" s="276"/>
      <c r="EU1749" s="275"/>
      <c r="EV1749" s="275"/>
      <c r="EX1749" s="275"/>
      <c r="EY1749" s="275"/>
    </row>
    <row r="1750" spans="140:155" ht="32.25" customHeight="1">
      <c r="EJ1750" s="275"/>
      <c r="EK1750" s="276"/>
      <c r="EL1750" s="275"/>
      <c r="EM1750" s="275"/>
      <c r="EO1750" s="275"/>
      <c r="EP1750" s="275"/>
      <c r="ES1750" s="275"/>
      <c r="ET1750" s="276"/>
      <c r="EU1750" s="275"/>
      <c r="EV1750" s="275"/>
      <c r="EX1750" s="275"/>
      <c r="EY1750" s="275"/>
    </row>
    <row r="1751" spans="140:155" ht="32.25" customHeight="1">
      <c r="EJ1751" s="275"/>
      <c r="EK1751" s="276"/>
      <c r="EL1751" s="275"/>
      <c r="EM1751" s="275"/>
      <c r="EO1751" s="275"/>
      <c r="EP1751" s="275"/>
      <c r="ES1751" s="275"/>
      <c r="ET1751" s="276"/>
      <c r="EU1751" s="275"/>
      <c r="EV1751" s="275"/>
      <c r="EX1751" s="275"/>
      <c r="EY1751" s="275"/>
    </row>
    <row r="1752" spans="140:155" ht="32.25" customHeight="1">
      <c r="EJ1752" s="275"/>
      <c r="EK1752" s="276"/>
      <c r="EL1752" s="275"/>
      <c r="EM1752" s="275"/>
      <c r="EO1752" s="275"/>
      <c r="EP1752" s="275"/>
      <c r="ES1752" s="275"/>
      <c r="ET1752" s="276"/>
      <c r="EU1752" s="275"/>
      <c r="EV1752" s="275"/>
      <c r="EX1752" s="275"/>
      <c r="EY1752" s="275"/>
    </row>
    <row r="1753" spans="140:155" ht="32.25" customHeight="1">
      <c r="EJ1753" s="275"/>
      <c r="EK1753" s="276"/>
      <c r="EL1753" s="275"/>
      <c r="EM1753" s="275"/>
      <c r="EO1753" s="275"/>
      <c r="EP1753" s="275"/>
      <c r="ES1753" s="275"/>
      <c r="ET1753" s="276"/>
      <c r="EU1753" s="275"/>
      <c r="EV1753" s="275"/>
      <c r="EX1753" s="275"/>
      <c r="EY1753" s="275"/>
    </row>
    <row r="1754" spans="140:155" ht="32.25" customHeight="1">
      <c r="EJ1754" s="275"/>
      <c r="EK1754" s="276"/>
      <c r="EL1754" s="275"/>
      <c r="EM1754" s="275"/>
      <c r="EO1754" s="275"/>
      <c r="EP1754" s="275"/>
      <c r="ES1754" s="275"/>
      <c r="ET1754" s="276"/>
      <c r="EU1754" s="275"/>
      <c r="EV1754" s="275"/>
      <c r="EX1754" s="275"/>
      <c r="EY1754" s="275"/>
    </row>
    <row r="1755" spans="140:155" ht="32.25" customHeight="1">
      <c r="EJ1755" s="275"/>
      <c r="EK1755" s="276"/>
      <c r="EL1755" s="275"/>
      <c r="EM1755" s="275"/>
      <c r="EO1755" s="275"/>
      <c r="EP1755" s="275"/>
      <c r="ES1755" s="275"/>
      <c r="ET1755" s="276"/>
      <c r="EU1755" s="275"/>
      <c r="EV1755" s="275"/>
      <c r="EX1755" s="275"/>
      <c r="EY1755" s="275"/>
    </row>
    <row r="1756" spans="140:155" ht="32.25" customHeight="1">
      <c r="EJ1756" s="275"/>
      <c r="EK1756" s="276"/>
      <c r="EL1756" s="275"/>
      <c r="EM1756" s="275"/>
      <c r="EO1756" s="275"/>
      <c r="EP1756" s="275"/>
      <c r="ES1756" s="275"/>
      <c r="ET1756" s="276"/>
      <c r="EU1756" s="275"/>
      <c r="EV1756" s="275"/>
      <c r="EX1756" s="275"/>
      <c r="EY1756" s="275"/>
    </row>
    <row r="1757" spans="140:155" ht="32.25" customHeight="1">
      <c r="EJ1757" s="275"/>
      <c r="EK1757" s="276"/>
      <c r="EL1757" s="275"/>
      <c r="EM1757" s="275"/>
      <c r="EO1757" s="275"/>
      <c r="EP1757" s="275"/>
      <c r="ES1757" s="275"/>
      <c r="ET1757" s="276"/>
      <c r="EU1757" s="275"/>
      <c r="EV1757" s="275"/>
      <c r="EX1757" s="275"/>
      <c r="EY1757" s="275"/>
    </row>
    <row r="1758" spans="140:155" ht="32.25" customHeight="1">
      <c r="EJ1758" s="275"/>
      <c r="EK1758" s="276"/>
      <c r="EL1758" s="275"/>
      <c r="EM1758" s="275"/>
      <c r="EO1758" s="275"/>
      <c r="EP1758" s="275"/>
      <c r="ES1758" s="275"/>
      <c r="ET1758" s="276"/>
      <c r="EU1758" s="275"/>
      <c r="EV1758" s="275"/>
      <c r="EX1758" s="275"/>
      <c r="EY1758" s="275"/>
    </row>
    <row r="1759" spans="140:155" ht="32.25" customHeight="1">
      <c r="EJ1759" s="275"/>
      <c r="EK1759" s="276"/>
      <c r="EL1759" s="275"/>
      <c r="EM1759" s="275"/>
      <c r="EO1759" s="275"/>
      <c r="EP1759" s="275"/>
      <c r="ES1759" s="275"/>
      <c r="ET1759" s="276"/>
      <c r="EU1759" s="275"/>
      <c r="EV1759" s="275"/>
      <c r="EX1759" s="275"/>
      <c r="EY1759" s="275"/>
    </row>
    <row r="1760" spans="140:155" ht="32.25" customHeight="1">
      <c r="EJ1760" s="275"/>
      <c r="EK1760" s="276"/>
      <c r="EL1760" s="275"/>
      <c r="EM1760" s="275"/>
      <c r="EO1760" s="275"/>
      <c r="EP1760" s="275"/>
      <c r="ES1760" s="275"/>
      <c r="ET1760" s="276"/>
      <c r="EU1760" s="275"/>
      <c r="EV1760" s="275"/>
      <c r="EX1760" s="275"/>
      <c r="EY1760" s="275"/>
    </row>
    <row r="1761" spans="140:155" ht="32.25" customHeight="1">
      <c r="EJ1761" s="275"/>
      <c r="EK1761" s="276"/>
      <c r="EL1761" s="275"/>
      <c r="EM1761" s="275"/>
      <c r="EO1761" s="275"/>
      <c r="EP1761" s="275"/>
      <c r="ES1761" s="275"/>
      <c r="ET1761" s="276"/>
      <c r="EU1761" s="275"/>
      <c r="EV1761" s="275"/>
      <c r="EX1761" s="275"/>
      <c r="EY1761" s="275"/>
    </row>
    <row r="1762" spans="140:155" ht="32.25" customHeight="1">
      <c r="EJ1762" s="275"/>
      <c r="EK1762" s="276"/>
      <c r="EL1762" s="275"/>
      <c r="EM1762" s="275"/>
      <c r="EO1762" s="275"/>
      <c r="EP1762" s="275"/>
      <c r="ES1762" s="275"/>
      <c r="ET1762" s="276"/>
      <c r="EU1762" s="275"/>
      <c r="EV1762" s="275"/>
      <c r="EX1762" s="275"/>
      <c r="EY1762" s="275"/>
    </row>
    <row r="1763" spans="140:155" ht="32.25" customHeight="1">
      <c r="EJ1763" s="275"/>
      <c r="EK1763" s="276"/>
      <c r="EL1763" s="275"/>
      <c r="EM1763" s="275"/>
      <c r="EO1763" s="275"/>
      <c r="EP1763" s="275"/>
      <c r="ES1763" s="275"/>
      <c r="ET1763" s="276"/>
      <c r="EU1763" s="275"/>
      <c r="EV1763" s="275"/>
      <c r="EX1763" s="275"/>
      <c r="EY1763" s="275"/>
    </row>
    <row r="1764" spans="140:155" ht="32.25" customHeight="1">
      <c r="EJ1764" s="275"/>
      <c r="EK1764" s="276"/>
      <c r="EL1764" s="275"/>
      <c r="EM1764" s="275"/>
      <c r="EO1764" s="275"/>
      <c r="EP1764" s="275"/>
      <c r="ES1764" s="275"/>
      <c r="ET1764" s="276"/>
      <c r="EU1764" s="275"/>
      <c r="EV1764" s="275"/>
      <c r="EX1764" s="275"/>
      <c r="EY1764" s="275"/>
    </row>
    <row r="1765" spans="140:155" ht="32.25" customHeight="1">
      <c r="EJ1765" s="275"/>
      <c r="EK1765" s="276"/>
      <c r="EL1765" s="275"/>
      <c r="EM1765" s="275"/>
      <c r="EO1765" s="275"/>
      <c r="EP1765" s="275"/>
      <c r="ES1765" s="275"/>
      <c r="ET1765" s="276"/>
      <c r="EU1765" s="275"/>
      <c r="EV1765" s="275"/>
      <c r="EX1765" s="275"/>
      <c r="EY1765" s="275"/>
    </row>
    <row r="1766" spans="140:155" ht="32.25" customHeight="1">
      <c r="EJ1766" s="275"/>
      <c r="EK1766" s="276"/>
      <c r="EL1766" s="275"/>
      <c r="EM1766" s="275"/>
      <c r="EO1766" s="275"/>
      <c r="EP1766" s="275"/>
      <c r="ES1766" s="275"/>
      <c r="ET1766" s="276"/>
      <c r="EU1766" s="275"/>
      <c r="EV1766" s="275"/>
      <c r="EX1766" s="275"/>
      <c r="EY1766" s="275"/>
    </row>
    <row r="1767" spans="140:155" ht="32.25" customHeight="1">
      <c r="EJ1767" s="275"/>
      <c r="EK1767" s="276"/>
      <c r="EL1767" s="275"/>
      <c r="EM1767" s="275"/>
      <c r="EO1767" s="275"/>
      <c r="EP1767" s="275"/>
      <c r="ES1767" s="275"/>
      <c r="ET1767" s="276"/>
      <c r="EU1767" s="275"/>
      <c r="EV1767" s="275"/>
      <c r="EX1767" s="275"/>
      <c r="EY1767" s="275"/>
    </row>
    <row r="1768" spans="140:155" ht="32.25" customHeight="1">
      <c r="EJ1768" s="275"/>
      <c r="EK1768" s="276"/>
      <c r="EL1768" s="275"/>
      <c r="EM1768" s="275"/>
      <c r="EO1768" s="275"/>
      <c r="EP1768" s="275"/>
      <c r="ES1768" s="275"/>
      <c r="ET1768" s="276"/>
      <c r="EU1768" s="275"/>
      <c r="EV1768" s="275"/>
      <c r="EX1768" s="275"/>
      <c r="EY1768" s="275"/>
    </row>
    <row r="1769" spans="140:155" ht="32.25" customHeight="1">
      <c r="EJ1769" s="275"/>
      <c r="EK1769" s="276"/>
      <c r="EL1769" s="275"/>
      <c r="EM1769" s="275"/>
      <c r="EO1769" s="275"/>
      <c r="EP1769" s="275"/>
      <c r="ES1769" s="275"/>
      <c r="ET1769" s="276"/>
      <c r="EU1769" s="275"/>
      <c r="EV1769" s="275"/>
      <c r="EX1769" s="275"/>
      <c r="EY1769" s="275"/>
    </row>
    <row r="1770" spans="140:155" ht="32.25" customHeight="1">
      <c r="EJ1770" s="275"/>
      <c r="EK1770" s="276"/>
      <c r="EL1770" s="275"/>
      <c r="EM1770" s="275"/>
      <c r="EO1770" s="275"/>
      <c r="EP1770" s="275"/>
      <c r="ES1770" s="275"/>
      <c r="ET1770" s="276"/>
      <c r="EU1770" s="275"/>
      <c r="EV1770" s="275"/>
      <c r="EX1770" s="275"/>
      <c r="EY1770" s="275"/>
    </row>
    <row r="1771" spans="140:155" ht="32.25" customHeight="1">
      <c r="EJ1771" s="275"/>
      <c r="EK1771" s="276"/>
      <c r="EL1771" s="275"/>
      <c r="EM1771" s="275"/>
      <c r="EO1771" s="275"/>
      <c r="EP1771" s="275"/>
      <c r="ES1771" s="275"/>
      <c r="ET1771" s="276"/>
      <c r="EU1771" s="275"/>
      <c r="EV1771" s="275"/>
      <c r="EX1771" s="275"/>
      <c r="EY1771" s="275"/>
    </row>
    <row r="1772" spans="140:155" ht="32.25" customHeight="1">
      <c r="EJ1772" s="275"/>
      <c r="EK1772" s="276"/>
      <c r="EL1772" s="275"/>
      <c r="EM1772" s="275"/>
      <c r="EO1772" s="275"/>
      <c r="EP1772" s="275"/>
      <c r="ES1772" s="275"/>
      <c r="ET1772" s="276"/>
      <c r="EU1772" s="275"/>
      <c r="EV1772" s="275"/>
      <c r="EX1772" s="275"/>
      <c r="EY1772" s="275"/>
    </row>
    <row r="1773" spans="140:155" ht="32.25" customHeight="1">
      <c r="EJ1773" s="275"/>
      <c r="EK1773" s="276"/>
      <c r="EL1773" s="275"/>
      <c r="EM1773" s="275"/>
      <c r="EO1773" s="275"/>
      <c r="EP1773" s="275"/>
      <c r="ES1773" s="275"/>
      <c r="ET1773" s="276"/>
      <c r="EU1773" s="275"/>
      <c r="EV1773" s="275"/>
      <c r="EX1773" s="275"/>
      <c r="EY1773" s="275"/>
    </row>
    <row r="1774" spans="140:155" ht="32.25" customHeight="1">
      <c r="EJ1774" s="275"/>
      <c r="EK1774" s="276"/>
      <c r="EL1774" s="275"/>
      <c r="EM1774" s="275"/>
      <c r="EO1774" s="275"/>
      <c r="EP1774" s="275"/>
      <c r="ES1774" s="275"/>
      <c r="ET1774" s="276"/>
      <c r="EU1774" s="275"/>
      <c r="EV1774" s="275"/>
      <c r="EX1774" s="275"/>
      <c r="EY1774" s="275"/>
    </row>
    <row r="1775" spans="140:155" ht="32.25" customHeight="1">
      <c r="EJ1775" s="275"/>
      <c r="EK1775" s="276"/>
      <c r="EL1775" s="275"/>
      <c r="EM1775" s="275"/>
      <c r="EO1775" s="275"/>
      <c r="EP1775" s="275"/>
      <c r="ES1775" s="275"/>
      <c r="ET1775" s="276"/>
      <c r="EU1775" s="275"/>
      <c r="EV1775" s="275"/>
      <c r="EX1775" s="275"/>
      <c r="EY1775" s="275"/>
    </row>
    <row r="1776" spans="140:155" ht="32.25" customHeight="1">
      <c r="EJ1776" s="275"/>
      <c r="EK1776" s="276"/>
      <c r="EL1776" s="275"/>
      <c r="EM1776" s="275"/>
      <c r="EO1776" s="275"/>
      <c r="EP1776" s="275"/>
      <c r="ES1776" s="275"/>
      <c r="ET1776" s="276"/>
      <c r="EU1776" s="275"/>
      <c r="EV1776" s="275"/>
      <c r="EX1776" s="275"/>
      <c r="EY1776" s="275"/>
    </row>
    <row r="1777" spans="140:155" ht="32.25" customHeight="1">
      <c r="EJ1777" s="275"/>
      <c r="EK1777" s="276"/>
      <c r="EL1777" s="275"/>
      <c r="EM1777" s="275"/>
      <c r="EO1777" s="275"/>
      <c r="EP1777" s="275"/>
      <c r="ES1777" s="275"/>
      <c r="ET1777" s="276"/>
      <c r="EU1777" s="275"/>
      <c r="EV1777" s="275"/>
      <c r="EX1777" s="275"/>
      <c r="EY1777" s="275"/>
    </row>
    <row r="1778" spans="140:155" ht="32.25" customHeight="1">
      <c r="EJ1778" s="275"/>
      <c r="EK1778" s="276"/>
      <c r="EL1778" s="275"/>
      <c r="EM1778" s="275"/>
      <c r="EO1778" s="275"/>
      <c r="EP1778" s="275"/>
      <c r="ES1778" s="275"/>
      <c r="ET1778" s="276"/>
      <c r="EU1778" s="275"/>
      <c r="EV1778" s="275"/>
      <c r="EX1778" s="275"/>
      <c r="EY1778" s="275"/>
    </row>
    <row r="1779" spans="140:155" ht="32.25" customHeight="1">
      <c r="EJ1779" s="275"/>
      <c r="EK1779" s="276"/>
      <c r="EL1779" s="275"/>
      <c r="EM1779" s="275"/>
      <c r="EO1779" s="275"/>
      <c r="EP1779" s="275"/>
      <c r="ES1779" s="275"/>
      <c r="ET1779" s="276"/>
      <c r="EU1779" s="275"/>
      <c r="EV1779" s="275"/>
      <c r="EX1779" s="275"/>
      <c r="EY1779" s="275"/>
    </row>
    <row r="1780" spans="140:155" ht="32.25" customHeight="1">
      <c r="EJ1780" s="275"/>
      <c r="EK1780" s="276"/>
      <c r="EL1780" s="275"/>
      <c r="EM1780" s="275"/>
      <c r="EO1780" s="275"/>
      <c r="EP1780" s="275"/>
      <c r="ES1780" s="275"/>
      <c r="ET1780" s="276"/>
      <c r="EU1780" s="275"/>
      <c r="EV1780" s="275"/>
      <c r="EX1780" s="275"/>
      <c r="EY1780" s="275"/>
    </row>
    <row r="1781" spans="140:155" ht="32.25" customHeight="1">
      <c r="EJ1781" s="275"/>
      <c r="EK1781" s="276"/>
      <c r="EL1781" s="275"/>
      <c r="EM1781" s="275"/>
      <c r="EO1781" s="275"/>
      <c r="EP1781" s="275"/>
      <c r="ES1781" s="275"/>
      <c r="ET1781" s="276"/>
      <c r="EU1781" s="275"/>
      <c r="EV1781" s="275"/>
      <c r="EX1781" s="275"/>
      <c r="EY1781" s="275"/>
    </row>
    <row r="1782" spans="140:155" ht="32.25" customHeight="1">
      <c r="EJ1782" s="275"/>
      <c r="EK1782" s="276"/>
      <c r="EL1782" s="275"/>
      <c r="EM1782" s="275"/>
      <c r="EO1782" s="275"/>
      <c r="EP1782" s="275"/>
      <c r="ES1782" s="275"/>
      <c r="ET1782" s="276"/>
      <c r="EU1782" s="275"/>
      <c r="EV1782" s="275"/>
      <c r="EX1782" s="275"/>
      <c r="EY1782" s="275"/>
    </row>
    <row r="1783" spans="140:155" ht="32.25" customHeight="1">
      <c r="EJ1783" s="275"/>
      <c r="EK1783" s="276"/>
      <c r="EL1783" s="275"/>
      <c r="EM1783" s="275"/>
      <c r="EO1783" s="275"/>
      <c r="EP1783" s="275"/>
      <c r="ES1783" s="275"/>
      <c r="ET1783" s="276"/>
      <c r="EU1783" s="275"/>
      <c r="EV1783" s="275"/>
      <c r="EX1783" s="275"/>
      <c r="EY1783" s="275"/>
    </row>
    <row r="1784" spans="140:155" ht="32.25" customHeight="1">
      <c r="EJ1784" s="275"/>
      <c r="EK1784" s="276"/>
      <c r="EL1784" s="275"/>
      <c r="EM1784" s="275"/>
      <c r="EO1784" s="275"/>
      <c r="EP1784" s="275"/>
      <c r="ES1784" s="275"/>
      <c r="ET1784" s="276"/>
      <c r="EU1784" s="275"/>
      <c r="EV1784" s="275"/>
      <c r="EX1784" s="275"/>
      <c r="EY1784" s="275"/>
    </row>
    <row r="1785" spans="140:155" ht="32.25" customHeight="1">
      <c r="EJ1785" s="275"/>
      <c r="EK1785" s="276"/>
      <c r="EL1785" s="275"/>
      <c r="EM1785" s="275"/>
      <c r="EO1785" s="275"/>
      <c r="EP1785" s="275"/>
      <c r="ES1785" s="275"/>
      <c r="ET1785" s="276"/>
      <c r="EU1785" s="275"/>
      <c r="EV1785" s="275"/>
      <c r="EX1785" s="275"/>
      <c r="EY1785" s="275"/>
    </row>
    <row r="1786" spans="140:155" ht="32.25" customHeight="1">
      <c r="EJ1786" s="275"/>
      <c r="EK1786" s="276"/>
      <c r="EL1786" s="275"/>
      <c r="EM1786" s="275"/>
      <c r="EO1786" s="275"/>
      <c r="EP1786" s="275"/>
      <c r="ES1786" s="275"/>
      <c r="ET1786" s="276"/>
      <c r="EU1786" s="275"/>
      <c r="EV1786" s="275"/>
      <c r="EX1786" s="275"/>
      <c r="EY1786" s="275"/>
    </row>
    <row r="1787" spans="140:155" ht="32.25" customHeight="1">
      <c r="EJ1787" s="275"/>
      <c r="EK1787" s="276"/>
      <c r="EL1787" s="275"/>
      <c r="EM1787" s="275"/>
      <c r="EO1787" s="275"/>
      <c r="EP1787" s="275"/>
      <c r="ES1787" s="275"/>
      <c r="ET1787" s="276"/>
      <c r="EU1787" s="275"/>
      <c r="EV1787" s="275"/>
      <c r="EX1787" s="275"/>
      <c r="EY1787" s="275"/>
    </row>
    <row r="1788" spans="140:155" ht="32.25" customHeight="1">
      <c r="EJ1788" s="275"/>
      <c r="EK1788" s="276"/>
      <c r="EL1788" s="275"/>
      <c r="EM1788" s="275"/>
      <c r="EO1788" s="275"/>
      <c r="EP1788" s="275"/>
      <c r="ES1788" s="275"/>
      <c r="ET1788" s="276"/>
      <c r="EU1788" s="275"/>
      <c r="EV1788" s="275"/>
      <c r="EX1788" s="275"/>
      <c r="EY1788" s="275"/>
    </row>
    <row r="1789" spans="140:155" ht="32.25" customHeight="1">
      <c r="EJ1789" s="275"/>
      <c r="EK1789" s="276"/>
      <c r="EL1789" s="275"/>
      <c r="EM1789" s="275"/>
      <c r="EO1789" s="275"/>
      <c r="EP1789" s="275"/>
      <c r="ES1789" s="275"/>
      <c r="ET1789" s="276"/>
      <c r="EU1789" s="275"/>
      <c r="EV1789" s="275"/>
      <c r="EX1789" s="275"/>
      <c r="EY1789" s="275"/>
    </row>
    <row r="1790" spans="140:155" ht="32.25" customHeight="1">
      <c r="EJ1790" s="275"/>
      <c r="EK1790" s="276"/>
      <c r="EL1790" s="275"/>
      <c r="EM1790" s="275"/>
      <c r="EO1790" s="275"/>
      <c r="EP1790" s="275"/>
      <c r="ES1790" s="275"/>
      <c r="ET1790" s="276"/>
      <c r="EU1790" s="275"/>
      <c r="EV1790" s="275"/>
      <c r="EX1790" s="275"/>
      <c r="EY1790" s="275"/>
    </row>
    <row r="1791" spans="140:155" ht="32.25" customHeight="1">
      <c r="EJ1791" s="275"/>
      <c r="EK1791" s="276"/>
      <c r="EL1791" s="275"/>
      <c r="EM1791" s="275"/>
      <c r="EO1791" s="275"/>
      <c r="EP1791" s="275"/>
      <c r="ES1791" s="275"/>
      <c r="ET1791" s="276"/>
      <c r="EU1791" s="275"/>
      <c r="EV1791" s="275"/>
      <c r="EX1791" s="275"/>
      <c r="EY1791" s="275"/>
    </row>
    <row r="1792" spans="140:155" ht="32.25" customHeight="1">
      <c r="EJ1792" s="275"/>
      <c r="EK1792" s="276"/>
      <c r="EL1792" s="275"/>
      <c r="EM1792" s="275"/>
      <c r="EO1792" s="275"/>
      <c r="EP1792" s="275"/>
      <c r="ES1792" s="275"/>
      <c r="ET1792" s="276"/>
      <c r="EU1792" s="275"/>
      <c r="EV1792" s="275"/>
      <c r="EX1792" s="275"/>
      <c r="EY1792" s="275"/>
    </row>
    <row r="1793" spans="140:155" ht="32.25" customHeight="1">
      <c r="EJ1793" s="275"/>
      <c r="EK1793" s="276"/>
      <c r="EL1793" s="275"/>
      <c r="EM1793" s="275"/>
      <c r="EO1793" s="275"/>
      <c r="EP1793" s="275"/>
      <c r="ES1793" s="275"/>
      <c r="ET1793" s="276"/>
      <c r="EU1793" s="275"/>
      <c r="EV1793" s="275"/>
      <c r="EX1793" s="275"/>
      <c r="EY1793" s="275"/>
    </row>
    <row r="1794" spans="140:155" ht="32.25" customHeight="1">
      <c r="EJ1794" s="275"/>
      <c r="EK1794" s="276"/>
      <c r="EL1794" s="275"/>
      <c r="EM1794" s="275"/>
      <c r="EO1794" s="275"/>
      <c r="EP1794" s="275"/>
      <c r="ES1794" s="275"/>
      <c r="ET1794" s="276"/>
      <c r="EU1794" s="275"/>
      <c r="EV1794" s="275"/>
      <c r="EX1794" s="275"/>
      <c r="EY1794" s="275"/>
    </row>
    <row r="1795" spans="140:155" ht="32.25" customHeight="1">
      <c r="EJ1795" s="275"/>
      <c r="EK1795" s="276"/>
      <c r="EL1795" s="275"/>
      <c r="EM1795" s="275"/>
      <c r="EO1795" s="275"/>
      <c r="EP1795" s="275"/>
      <c r="ES1795" s="275"/>
      <c r="ET1795" s="276"/>
      <c r="EU1795" s="275"/>
      <c r="EV1795" s="275"/>
      <c r="EX1795" s="275"/>
      <c r="EY1795" s="275"/>
    </row>
    <row r="1796" spans="140:155" ht="32.25" customHeight="1">
      <c r="EJ1796" s="275"/>
      <c r="EK1796" s="276"/>
      <c r="EL1796" s="275"/>
      <c r="EM1796" s="275"/>
      <c r="EO1796" s="275"/>
      <c r="EP1796" s="275"/>
      <c r="ES1796" s="275"/>
      <c r="ET1796" s="276"/>
      <c r="EU1796" s="275"/>
      <c r="EV1796" s="275"/>
      <c r="EX1796" s="275"/>
      <c r="EY1796" s="275"/>
    </row>
    <row r="1797" spans="140:155" ht="32.25" customHeight="1">
      <c r="EJ1797" s="275"/>
      <c r="EK1797" s="276"/>
      <c r="EL1797" s="275"/>
      <c r="EM1797" s="275"/>
      <c r="EO1797" s="275"/>
      <c r="EP1797" s="275"/>
      <c r="ES1797" s="275"/>
      <c r="ET1797" s="276"/>
      <c r="EU1797" s="275"/>
      <c r="EV1797" s="275"/>
      <c r="EX1797" s="275"/>
      <c r="EY1797" s="275"/>
    </row>
    <row r="1798" spans="140:155" ht="32.25" customHeight="1">
      <c r="EJ1798" s="275"/>
      <c r="EK1798" s="276"/>
      <c r="EL1798" s="275"/>
      <c r="EM1798" s="275"/>
      <c r="EO1798" s="275"/>
      <c r="EP1798" s="275"/>
      <c r="ES1798" s="275"/>
      <c r="ET1798" s="276"/>
      <c r="EU1798" s="275"/>
      <c r="EV1798" s="275"/>
      <c r="EX1798" s="275"/>
      <c r="EY1798" s="275"/>
    </row>
    <row r="1799" spans="140:155" ht="32.25" customHeight="1">
      <c r="EJ1799" s="275"/>
      <c r="EK1799" s="276"/>
      <c r="EL1799" s="275"/>
      <c r="EM1799" s="275"/>
      <c r="EO1799" s="275"/>
      <c r="EP1799" s="275"/>
      <c r="ES1799" s="275"/>
      <c r="ET1799" s="276"/>
      <c r="EU1799" s="275"/>
      <c r="EV1799" s="275"/>
      <c r="EX1799" s="275"/>
      <c r="EY1799" s="275"/>
    </row>
    <row r="1800" spans="140:155" ht="32.25" customHeight="1">
      <c r="EJ1800" s="275"/>
      <c r="EK1800" s="276"/>
      <c r="EL1800" s="275"/>
      <c r="EM1800" s="275"/>
      <c r="EO1800" s="275"/>
      <c r="EP1800" s="275"/>
      <c r="ES1800" s="275"/>
      <c r="ET1800" s="276"/>
      <c r="EU1800" s="275"/>
      <c r="EV1800" s="275"/>
      <c r="EX1800" s="275"/>
      <c r="EY1800" s="275"/>
    </row>
    <row r="1801" spans="140:155" ht="32.25" customHeight="1">
      <c r="EJ1801" s="275"/>
      <c r="EK1801" s="276"/>
      <c r="EL1801" s="275"/>
      <c r="EM1801" s="275"/>
      <c r="EO1801" s="275"/>
      <c r="EP1801" s="275"/>
      <c r="ES1801" s="275"/>
      <c r="ET1801" s="276"/>
      <c r="EU1801" s="275"/>
      <c r="EV1801" s="275"/>
      <c r="EX1801" s="275"/>
      <c r="EY1801" s="275"/>
    </row>
    <row r="1802" spans="140:155" ht="32.25" customHeight="1">
      <c r="EJ1802" s="275"/>
      <c r="EK1802" s="276"/>
      <c r="EL1802" s="275"/>
      <c r="EM1802" s="275"/>
      <c r="EO1802" s="275"/>
      <c r="EP1802" s="275"/>
      <c r="ES1802" s="275"/>
      <c r="ET1802" s="276"/>
      <c r="EU1802" s="275"/>
      <c r="EV1802" s="275"/>
      <c r="EX1802" s="275"/>
      <c r="EY1802" s="275"/>
    </row>
    <row r="1803" spans="140:155" ht="32.25" customHeight="1">
      <c r="EJ1803" s="275"/>
      <c r="EK1803" s="276"/>
      <c r="EL1803" s="275"/>
      <c r="EM1803" s="275"/>
      <c r="EO1803" s="275"/>
      <c r="EP1803" s="275"/>
      <c r="ES1803" s="275"/>
      <c r="ET1803" s="276"/>
      <c r="EU1803" s="275"/>
      <c r="EV1803" s="275"/>
      <c r="EX1803" s="275"/>
      <c r="EY1803" s="275"/>
    </row>
    <row r="1804" spans="140:155" ht="32.25" customHeight="1">
      <c r="EJ1804" s="275"/>
      <c r="EK1804" s="276"/>
      <c r="EL1804" s="275"/>
      <c r="EM1804" s="275"/>
      <c r="EO1804" s="275"/>
      <c r="EP1804" s="275"/>
      <c r="ES1804" s="275"/>
      <c r="ET1804" s="276"/>
      <c r="EU1804" s="275"/>
      <c r="EV1804" s="275"/>
      <c r="EX1804" s="275"/>
      <c r="EY1804" s="275"/>
    </row>
    <row r="1805" spans="140:155" ht="32.25" customHeight="1">
      <c r="EJ1805" s="275"/>
      <c r="EK1805" s="276"/>
      <c r="EL1805" s="275"/>
      <c r="EM1805" s="275"/>
      <c r="EO1805" s="275"/>
      <c r="EP1805" s="275"/>
      <c r="ES1805" s="275"/>
      <c r="ET1805" s="276"/>
      <c r="EU1805" s="275"/>
      <c r="EV1805" s="275"/>
      <c r="EX1805" s="275"/>
      <c r="EY1805" s="275"/>
    </row>
    <row r="1806" spans="140:155" ht="32.25" customHeight="1">
      <c r="EJ1806" s="275"/>
      <c r="EK1806" s="276"/>
      <c r="EL1806" s="275"/>
      <c r="EM1806" s="275"/>
      <c r="EO1806" s="275"/>
      <c r="EP1806" s="275"/>
      <c r="ES1806" s="275"/>
      <c r="ET1806" s="276"/>
      <c r="EU1806" s="275"/>
      <c r="EV1806" s="275"/>
      <c r="EX1806" s="275"/>
      <c r="EY1806" s="275"/>
    </row>
    <row r="1807" spans="140:155" ht="32.25" customHeight="1">
      <c r="EJ1807" s="275"/>
      <c r="EK1807" s="276"/>
      <c r="EL1807" s="275"/>
      <c r="EM1807" s="275"/>
      <c r="EO1807" s="275"/>
      <c r="EP1807" s="275"/>
      <c r="ES1807" s="275"/>
      <c r="ET1807" s="276"/>
      <c r="EU1807" s="275"/>
      <c r="EV1807" s="275"/>
      <c r="EX1807" s="275"/>
      <c r="EY1807" s="275"/>
    </row>
    <row r="1808" spans="140:155" ht="32.25" customHeight="1">
      <c r="EJ1808" s="275"/>
      <c r="EK1808" s="276"/>
      <c r="EL1808" s="275"/>
      <c r="EM1808" s="275"/>
      <c r="EO1808" s="275"/>
      <c r="EP1808" s="275"/>
      <c r="ES1808" s="275"/>
      <c r="ET1808" s="276"/>
      <c r="EU1808" s="275"/>
      <c r="EV1808" s="275"/>
      <c r="EX1808" s="275"/>
      <c r="EY1808" s="275"/>
    </row>
    <row r="1809" spans="140:155" ht="32.25" customHeight="1">
      <c r="EJ1809" s="275"/>
      <c r="EK1809" s="276"/>
      <c r="EL1809" s="275"/>
      <c r="EM1809" s="275"/>
      <c r="EO1809" s="275"/>
      <c r="EP1809" s="275"/>
      <c r="ES1809" s="275"/>
      <c r="ET1809" s="276"/>
      <c r="EU1809" s="275"/>
      <c r="EV1809" s="275"/>
      <c r="EX1809" s="275"/>
      <c r="EY1809" s="275"/>
    </row>
    <row r="1810" spans="140:155" ht="32.25" customHeight="1">
      <c r="EJ1810" s="275"/>
      <c r="EK1810" s="276"/>
      <c r="EL1810" s="275"/>
      <c r="EM1810" s="275"/>
      <c r="EO1810" s="275"/>
      <c r="EP1810" s="275"/>
      <c r="ES1810" s="275"/>
      <c r="ET1810" s="276"/>
      <c r="EU1810" s="275"/>
      <c r="EV1810" s="275"/>
      <c r="EX1810" s="275"/>
      <c r="EY1810" s="275"/>
    </row>
    <row r="1811" spans="140:155" ht="32.25" customHeight="1">
      <c r="EJ1811" s="275"/>
      <c r="EK1811" s="276"/>
      <c r="EL1811" s="275"/>
      <c r="EM1811" s="275"/>
      <c r="EO1811" s="275"/>
      <c r="EP1811" s="275"/>
      <c r="ES1811" s="275"/>
      <c r="ET1811" s="276"/>
      <c r="EU1811" s="275"/>
      <c r="EV1811" s="275"/>
      <c r="EX1811" s="275"/>
      <c r="EY1811" s="275"/>
    </row>
    <row r="1812" spans="140:155" ht="32.25" customHeight="1">
      <c r="EJ1812" s="275"/>
      <c r="EK1812" s="276"/>
      <c r="EL1812" s="275"/>
      <c r="EM1812" s="275"/>
      <c r="EO1812" s="275"/>
      <c r="EP1812" s="275"/>
      <c r="ES1812" s="275"/>
      <c r="ET1812" s="276"/>
      <c r="EU1812" s="275"/>
      <c r="EV1812" s="275"/>
      <c r="EX1812" s="275"/>
      <c r="EY1812" s="275"/>
    </row>
    <row r="1813" spans="140:155" ht="32.25" customHeight="1">
      <c r="EJ1813" s="275"/>
      <c r="EK1813" s="276"/>
      <c r="EL1813" s="275"/>
      <c r="EM1813" s="275"/>
      <c r="EO1813" s="275"/>
      <c r="EP1813" s="275"/>
      <c r="ES1813" s="275"/>
      <c r="ET1813" s="276"/>
      <c r="EU1813" s="275"/>
      <c r="EV1813" s="275"/>
      <c r="EX1813" s="275"/>
      <c r="EY1813" s="275"/>
    </row>
    <row r="1814" spans="140:155" ht="32.25" customHeight="1">
      <c r="EJ1814" s="275"/>
      <c r="EK1814" s="276"/>
      <c r="EL1814" s="275"/>
      <c r="EM1814" s="275"/>
      <c r="EO1814" s="275"/>
      <c r="EP1814" s="275"/>
      <c r="ES1814" s="275"/>
      <c r="ET1814" s="276"/>
      <c r="EU1814" s="275"/>
      <c r="EV1814" s="275"/>
      <c r="EX1814" s="275"/>
      <c r="EY1814" s="275"/>
    </row>
    <row r="1815" spans="140:155" ht="32.25" customHeight="1">
      <c r="EJ1815" s="275"/>
      <c r="EK1815" s="276"/>
      <c r="EL1815" s="275"/>
      <c r="EM1815" s="275"/>
      <c r="EO1815" s="275"/>
      <c r="EP1815" s="275"/>
      <c r="ES1815" s="275"/>
      <c r="ET1815" s="276"/>
      <c r="EU1815" s="275"/>
      <c r="EV1815" s="275"/>
      <c r="EX1815" s="275"/>
      <c r="EY1815" s="275"/>
    </row>
    <row r="1816" spans="140:155" ht="32.25" customHeight="1">
      <c r="EJ1816" s="275"/>
      <c r="EK1816" s="276"/>
      <c r="EL1816" s="275"/>
      <c r="EM1816" s="275"/>
      <c r="EO1816" s="275"/>
      <c r="EP1816" s="275"/>
      <c r="ES1816" s="275"/>
      <c r="ET1816" s="276"/>
      <c r="EU1816" s="275"/>
      <c r="EV1816" s="275"/>
      <c r="EX1816" s="275"/>
      <c r="EY1816" s="275"/>
    </row>
    <row r="1817" spans="140:155" ht="32.25" customHeight="1">
      <c r="EJ1817" s="275"/>
      <c r="EK1817" s="276"/>
      <c r="EL1817" s="275"/>
      <c r="EM1817" s="275"/>
      <c r="EO1817" s="275"/>
      <c r="EP1817" s="275"/>
      <c r="ES1817" s="275"/>
      <c r="ET1817" s="276"/>
      <c r="EU1817" s="275"/>
      <c r="EV1817" s="275"/>
      <c r="EX1817" s="275"/>
      <c r="EY1817" s="275"/>
    </row>
    <row r="1818" spans="140:155" ht="32.25" customHeight="1">
      <c r="EJ1818" s="275"/>
      <c r="EK1818" s="276"/>
      <c r="EL1818" s="275"/>
      <c r="EM1818" s="275"/>
      <c r="EO1818" s="275"/>
      <c r="EP1818" s="275"/>
      <c r="ES1818" s="275"/>
      <c r="ET1818" s="276"/>
      <c r="EU1818" s="275"/>
      <c r="EV1818" s="275"/>
      <c r="EX1818" s="275"/>
      <c r="EY1818" s="275"/>
    </row>
    <row r="1819" spans="140:155" ht="32.25" customHeight="1">
      <c r="EJ1819" s="275"/>
      <c r="EK1819" s="276"/>
      <c r="EL1819" s="275"/>
      <c r="EM1819" s="275"/>
      <c r="EO1819" s="275"/>
      <c r="EP1819" s="275"/>
      <c r="ES1819" s="275"/>
      <c r="ET1819" s="276"/>
      <c r="EU1819" s="275"/>
      <c r="EV1819" s="275"/>
      <c r="EX1819" s="275"/>
      <c r="EY1819" s="275"/>
    </row>
    <row r="1820" spans="140:155" ht="32.25" customHeight="1">
      <c r="EJ1820" s="275"/>
      <c r="EK1820" s="276"/>
      <c r="EL1820" s="275"/>
      <c r="EM1820" s="275"/>
      <c r="EO1820" s="275"/>
      <c r="EP1820" s="275"/>
      <c r="ES1820" s="275"/>
      <c r="ET1820" s="276"/>
      <c r="EU1820" s="275"/>
      <c r="EV1820" s="275"/>
      <c r="EX1820" s="275"/>
      <c r="EY1820" s="275"/>
    </row>
    <row r="1821" spans="140:155" ht="32.25" customHeight="1">
      <c r="EJ1821" s="275"/>
      <c r="EK1821" s="276"/>
      <c r="EL1821" s="275"/>
      <c r="EM1821" s="275"/>
      <c r="EO1821" s="275"/>
      <c r="EP1821" s="275"/>
      <c r="ES1821" s="275"/>
      <c r="ET1821" s="276"/>
      <c r="EU1821" s="275"/>
      <c r="EV1821" s="275"/>
      <c r="EX1821" s="275"/>
      <c r="EY1821" s="275"/>
    </row>
    <row r="1822" spans="140:155" ht="32.25" customHeight="1">
      <c r="EJ1822" s="275"/>
      <c r="EK1822" s="276"/>
      <c r="EL1822" s="275"/>
      <c r="EM1822" s="275"/>
      <c r="EO1822" s="275"/>
      <c r="EP1822" s="275"/>
      <c r="ES1822" s="275"/>
      <c r="ET1822" s="276"/>
      <c r="EU1822" s="275"/>
      <c r="EV1822" s="275"/>
      <c r="EX1822" s="275"/>
      <c r="EY1822" s="275"/>
    </row>
    <row r="1823" spans="140:155" ht="32.25" customHeight="1">
      <c r="EJ1823" s="275"/>
      <c r="EK1823" s="276"/>
      <c r="EL1823" s="275"/>
      <c r="EM1823" s="275"/>
      <c r="EO1823" s="275"/>
      <c r="EP1823" s="275"/>
      <c r="ES1823" s="275"/>
      <c r="ET1823" s="276"/>
      <c r="EU1823" s="275"/>
      <c r="EV1823" s="275"/>
      <c r="EX1823" s="275"/>
      <c r="EY1823" s="275"/>
    </row>
    <row r="1824" spans="140:155" ht="32.25" customHeight="1">
      <c r="EJ1824" s="275"/>
      <c r="EK1824" s="276"/>
      <c r="EL1824" s="275"/>
      <c r="EM1824" s="275"/>
      <c r="EO1824" s="275"/>
      <c r="EP1824" s="275"/>
      <c r="ES1824" s="275"/>
      <c r="ET1824" s="276"/>
      <c r="EU1824" s="275"/>
      <c r="EV1824" s="275"/>
      <c r="EX1824" s="275"/>
      <c r="EY1824" s="275"/>
    </row>
    <row r="1825" spans="140:155" ht="32.25" customHeight="1">
      <c r="EJ1825" s="275"/>
      <c r="EK1825" s="276"/>
      <c r="EL1825" s="275"/>
      <c r="EM1825" s="275"/>
      <c r="EO1825" s="275"/>
      <c r="EP1825" s="275"/>
      <c r="ES1825" s="275"/>
      <c r="ET1825" s="276"/>
      <c r="EU1825" s="275"/>
      <c r="EV1825" s="275"/>
      <c r="EX1825" s="275"/>
      <c r="EY1825" s="275"/>
    </row>
    <row r="1826" spans="140:155" ht="32.25" customHeight="1">
      <c r="EJ1826" s="275"/>
      <c r="EK1826" s="276"/>
      <c r="EL1826" s="275"/>
      <c r="EM1826" s="275"/>
      <c r="EO1826" s="275"/>
      <c r="EP1826" s="275"/>
      <c r="ES1826" s="275"/>
      <c r="ET1826" s="276"/>
      <c r="EU1826" s="275"/>
      <c r="EV1826" s="275"/>
      <c r="EX1826" s="275"/>
      <c r="EY1826" s="275"/>
    </row>
    <row r="1827" spans="140:155" ht="32.25" customHeight="1">
      <c r="EJ1827" s="275"/>
      <c r="EK1827" s="276"/>
      <c r="EL1827" s="275"/>
      <c r="EM1827" s="275"/>
      <c r="EO1827" s="275"/>
      <c r="EP1827" s="275"/>
      <c r="ES1827" s="275"/>
      <c r="ET1827" s="276"/>
      <c r="EU1827" s="275"/>
      <c r="EV1827" s="275"/>
      <c r="EX1827" s="275"/>
      <c r="EY1827" s="275"/>
    </row>
    <row r="1828" spans="140:155" ht="32.25" customHeight="1">
      <c r="EJ1828" s="275"/>
      <c r="EK1828" s="276"/>
      <c r="EL1828" s="275"/>
      <c r="EM1828" s="275"/>
      <c r="EO1828" s="275"/>
      <c r="EP1828" s="275"/>
      <c r="ES1828" s="275"/>
      <c r="ET1828" s="276"/>
      <c r="EU1828" s="275"/>
      <c r="EV1828" s="275"/>
      <c r="EX1828" s="275"/>
      <c r="EY1828" s="275"/>
    </row>
    <row r="1829" spans="140:155" ht="32.25" customHeight="1">
      <c r="EJ1829" s="275"/>
      <c r="EK1829" s="276"/>
      <c r="EL1829" s="275"/>
      <c r="EM1829" s="275"/>
      <c r="EO1829" s="275"/>
      <c r="EP1829" s="275"/>
      <c r="ES1829" s="275"/>
      <c r="ET1829" s="276"/>
      <c r="EU1829" s="275"/>
      <c r="EV1829" s="275"/>
      <c r="EX1829" s="275"/>
      <c r="EY1829" s="275"/>
    </row>
    <row r="1830" spans="140:155" ht="32.25" customHeight="1">
      <c r="EJ1830" s="275"/>
      <c r="EK1830" s="276"/>
      <c r="EL1830" s="275"/>
      <c r="EM1830" s="275"/>
      <c r="EO1830" s="275"/>
      <c r="EP1830" s="275"/>
      <c r="ES1830" s="275"/>
      <c r="ET1830" s="276"/>
      <c r="EU1830" s="275"/>
      <c r="EV1830" s="275"/>
      <c r="EX1830" s="275"/>
      <c r="EY1830" s="275"/>
    </row>
    <row r="1831" spans="140:155" ht="32.25" customHeight="1">
      <c r="EJ1831" s="275"/>
      <c r="EK1831" s="276"/>
      <c r="EL1831" s="275"/>
      <c r="EM1831" s="275"/>
      <c r="EO1831" s="275"/>
      <c r="EP1831" s="275"/>
      <c r="ES1831" s="275"/>
      <c r="ET1831" s="276"/>
      <c r="EU1831" s="275"/>
      <c r="EV1831" s="275"/>
      <c r="EX1831" s="275"/>
      <c r="EY1831" s="275"/>
    </row>
    <row r="1832" spans="140:155" ht="32.25" customHeight="1">
      <c r="EJ1832" s="275"/>
      <c r="EK1832" s="276"/>
      <c r="EL1832" s="275"/>
      <c r="EM1832" s="275"/>
      <c r="EO1832" s="275"/>
      <c r="EP1832" s="275"/>
      <c r="ES1832" s="275"/>
      <c r="ET1832" s="276"/>
      <c r="EU1832" s="275"/>
      <c r="EV1832" s="275"/>
      <c r="EX1832" s="275"/>
      <c r="EY1832" s="275"/>
    </row>
    <row r="1833" spans="140:155" ht="32.25" customHeight="1">
      <c r="EJ1833" s="275"/>
      <c r="EK1833" s="276"/>
      <c r="EL1833" s="275"/>
      <c r="EM1833" s="275"/>
      <c r="EO1833" s="275"/>
      <c r="EP1833" s="275"/>
      <c r="ES1833" s="275"/>
      <c r="ET1833" s="276"/>
      <c r="EU1833" s="275"/>
      <c r="EV1833" s="275"/>
      <c r="EX1833" s="275"/>
      <c r="EY1833" s="275"/>
    </row>
    <row r="1834" spans="140:155" ht="32.25" customHeight="1">
      <c r="EJ1834" s="275"/>
      <c r="EK1834" s="276"/>
      <c r="EL1834" s="275"/>
      <c r="EM1834" s="275"/>
      <c r="EO1834" s="275"/>
      <c r="EP1834" s="275"/>
      <c r="ES1834" s="275"/>
      <c r="ET1834" s="276"/>
      <c r="EU1834" s="275"/>
      <c r="EV1834" s="275"/>
      <c r="EX1834" s="275"/>
      <c r="EY1834" s="275"/>
    </row>
    <row r="1835" spans="140:155" ht="32.25" customHeight="1">
      <c r="EJ1835" s="275"/>
      <c r="EK1835" s="276"/>
      <c r="EL1835" s="275"/>
      <c r="EM1835" s="275"/>
      <c r="EO1835" s="275"/>
      <c r="EP1835" s="275"/>
      <c r="ES1835" s="275"/>
      <c r="ET1835" s="276"/>
      <c r="EU1835" s="275"/>
      <c r="EV1835" s="275"/>
      <c r="EX1835" s="275"/>
      <c r="EY1835" s="275"/>
    </row>
    <row r="1836" spans="140:155" ht="32.25" customHeight="1">
      <c r="EJ1836" s="275"/>
      <c r="EK1836" s="276"/>
      <c r="EL1836" s="275"/>
      <c r="EM1836" s="275"/>
      <c r="EO1836" s="275"/>
      <c r="EP1836" s="275"/>
      <c r="ES1836" s="275"/>
      <c r="ET1836" s="276"/>
      <c r="EU1836" s="275"/>
      <c r="EV1836" s="275"/>
      <c r="EX1836" s="275"/>
      <c r="EY1836" s="275"/>
    </row>
    <row r="1837" spans="140:155" ht="32.25" customHeight="1">
      <c r="EJ1837" s="275"/>
      <c r="EK1837" s="276"/>
      <c r="EL1837" s="275"/>
      <c r="EM1837" s="275"/>
      <c r="EO1837" s="275"/>
      <c r="EP1837" s="275"/>
      <c r="ES1837" s="275"/>
      <c r="ET1837" s="276"/>
      <c r="EU1837" s="275"/>
      <c r="EV1837" s="275"/>
      <c r="EX1837" s="275"/>
      <c r="EY1837" s="275"/>
    </row>
    <row r="1838" spans="140:155" ht="32.25" customHeight="1">
      <c r="EJ1838" s="275"/>
      <c r="EK1838" s="276"/>
      <c r="EL1838" s="275"/>
      <c r="EM1838" s="275"/>
      <c r="EO1838" s="275"/>
      <c r="EP1838" s="275"/>
      <c r="ES1838" s="275"/>
      <c r="ET1838" s="276"/>
      <c r="EU1838" s="275"/>
      <c r="EV1838" s="275"/>
      <c r="EX1838" s="275"/>
      <c r="EY1838" s="275"/>
    </row>
    <row r="1839" spans="140:155" ht="32.25" customHeight="1">
      <c r="EJ1839" s="275"/>
      <c r="EK1839" s="276"/>
      <c r="EL1839" s="275"/>
      <c r="EM1839" s="275"/>
      <c r="EO1839" s="275"/>
      <c r="EP1839" s="275"/>
      <c r="ES1839" s="275"/>
      <c r="ET1839" s="276"/>
      <c r="EU1839" s="275"/>
      <c r="EV1839" s="275"/>
      <c r="EX1839" s="275"/>
      <c r="EY1839" s="275"/>
    </row>
    <row r="1840" spans="140:155" ht="32.25" customHeight="1">
      <c r="EJ1840" s="275"/>
      <c r="EK1840" s="276"/>
      <c r="EL1840" s="275"/>
      <c r="EM1840" s="275"/>
      <c r="EO1840" s="275"/>
      <c r="EP1840" s="275"/>
      <c r="ES1840" s="275"/>
      <c r="ET1840" s="276"/>
      <c r="EU1840" s="275"/>
      <c r="EV1840" s="275"/>
      <c r="EX1840" s="275"/>
      <c r="EY1840" s="275"/>
    </row>
    <row r="1841" spans="140:155" ht="32.25" customHeight="1">
      <c r="EJ1841" s="275"/>
      <c r="EK1841" s="276"/>
      <c r="EL1841" s="275"/>
      <c r="EM1841" s="275"/>
      <c r="EO1841" s="275"/>
      <c r="EP1841" s="275"/>
      <c r="ES1841" s="275"/>
      <c r="ET1841" s="276"/>
      <c r="EU1841" s="275"/>
      <c r="EV1841" s="275"/>
      <c r="EX1841" s="275"/>
      <c r="EY1841" s="275"/>
    </row>
    <row r="1842" spans="140:155" ht="32.25" customHeight="1">
      <c r="EJ1842" s="275"/>
      <c r="EK1842" s="276"/>
      <c r="EL1842" s="275"/>
      <c r="EM1842" s="275"/>
      <c r="EO1842" s="275"/>
      <c r="EP1842" s="275"/>
      <c r="ES1842" s="275"/>
      <c r="ET1842" s="276"/>
      <c r="EU1842" s="275"/>
      <c r="EV1842" s="275"/>
      <c r="EX1842" s="275"/>
      <c r="EY1842" s="275"/>
    </row>
    <row r="1843" spans="140:155" ht="32.25" customHeight="1">
      <c r="EJ1843" s="275"/>
      <c r="EK1843" s="276"/>
      <c r="EL1843" s="275"/>
      <c r="EM1843" s="275"/>
      <c r="EO1843" s="275"/>
      <c r="EP1843" s="275"/>
      <c r="ES1843" s="275"/>
      <c r="ET1843" s="276"/>
      <c r="EU1843" s="275"/>
      <c r="EV1843" s="275"/>
      <c r="EX1843" s="275"/>
      <c r="EY1843" s="275"/>
    </row>
    <row r="1844" spans="140:155" ht="32.25" customHeight="1">
      <c r="EJ1844" s="275"/>
      <c r="EK1844" s="276"/>
      <c r="EL1844" s="275"/>
      <c r="EM1844" s="275"/>
      <c r="EO1844" s="275"/>
      <c r="EP1844" s="275"/>
      <c r="ES1844" s="275"/>
      <c r="ET1844" s="276"/>
      <c r="EU1844" s="275"/>
      <c r="EV1844" s="275"/>
      <c r="EX1844" s="275"/>
      <c r="EY1844" s="275"/>
    </row>
    <row r="1845" spans="140:155" ht="32.25" customHeight="1">
      <c r="EJ1845" s="275"/>
      <c r="EK1845" s="276"/>
      <c r="EL1845" s="275"/>
      <c r="EM1845" s="275"/>
      <c r="EO1845" s="275"/>
      <c r="EP1845" s="275"/>
      <c r="ES1845" s="275"/>
      <c r="ET1845" s="276"/>
      <c r="EU1845" s="275"/>
      <c r="EV1845" s="275"/>
      <c r="EX1845" s="275"/>
      <c r="EY1845" s="275"/>
    </row>
    <row r="1846" spans="140:155" ht="32.25" customHeight="1">
      <c r="EJ1846" s="275"/>
      <c r="EK1846" s="276"/>
      <c r="EL1846" s="275"/>
      <c r="EM1846" s="275"/>
      <c r="EO1846" s="275"/>
      <c r="EP1846" s="275"/>
      <c r="ES1846" s="275"/>
      <c r="ET1846" s="276"/>
      <c r="EU1846" s="275"/>
      <c r="EV1846" s="275"/>
      <c r="EX1846" s="275"/>
      <c r="EY1846" s="275"/>
    </row>
    <row r="1847" spans="140:155" ht="32.25" customHeight="1">
      <c r="EJ1847" s="275"/>
      <c r="EK1847" s="276"/>
      <c r="EL1847" s="275"/>
      <c r="EM1847" s="275"/>
      <c r="EO1847" s="275"/>
      <c r="EP1847" s="275"/>
      <c r="ES1847" s="275"/>
      <c r="ET1847" s="276"/>
      <c r="EU1847" s="275"/>
      <c r="EV1847" s="275"/>
      <c r="EX1847" s="275"/>
      <c r="EY1847" s="275"/>
    </row>
    <row r="1848" spans="140:155" ht="32.25" customHeight="1">
      <c r="EJ1848" s="275"/>
      <c r="EK1848" s="276"/>
      <c r="EL1848" s="275"/>
      <c r="EM1848" s="275"/>
      <c r="EO1848" s="275"/>
      <c r="EP1848" s="275"/>
      <c r="ES1848" s="275"/>
      <c r="ET1848" s="276"/>
      <c r="EU1848" s="275"/>
      <c r="EV1848" s="275"/>
      <c r="EX1848" s="275"/>
      <c r="EY1848" s="275"/>
    </row>
    <row r="1849" spans="140:155" ht="32.25" customHeight="1">
      <c r="EJ1849" s="275"/>
      <c r="EK1849" s="276"/>
      <c r="EL1849" s="275"/>
      <c r="EM1849" s="275"/>
      <c r="EO1849" s="275"/>
      <c r="EP1849" s="275"/>
      <c r="ES1849" s="275"/>
      <c r="ET1849" s="276"/>
      <c r="EU1849" s="275"/>
      <c r="EV1849" s="275"/>
      <c r="EX1849" s="275"/>
      <c r="EY1849" s="275"/>
    </row>
    <row r="1850" spans="140:155" ht="32.25" customHeight="1">
      <c r="EJ1850" s="275"/>
      <c r="EK1850" s="276"/>
      <c r="EL1850" s="275"/>
      <c r="EM1850" s="275"/>
      <c r="EO1850" s="275"/>
      <c r="EP1850" s="275"/>
      <c r="ES1850" s="275"/>
      <c r="ET1850" s="276"/>
      <c r="EU1850" s="275"/>
      <c r="EV1850" s="275"/>
      <c r="EX1850" s="275"/>
      <c r="EY1850" s="275"/>
    </row>
    <row r="1851" spans="140:155" ht="32.25" customHeight="1">
      <c r="EJ1851" s="275"/>
      <c r="EK1851" s="276"/>
      <c r="EL1851" s="275"/>
      <c r="EM1851" s="275"/>
      <c r="EO1851" s="275"/>
      <c r="EP1851" s="275"/>
      <c r="ES1851" s="275"/>
      <c r="ET1851" s="276"/>
      <c r="EU1851" s="275"/>
      <c r="EV1851" s="275"/>
      <c r="EX1851" s="275"/>
      <c r="EY1851" s="275"/>
    </row>
    <row r="1852" spans="140:155" ht="32.25" customHeight="1">
      <c r="EJ1852" s="275"/>
      <c r="EK1852" s="276"/>
      <c r="EL1852" s="275"/>
      <c r="EM1852" s="275"/>
      <c r="EO1852" s="275"/>
      <c r="EP1852" s="275"/>
      <c r="ES1852" s="275"/>
      <c r="ET1852" s="276"/>
      <c r="EU1852" s="275"/>
      <c r="EV1852" s="275"/>
      <c r="EX1852" s="275"/>
      <c r="EY1852" s="275"/>
    </row>
    <row r="1853" spans="140:155" ht="32.25" customHeight="1">
      <c r="EJ1853" s="275"/>
      <c r="EK1853" s="276"/>
      <c r="EL1853" s="275"/>
      <c r="EM1853" s="275"/>
      <c r="EO1853" s="275"/>
      <c r="EP1853" s="275"/>
      <c r="ES1853" s="275"/>
      <c r="ET1853" s="276"/>
      <c r="EU1853" s="275"/>
      <c r="EV1853" s="275"/>
      <c r="EX1853" s="275"/>
      <c r="EY1853" s="275"/>
    </row>
    <row r="1854" spans="140:155" ht="32.25" customHeight="1">
      <c r="EJ1854" s="275"/>
      <c r="EK1854" s="276"/>
      <c r="EL1854" s="275"/>
      <c r="EM1854" s="275"/>
      <c r="EO1854" s="275"/>
      <c r="EP1854" s="275"/>
      <c r="ES1854" s="275"/>
      <c r="ET1854" s="276"/>
      <c r="EU1854" s="275"/>
      <c r="EV1854" s="275"/>
      <c r="EX1854" s="275"/>
      <c r="EY1854" s="275"/>
    </row>
    <row r="1855" spans="140:155" ht="32.25" customHeight="1">
      <c r="EJ1855" s="275"/>
      <c r="EK1855" s="276"/>
      <c r="EL1855" s="275"/>
      <c r="EM1855" s="275"/>
      <c r="EO1855" s="275"/>
      <c r="EP1855" s="275"/>
      <c r="ES1855" s="275"/>
      <c r="ET1855" s="276"/>
      <c r="EU1855" s="275"/>
      <c r="EV1855" s="275"/>
      <c r="EX1855" s="275"/>
      <c r="EY1855" s="275"/>
    </row>
    <row r="1856" spans="140:155" ht="32.25" customHeight="1">
      <c r="EJ1856" s="275"/>
      <c r="EK1856" s="276"/>
      <c r="EL1856" s="275"/>
      <c r="EM1856" s="275"/>
      <c r="EO1856" s="275"/>
      <c r="EP1856" s="275"/>
      <c r="ES1856" s="275"/>
      <c r="ET1856" s="276"/>
      <c r="EU1856" s="275"/>
      <c r="EV1856" s="275"/>
      <c r="EX1856" s="275"/>
      <c r="EY1856" s="275"/>
    </row>
    <row r="1857" spans="140:155" ht="32.25" customHeight="1">
      <c r="EJ1857" s="275"/>
      <c r="EK1857" s="276"/>
      <c r="EL1857" s="275"/>
      <c r="EM1857" s="275"/>
      <c r="EO1857" s="275"/>
      <c r="EP1857" s="275"/>
      <c r="ES1857" s="275"/>
      <c r="ET1857" s="276"/>
      <c r="EU1857" s="275"/>
      <c r="EV1857" s="275"/>
      <c r="EX1857" s="275"/>
      <c r="EY1857" s="275"/>
    </row>
    <row r="1858" spans="140:155" ht="32.25" customHeight="1">
      <c r="EJ1858" s="275"/>
      <c r="EK1858" s="276"/>
      <c r="EL1858" s="275"/>
      <c r="EM1858" s="275"/>
      <c r="EO1858" s="275"/>
      <c r="EP1858" s="275"/>
      <c r="ES1858" s="275"/>
      <c r="ET1858" s="276"/>
      <c r="EU1858" s="275"/>
      <c r="EV1858" s="275"/>
      <c r="EX1858" s="275"/>
      <c r="EY1858" s="275"/>
    </row>
    <row r="1859" spans="140:155" ht="32.25" customHeight="1">
      <c r="EJ1859" s="275"/>
      <c r="EK1859" s="276"/>
      <c r="EL1859" s="275"/>
      <c r="EM1859" s="275"/>
      <c r="EO1859" s="275"/>
      <c r="EP1859" s="275"/>
      <c r="ES1859" s="275"/>
      <c r="ET1859" s="276"/>
      <c r="EU1859" s="275"/>
      <c r="EV1859" s="275"/>
      <c r="EX1859" s="275"/>
      <c r="EY1859" s="275"/>
    </row>
    <row r="1860" spans="140:155" ht="32.25" customHeight="1">
      <c r="EJ1860" s="275"/>
      <c r="EK1860" s="276"/>
      <c r="EL1860" s="275"/>
      <c r="EM1860" s="275"/>
      <c r="EO1860" s="275"/>
      <c r="EP1860" s="275"/>
      <c r="ES1860" s="275"/>
      <c r="ET1860" s="276"/>
      <c r="EU1860" s="275"/>
      <c r="EV1860" s="275"/>
      <c r="EX1860" s="275"/>
      <c r="EY1860" s="275"/>
    </row>
    <row r="1861" spans="140:155" ht="32.25" customHeight="1">
      <c r="EJ1861" s="275"/>
      <c r="EK1861" s="276"/>
      <c r="EL1861" s="275"/>
      <c r="EM1861" s="275"/>
      <c r="EO1861" s="275"/>
      <c r="EP1861" s="275"/>
      <c r="ES1861" s="275"/>
      <c r="ET1861" s="276"/>
      <c r="EU1861" s="275"/>
      <c r="EV1861" s="275"/>
      <c r="EX1861" s="275"/>
      <c r="EY1861" s="275"/>
    </row>
    <row r="1862" spans="140:155" ht="32.25" customHeight="1">
      <c r="EJ1862" s="275"/>
      <c r="EK1862" s="276"/>
      <c r="EL1862" s="275"/>
      <c r="EM1862" s="275"/>
      <c r="EO1862" s="275"/>
      <c r="EP1862" s="275"/>
      <c r="ES1862" s="275"/>
      <c r="ET1862" s="276"/>
      <c r="EU1862" s="275"/>
      <c r="EV1862" s="275"/>
      <c r="EX1862" s="275"/>
      <c r="EY1862" s="275"/>
    </row>
    <row r="1863" spans="140:155" ht="32.25" customHeight="1">
      <c r="EJ1863" s="275"/>
      <c r="EK1863" s="276"/>
      <c r="EL1863" s="275"/>
      <c r="EM1863" s="275"/>
      <c r="EO1863" s="275"/>
      <c r="EP1863" s="275"/>
      <c r="ES1863" s="275"/>
      <c r="ET1863" s="276"/>
      <c r="EU1863" s="275"/>
      <c r="EV1863" s="275"/>
      <c r="EX1863" s="275"/>
      <c r="EY1863" s="275"/>
    </row>
    <row r="1864" spans="140:155" ht="32.25" customHeight="1">
      <c r="EJ1864" s="275"/>
      <c r="EK1864" s="276"/>
      <c r="EL1864" s="275"/>
      <c r="EM1864" s="275"/>
      <c r="EO1864" s="275"/>
      <c r="EP1864" s="275"/>
      <c r="ES1864" s="275"/>
      <c r="ET1864" s="276"/>
      <c r="EU1864" s="275"/>
      <c r="EV1864" s="275"/>
      <c r="EX1864" s="275"/>
      <c r="EY1864" s="275"/>
    </row>
    <row r="1865" spans="140:155" ht="32.25" customHeight="1">
      <c r="EJ1865" s="275"/>
      <c r="EK1865" s="276"/>
      <c r="EL1865" s="275"/>
      <c r="EM1865" s="275"/>
      <c r="EO1865" s="275"/>
      <c r="EP1865" s="275"/>
      <c r="ES1865" s="275"/>
      <c r="ET1865" s="276"/>
      <c r="EU1865" s="275"/>
      <c r="EV1865" s="275"/>
      <c r="EX1865" s="275"/>
      <c r="EY1865" s="275"/>
    </row>
    <row r="1866" spans="140:155" ht="32.25" customHeight="1">
      <c r="EJ1866" s="275"/>
      <c r="EK1866" s="276"/>
      <c r="EL1866" s="275"/>
      <c r="EM1866" s="275"/>
      <c r="EO1866" s="275"/>
      <c r="EP1866" s="275"/>
      <c r="ES1866" s="275"/>
      <c r="ET1866" s="276"/>
      <c r="EU1866" s="275"/>
      <c r="EV1866" s="275"/>
      <c r="EX1866" s="275"/>
      <c r="EY1866" s="275"/>
    </row>
    <row r="1867" spans="140:155" ht="32.25" customHeight="1">
      <c r="EJ1867" s="275"/>
      <c r="EK1867" s="276"/>
      <c r="EL1867" s="275"/>
      <c r="EM1867" s="275"/>
      <c r="EO1867" s="275"/>
      <c r="EP1867" s="275"/>
      <c r="ES1867" s="275"/>
      <c r="ET1867" s="276"/>
      <c r="EU1867" s="275"/>
      <c r="EV1867" s="275"/>
      <c r="EX1867" s="275"/>
      <c r="EY1867" s="275"/>
    </row>
    <row r="1868" spans="140:155" ht="32.25" customHeight="1">
      <c r="EJ1868" s="275"/>
      <c r="EK1868" s="276"/>
      <c r="EL1868" s="275"/>
      <c r="EM1868" s="275"/>
      <c r="EO1868" s="275"/>
      <c r="EP1868" s="275"/>
      <c r="ES1868" s="275"/>
      <c r="ET1868" s="276"/>
      <c r="EU1868" s="275"/>
      <c r="EV1868" s="275"/>
      <c r="EX1868" s="275"/>
      <c r="EY1868" s="275"/>
    </row>
    <row r="1869" spans="140:155" ht="32.25" customHeight="1">
      <c r="EJ1869" s="275"/>
      <c r="EK1869" s="276"/>
      <c r="EL1869" s="275"/>
      <c r="EM1869" s="275"/>
      <c r="EO1869" s="275"/>
      <c r="EP1869" s="275"/>
      <c r="ES1869" s="275"/>
      <c r="ET1869" s="276"/>
      <c r="EU1869" s="275"/>
      <c r="EV1869" s="275"/>
      <c r="EX1869" s="275"/>
      <c r="EY1869" s="275"/>
    </row>
    <row r="1870" spans="140:155" ht="32.25" customHeight="1">
      <c r="EJ1870" s="275"/>
      <c r="EK1870" s="276"/>
      <c r="EL1870" s="275"/>
      <c r="EM1870" s="275"/>
      <c r="EO1870" s="275"/>
      <c r="EP1870" s="275"/>
      <c r="ES1870" s="275"/>
      <c r="ET1870" s="276"/>
      <c r="EU1870" s="275"/>
      <c r="EV1870" s="275"/>
      <c r="EX1870" s="275"/>
      <c r="EY1870" s="275"/>
    </row>
    <row r="1871" spans="140:155" ht="32.25" customHeight="1">
      <c r="EJ1871" s="275"/>
      <c r="EK1871" s="276"/>
      <c r="EL1871" s="275"/>
      <c r="EM1871" s="275"/>
      <c r="EO1871" s="275"/>
      <c r="EP1871" s="275"/>
      <c r="ES1871" s="275"/>
      <c r="ET1871" s="276"/>
      <c r="EU1871" s="275"/>
      <c r="EV1871" s="275"/>
      <c r="EX1871" s="275"/>
      <c r="EY1871" s="275"/>
    </row>
    <row r="1872" spans="140:155" ht="32.25" customHeight="1">
      <c r="EJ1872" s="275"/>
      <c r="EK1872" s="276"/>
      <c r="EL1872" s="275"/>
      <c r="EM1872" s="275"/>
      <c r="EO1872" s="275"/>
      <c r="EP1872" s="275"/>
      <c r="ES1872" s="275"/>
      <c r="ET1872" s="276"/>
      <c r="EU1872" s="275"/>
      <c r="EV1872" s="275"/>
      <c r="EX1872" s="275"/>
      <c r="EY1872" s="275"/>
    </row>
    <row r="1873" spans="140:155" ht="32.25" customHeight="1">
      <c r="EJ1873" s="275"/>
      <c r="EK1873" s="276"/>
      <c r="EL1873" s="275"/>
      <c r="EM1873" s="275"/>
      <c r="EO1873" s="275"/>
      <c r="EP1873" s="275"/>
      <c r="ES1873" s="275"/>
      <c r="ET1873" s="276"/>
      <c r="EU1873" s="275"/>
      <c r="EV1873" s="275"/>
      <c r="EX1873" s="275"/>
      <c r="EY1873" s="275"/>
    </row>
    <row r="1874" spans="140:155" ht="32.25" customHeight="1">
      <c r="EJ1874" s="275"/>
      <c r="EK1874" s="276"/>
      <c r="EL1874" s="275"/>
      <c r="EM1874" s="275"/>
      <c r="EO1874" s="275"/>
      <c r="EP1874" s="275"/>
      <c r="ES1874" s="275"/>
      <c r="ET1874" s="276"/>
      <c r="EU1874" s="275"/>
      <c r="EV1874" s="275"/>
      <c r="EX1874" s="275"/>
      <c r="EY1874" s="275"/>
    </row>
    <row r="1875" spans="140:155" ht="32.25" customHeight="1">
      <c r="EJ1875" s="275"/>
      <c r="EK1875" s="276"/>
      <c r="EL1875" s="275"/>
      <c r="EM1875" s="275"/>
      <c r="EO1875" s="275"/>
      <c r="EP1875" s="275"/>
      <c r="ES1875" s="275"/>
      <c r="ET1875" s="276"/>
      <c r="EU1875" s="275"/>
      <c r="EV1875" s="275"/>
      <c r="EX1875" s="275"/>
      <c r="EY1875" s="275"/>
    </row>
    <row r="1876" spans="140:155" ht="32.25" customHeight="1">
      <c r="EJ1876" s="275"/>
      <c r="EK1876" s="276"/>
      <c r="EL1876" s="275"/>
      <c r="EM1876" s="275"/>
      <c r="EO1876" s="275"/>
      <c r="EP1876" s="275"/>
      <c r="ES1876" s="275"/>
      <c r="ET1876" s="276"/>
      <c r="EU1876" s="275"/>
      <c r="EV1876" s="275"/>
      <c r="EX1876" s="275"/>
      <c r="EY1876" s="275"/>
    </row>
    <row r="1877" spans="140:155" ht="32.25" customHeight="1">
      <c r="EJ1877" s="275"/>
      <c r="EK1877" s="276"/>
      <c r="EL1877" s="275"/>
      <c r="EM1877" s="275"/>
      <c r="EO1877" s="275"/>
      <c r="EP1877" s="275"/>
      <c r="ES1877" s="275"/>
      <c r="ET1877" s="276"/>
      <c r="EU1877" s="275"/>
      <c r="EV1877" s="275"/>
      <c r="EX1877" s="275"/>
      <c r="EY1877" s="275"/>
    </row>
    <row r="1878" spans="140:155" ht="32.25" customHeight="1">
      <c r="EJ1878" s="275"/>
      <c r="EK1878" s="276"/>
      <c r="EL1878" s="275"/>
      <c r="EM1878" s="275"/>
      <c r="EO1878" s="275"/>
      <c r="EP1878" s="275"/>
      <c r="ES1878" s="275"/>
      <c r="ET1878" s="276"/>
      <c r="EU1878" s="275"/>
      <c r="EV1878" s="275"/>
      <c r="EX1878" s="275"/>
      <c r="EY1878" s="275"/>
    </row>
    <row r="1879" spans="140:155" ht="32.25" customHeight="1">
      <c r="EJ1879" s="275"/>
      <c r="EK1879" s="276"/>
      <c r="EL1879" s="275"/>
      <c r="EM1879" s="275"/>
      <c r="EO1879" s="275"/>
      <c r="EP1879" s="275"/>
      <c r="ES1879" s="275"/>
      <c r="ET1879" s="276"/>
      <c r="EU1879" s="275"/>
      <c r="EV1879" s="275"/>
      <c r="EX1879" s="275"/>
      <c r="EY1879" s="275"/>
    </row>
    <row r="1880" spans="140:155" ht="32.25" customHeight="1">
      <c r="EJ1880" s="275"/>
      <c r="EK1880" s="276"/>
      <c r="EL1880" s="275"/>
      <c r="EM1880" s="275"/>
      <c r="EO1880" s="275"/>
      <c r="EP1880" s="275"/>
      <c r="ES1880" s="275"/>
      <c r="ET1880" s="276"/>
      <c r="EU1880" s="275"/>
      <c r="EV1880" s="275"/>
      <c r="EX1880" s="275"/>
      <c r="EY1880" s="275"/>
    </row>
    <row r="1881" spans="140:155" ht="32.25" customHeight="1">
      <c r="EJ1881" s="275"/>
      <c r="EK1881" s="276"/>
      <c r="EL1881" s="275"/>
      <c r="EM1881" s="275"/>
      <c r="EO1881" s="275"/>
      <c r="EP1881" s="275"/>
      <c r="ES1881" s="275"/>
      <c r="ET1881" s="276"/>
      <c r="EU1881" s="275"/>
      <c r="EV1881" s="275"/>
      <c r="EX1881" s="275"/>
      <c r="EY1881" s="275"/>
    </row>
    <row r="1882" spans="140:155" ht="32.25" customHeight="1">
      <c r="EJ1882" s="275"/>
      <c r="EK1882" s="276"/>
      <c r="EL1882" s="275"/>
      <c r="EM1882" s="275"/>
      <c r="EO1882" s="275"/>
      <c r="EP1882" s="275"/>
      <c r="ES1882" s="275"/>
      <c r="ET1882" s="276"/>
      <c r="EU1882" s="275"/>
      <c r="EV1882" s="275"/>
      <c r="EX1882" s="275"/>
      <c r="EY1882" s="275"/>
    </row>
    <row r="1883" spans="140:155" ht="32.25" customHeight="1">
      <c r="EJ1883" s="275"/>
      <c r="EK1883" s="276"/>
      <c r="EL1883" s="275"/>
      <c r="EM1883" s="275"/>
      <c r="EO1883" s="275"/>
      <c r="EP1883" s="275"/>
      <c r="ES1883" s="275"/>
      <c r="ET1883" s="276"/>
      <c r="EU1883" s="275"/>
      <c r="EV1883" s="275"/>
      <c r="EX1883" s="275"/>
      <c r="EY1883" s="275"/>
    </row>
    <row r="1884" spans="140:155" ht="32.25" customHeight="1">
      <c r="EJ1884" s="275"/>
      <c r="EK1884" s="276"/>
      <c r="EL1884" s="275"/>
      <c r="EM1884" s="275"/>
      <c r="EO1884" s="275"/>
      <c r="EP1884" s="275"/>
      <c r="ES1884" s="275"/>
      <c r="ET1884" s="276"/>
      <c r="EU1884" s="275"/>
      <c r="EV1884" s="275"/>
      <c r="EX1884" s="275"/>
      <c r="EY1884" s="275"/>
    </row>
    <row r="1885" spans="140:155" ht="32.25" customHeight="1">
      <c r="EJ1885" s="275"/>
      <c r="EK1885" s="276"/>
      <c r="EL1885" s="275"/>
      <c r="EM1885" s="275"/>
      <c r="EO1885" s="275"/>
      <c r="EP1885" s="275"/>
      <c r="ES1885" s="275"/>
      <c r="ET1885" s="276"/>
      <c r="EU1885" s="275"/>
      <c r="EV1885" s="275"/>
      <c r="EX1885" s="275"/>
      <c r="EY1885" s="275"/>
    </row>
    <row r="1886" spans="140:155" ht="32.25" customHeight="1">
      <c r="EJ1886" s="275"/>
      <c r="EK1886" s="276"/>
      <c r="EL1886" s="275"/>
      <c r="EM1886" s="275"/>
      <c r="EO1886" s="275"/>
      <c r="EP1886" s="275"/>
      <c r="ES1886" s="275"/>
      <c r="ET1886" s="276"/>
      <c r="EU1886" s="275"/>
      <c r="EV1886" s="275"/>
      <c r="EX1886" s="275"/>
      <c r="EY1886" s="275"/>
    </row>
    <row r="1887" spans="140:155" ht="32.25" customHeight="1">
      <c r="EJ1887" s="275"/>
      <c r="EK1887" s="276"/>
      <c r="EL1887" s="275"/>
      <c r="EM1887" s="275"/>
      <c r="EO1887" s="275"/>
      <c r="EP1887" s="275"/>
      <c r="ES1887" s="275"/>
      <c r="ET1887" s="276"/>
      <c r="EU1887" s="275"/>
      <c r="EV1887" s="275"/>
      <c r="EX1887" s="275"/>
      <c r="EY1887" s="275"/>
    </row>
    <row r="1888" spans="140:155" ht="32.25" customHeight="1">
      <c r="EJ1888" s="275"/>
      <c r="EK1888" s="276"/>
      <c r="EL1888" s="275"/>
      <c r="EM1888" s="275"/>
      <c r="EO1888" s="275"/>
      <c r="EP1888" s="275"/>
      <c r="ES1888" s="275"/>
      <c r="ET1888" s="276"/>
      <c r="EU1888" s="275"/>
      <c r="EV1888" s="275"/>
      <c r="EX1888" s="275"/>
      <c r="EY1888" s="275"/>
    </row>
    <row r="1889" spans="140:155" ht="32.25" customHeight="1">
      <c r="EJ1889" s="275"/>
      <c r="EK1889" s="276"/>
      <c r="EL1889" s="275"/>
      <c r="EM1889" s="275"/>
      <c r="EO1889" s="275"/>
      <c r="EP1889" s="275"/>
      <c r="ES1889" s="275"/>
      <c r="ET1889" s="276"/>
      <c r="EU1889" s="275"/>
      <c r="EV1889" s="275"/>
      <c r="EX1889" s="275"/>
      <c r="EY1889" s="275"/>
    </row>
    <row r="1890" spans="140:155" ht="32.25" customHeight="1">
      <c r="EJ1890" s="275"/>
      <c r="EK1890" s="276"/>
      <c r="EL1890" s="275"/>
      <c r="EM1890" s="275"/>
      <c r="EO1890" s="275"/>
      <c r="EP1890" s="275"/>
      <c r="ES1890" s="275"/>
      <c r="ET1890" s="276"/>
      <c r="EU1890" s="275"/>
      <c r="EV1890" s="275"/>
      <c r="EX1890" s="275"/>
      <c r="EY1890" s="275"/>
    </row>
    <row r="1891" spans="140:155" ht="32.25" customHeight="1">
      <c r="EJ1891" s="275"/>
      <c r="EK1891" s="276"/>
      <c r="EL1891" s="275"/>
      <c r="EM1891" s="275"/>
      <c r="EO1891" s="275"/>
      <c r="EP1891" s="275"/>
      <c r="ES1891" s="275"/>
      <c r="ET1891" s="276"/>
      <c r="EU1891" s="275"/>
      <c r="EV1891" s="275"/>
      <c r="EX1891" s="275"/>
      <c r="EY1891" s="275"/>
    </row>
    <row r="1892" spans="140:155" ht="32.25" customHeight="1">
      <c r="EJ1892" s="275"/>
      <c r="EK1892" s="276"/>
      <c r="EL1892" s="275"/>
      <c r="EM1892" s="275"/>
      <c r="EO1892" s="275"/>
      <c r="EP1892" s="275"/>
      <c r="ES1892" s="275"/>
      <c r="ET1892" s="276"/>
      <c r="EU1892" s="275"/>
      <c r="EV1892" s="275"/>
      <c r="EX1892" s="275"/>
      <c r="EY1892" s="275"/>
    </row>
    <row r="1893" spans="140:155" ht="32.25" customHeight="1">
      <c r="EJ1893" s="275"/>
      <c r="EK1893" s="276"/>
      <c r="EL1893" s="275"/>
      <c r="EM1893" s="275"/>
      <c r="EO1893" s="275"/>
      <c r="EP1893" s="275"/>
      <c r="ES1893" s="275"/>
      <c r="ET1893" s="276"/>
      <c r="EU1893" s="275"/>
      <c r="EV1893" s="275"/>
      <c r="EX1893" s="275"/>
      <c r="EY1893" s="275"/>
    </row>
    <row r="1894" spans="140:155" ht="32.25" customHeight="1">
      <c r="EJ1894" s="275"/>
      <c r="EK1894" s="276"/>
      <c r="EL1894" s="275"/>
      <c r="EM1894" s="275"/>
      <c r="EO1894" s="275"/>
      <c r="EP1894" s="275"/>
      <c r="ES1894" s="275"/>
      <c r="ET1894" s="276"/>
      <c r="EU1894" s="275"/>
      <c r="EV1894" s="275"/>
      <c r="EX1894" s="275"/>
      <c r="EY1894" s="275"/>
    </row>
    <row r="1895" spans="140:155" ht="32.25" customHeight="1">
      <c r="EJ1895" s="275"/>
      <c r="EK1895" s="276"/>
      <c r="EL1895" s="275"/>
      <c r="EM1895" s="275"/>
      <c r="EO1895" s="275"/>
      <c r="EP1895" s="275"/>
      <c r="ES1895" s="275"/>
      <c r="ET1895" s="276"/>
      <c r="EU1895" s="275"/>
      <c r="EV1895" s="275"/>
      <c r="EX1895" s="275"/>
      <c r="EY1895" s="275"/>
    </row>
    <row r="1896" spans="140:155" ht="32.25" customHeight="1">
      <c r="EJ1896" s="275"/>
      <c r="EK1896" s="276"/>
      <c r="EL1896" s="275"/>
      <c r="EM1896" s="275"/>
      <c r="EO1896" s="275"/>
      <c r="EP1896" s="275"/>
      <c r="ES1896" s="275"/>
      <c r="ET1896" s="276"/>
      <c r="EU1896" s="275"/>
      <c r="EV1896" s="275"/>
      <c r="EX1896" s="275"/>
      <c r="EY1896" s="275"/>
    </row>
    <row r="1897" spans="140:155" ht="32.25" customHeight="1">
      <c r="EJ1897" s="275"/>
      <c r="EK1897" s="276"/>
      <c r="EL1897" s="275"/>
      <c r="EM1897" s="275"/>
      <c r="EO1897" s="275"/>
      <c r="EP1897" s="275"/>
      <c r="ES1897" s="275"/>
      <c r="ET1897" s="276"/>
      <c r="EU1897" s="275"/>
      <c r="EV1897" s="275"/>
      <c r="EX1897" s="275"/>
      <c r="EY1897" s="275"/>
    </row>
    <row r="1898" spans="140:155" ht="32.25" customHeight="1">
      <c r="EJ1898" s="275"/>
      <c r="EK1898" s="276"/>
      <c r="EL1898" s="275"/>
      <c r="EM1898" s="275"/>
      <c r="EO1898" s="275"/>
      <c r="EP1898" s="275"/>
      <c r="ES1898" s="275"/>
      <c r="ET1898" s="276"/>
      <c r="EU1898" s="275"/>
      <c r="EV1898" s="275"/>
      <c r="EX1898" s="275"/>
      <c r="EY1898" s="275"/>
    </row>
    <row r="1899" spans="140:155" ht="32.25" customHeight="1">
      <c r="EJ1899" s="275"/>
      <c r="EK1899" s="276"/>
      <c r="EL1899" s="275"/>
      <c r="EM1899" s="275"/>
      <c r="EO1899" s="275"/>
      <c r="EP1899" s="275"/>
      <c r="ES1899" s="275"/>
      <c r="ET1899" s="276"/>
      <c r="EU1899" s="275"/>
      <c r="EV1899" s="275"/>
      <c r="EX1899" s="275"/>
      <c r="EY1899" s="275"/>
    </row>
    <row r="1900" spans="140:155" ht="32.25" customHeight="1">
      <c r="EJ1900" s="275"/>
      <c r="EK1900" s="276"/>
      <c r="EL1900" s="275"/>
      <c r="EM1900" s="275"/>
      <c r="EO1900" s="275"/>
      <c r="EP1900" s="275"/>
      <c r="ES1900" s="275"/>
      <c r="ET1900" s="276"/>
      <c r="EU1900" s="275"/>
      <c r="EV1900" s="275"/>
      <c r="EX1900" s="275"/>
      <c r="EY1900" s="275"/>
    </row>
    <row r="1901" spans="140:155" ht="32.25" customHeight="1">
      <c r="EJ1901" s="275"/>
      <c r="EK1901" s="276"/>
      <c r="EL1901" s="275"/>
      <c r="EM1901" s="275"/>
      <c r="EO1901" s="275"/>
      <c r="EP1901" s="275"/>
      <c r="ES1901" s="275"/>
      <c r="ET1901" s="276"/>
      <c r="EU1901" s="275"/>
      <c r="EV1901" s="275"/>
      <c r="EX1901" s="275"/>
      <c r="EY1901" s="275"/>
    </row>
    <row r="1902" spans="140:155" ht="32.25" customHeight="1">
      <c r="EJ1902" s="275"/>
      <c r="EK1902" s="276"/>
      <c r="EL1902" s="275"/>
      <c r="EM1902" s="275"/>
      <c r="EO1902" s="275"/>
      <c r="EP1902" s="275"/>
      <c r="ES1902" s="275"/>
      <c r="ET1902" s="276"/>
      <c r="EU1902" s="275"/>
      <c r="EV1902" s="275"/>
      <c r="EX1902" s="275"/>
      <c r="EY1902" s="275"/>
    </row>
    <row r="1903" spans="140:155" ht="32.25" customHeight="1">
      <c r="EJ1903" s="275"/>
      <c r="EK1903" s="276"/>
      <c r="EL1903" s="275"/>
      <c r="EM1903" s="275"/>
      <c r="EO1903" s="275"/>
      <c r="EP1903" s="275"/>
      <c r="ES1903" s="275"/>
      <c r="ET1903" s="276"/>
      <c r="EU1903" s="275"/>
      <c r="EV1903" s="275"/>
      <c r="EX1903" s="275"/>
      <c r="EY1903" s="275"/>
    </row>
    <row r="1904" spans="140:155" ht="32.25" customHeight="1">
      <c r="EJ1904" s="275"/>
      <c r="EK1904" s="276"/>
      <c r="EL1904" s="275"/>
      <c r="EM1904" s="275"/>
      <c r="EO1904" s="275"/>
      <c r="EP1904" s="275"/>
      <c r="ES1904" s="275"/>
      <c r="ET1904" s="276"/>
      <c r="EU1904" s="275"/>
      <c r="EV1904" s="275"/>
      <c r="EX1904" s="275"/>
      <c r="EY1904" s="275"/>
    </row>
    <row r="1905" spans="140:155" ht="32.25" customHeight="1">
      <c r="EJ1905" s="275"/>
      <c r="EK1905" s="276"/>
      <c r="EL1905" s="275"/>
      <c r="EM1905" s="275"/>
      <c r="EO1905" s="275"/>
      <c r="EP1905" s="275"/>
      <c r="ES1905" s="275"/>
      <c r="ET1905" s="276"/>
      <c r="EU1905" s="275"/>
      <c r="EV1905" s="275"/>
      <c r="EX1905" s="275"/>
      <c r="EY1905" s="275"/>
    </row>
    <row r="1906" spans="140:155" ht="32.25" customHeight="1">
      <c r="EJ1906" s="275"/>
      <c r="EK1906" s="276"/>
      <c r="EL1906" s="275"/>
      <c r="EM1906" s="275"/>
      <c r="EO1906" s="275"/>
      <c r="EP1906" s="275"/>
      <c r="ES1906" s="275"/>
      <c r="ET1906" s="276"/>
      <c r="EU1906" s="275"/>
      <c r="EV1906" s="275"/>
      <c r="EX1906" s="275"/>
      <c r="EY1906" s="275"/>
    </row>
    <row r="1907" spans="140:155" ht="32.25" customHeight="1">
      <c r="EJ1907" s="275"/>
      <c r="EK1907" s="276"/>
      <c r="EL1907" s="275"/>
      <c r="EM1907" s="275"/>
      <c r="EO1907" s="275"/>
      <c r="EP1907" s="275"/>
      <c r="ES1907" s="275"/>
      <c r="ET1907" s="276"/>
      <c r="EU1907" s="275"/>
      <c r="EV1907" s="275"/>
      <c r="EX1907" s="275"/>
      <c r="EY1907" s="275"/>
    </row>
    <row r="1908" spans="140:155" ht="32.25" customHeight="1">
      <c r="EJ1908" s="275"/>
      <c r="EK1908" s="276"/>
      <c r="EL1908" s="275"/>
      <c r="EM1908" s="275"/>
      <c r="EO1908" s="275"/>
      <c r="EP1908" s="275"/>
      <c r="ES1908" s="275"/>
      <c r="ET1908" s="276"/>
      <c r="EU1908" s="275"/>
      <c r="EV1908" s="275"/>
      <c r="EX1908" s="275"/>
      <c r="EY1908" s="275"/>
    </row>
    <row r="1909" spans="140:155" ht="32.25" customHeight="1">
      <c r="EJ1909" s="275"/>
      <c r="EK1909" s="276"/>
      <c r="EL1909" s="275"/>
      <c r="EM1909" s="275"/>
      <c r="EO1909" s="275"/>
      <c r="EP1909" s="275"/>
      <c r="ES1909" s="275"/>
      <c r="ET1909" s="276"/>
      <c r="EU1909" s="275"/>
      <c r="EV1909" s="275"/>
      <c r="EX1909" s="275"/>
      <c r="EY1909" s="275"/>
    </row>
    <row r="1910" spans="140:155" ht="32.25" customHeight="1">
      <c r="EJ1910" s="275"/>
      <c r="EK1910" s="276"/>
      <c r="EL1910" s="275"/>
      <c r="EM1910" s="275"/>
      <c r="EO1910" s="275"/>
      <c r="EP1910" s="275"/>
      <c r="ES1910" s="275"/>
      <c r="ET1910" s="276"/>
      <c r="EU1910" s="275"/>
      <c r="EV1910" s="275"/>
      <c r="EX1910" s="275"/>
      <c r="EY1910" s="275"/>
    </row>
    <row r="1911" spans="140:155" ht="32.25" customHeight="1">
      <c r="EJ1911" s="275"/>
      <c r="EK1911" s="276"/>
      <c r="EL1911" s="275"/>
      <c r="EM1911" s="275"/>
      <c r="EO1911" s="275"/>
      <c r="EP1911" s="275"/>
      <c r="ES1911" s="275"/>
      <c r="ET1911" s="276"/>
      <c r="EU1911" s="275"/>
      <c r="EV1911" s="275"/>
      <c r="EX1911" s="275"/>
      <c r="EY1911" s="275"/>
    </row>
    <row r="1912" spans="140:155" ht="32.25" customHeight="1">
      <c r="EJ1912" s="275"/>
      <c r="EK1912" s="276"/>
      <c r="EL1912" s="275"/>
      <c r="EM1912" s="275"/>
      <c r="EO1912" s="275"/>
      <c r="EP1912" s="275"/>
      <c r="ES1912" s="275"/>
      <c r="ET1912" s="276"/>
      <c r="EU1912" s="275"/>
      <c r="EV1912" s="275"/>
      <c r="EX1912" s="275"/>
      <c r="EY1912" s="275"/>
    </row>
    <row r="1913" spans="140:155" ht="32.25" customHeight="1">
      <c r="EJ1913" s="275"/>
      <c r="EK1913" s="276"/>
      <c r="EL1913" s="275"/>
      <c r="EM1913" s="275"/>
      <c r="EO1913" s="275"/>
      <c r="EP1913" s="275"/>
      <c r="ES1913" s="275"/>
      <c r="ET1913" s="276"/>
      <c r="EU1913" s="275"/>
      <c r="EV1913" s="275"/>
      <c r="EX1913" s="275"/>
      <c r="EY1913" s="275"/>
    </row>
    <row r="1914" spans="140:155" ht="32.25" customHeight="1">
      <c r="EJ1914" s="275"/>
      <c r="EK1914" s="276"/>
      <c r="EL1914" s="275"/>
      <c r="EM1914" s="275"/>
      <c r="EO1914" s="275"/>
      <c r="EP1914" s="275"/>
      <c r="ES1914" s="275"/>
      <c r="ET1914" s="276"/>
      <c r="EU1914" s="275"/>
      <c r="EV1914" s="275"/>
      <c r="EX1914" s="275"/>
      <c r="EY1914" s="275"/>
    </row>
    <row r="1915" spans="140:155" ht="32.25" customHeight="1">
      <c r="EJ1915" s="275"/>
      <c r="EK1915" s="276"/>
      <c r="EL1915" s="275"/>
      <c r="EM1915" s="275"/>
      <c r="EO1915" s="275"/>
      <c r="EP1915" s="275"/>
      <c r="ES1915" s="275"/>
      <c r="ET1915" s="276"/>
      <c r="EU1915" s="275"/>
      <c r="EV1915" s="275"/>
      <c r="EX1915" s="275"/>
      <c r="EY1915" s="275"/>
    </row>
    <row r="1916" spans="140:155" ht="32.25" customHeight="1">
      <c r="EJ1916" s="275"/>
      <c r="EK1916" s="276"/>
      <c r="EL1916" s="275"/>
      <c r="EM1916" s="275"/>
      <c r="EO1916" s="275"/>
      <c r="EP1916" s="275"/>
      <c r="ES1916" s="275"/>
      <c r="ET1916" s="276"/>
      <c r="EU1916" s="275"/>
      <c r="EV1916" s="275"/>
      <c r="EX1916" s="275"/>
      <c r="EY1916" s="275"/>
    </row>
    <row r="1917" spans="140:155" ht="32.25" customHeight="1">
      <c r="EJ1917" s="275"/>
      <c r="EK1917" s="276"/>
      <c r="EL1917" s="275"/>
      <c r="EM1917" s="275"/>
      <c r="EO1917" s="275"/>
      <c r="EP1917" s="275"/>
      <c r="ES1917" s="275"/>
      <c r="ET1917" s="276"/>
      <c r="EU1917" s="275"/>
      <c r="EV1917" s="275"/>
      <c r="EX1917" s="275"/>
      <c r="EY1917" s="275"/>
    </row>
    <row r="1918" spans="140:155" ht="32.25" customHeight="1">
      <c r="EJ1918" s="275"/>
      <c r="EK1918" s="276"/>
      <c r="EL1918" s="275"/>
      <c r="EM1918" s="275"/>
      <c r="EO1918" s="275"/>
      <c r="EP1918" s="275"/>
      <c r="ES1918" s="275"/>
      <c r="ET1918" s="276"/>
      <c r="EU1918" s="275"/>
      <c r="EV1918" s="275"/>
      <c r="EX1918" s="275"/>
      <c r="EY1918" s="275"/>
    </row>
    <row r="1919" spans="140:155" ht="32.25" customHeight="1">
      <c r="EJ1919" s="275"/>
      <c r="EK1919" s="276"/>
      <c r="EL1919" s="275"/>
      <c r="EM1919" s="275"/>
      <c r="EO1919" s="275"/>
      <c r="EP1919" s="275"/>
      <c r="ES1919" s="275"/>
      <c r="ET1919" s="276"/>
      <c r="EU1919" s="275"/>
      <c r="EV1919" s="275"/>
      <c r="EX1919" s="275"/>
      <c r="EY1919" s="275"/>
    </row>
    <row r="1920" spans="140:155" ht="32.25" customHeight="1">
      <c r="EJ1920" s="275"/>
      <c r="EK1920" s="276"/>
      <c r="EL1920" s="275"/>
      <c r="EM1920" s="275"/>
      <c r="EO1920" s="275"/>
      <c r="EP1920" s="275"/>
      <c r="ES1920" s="275"/>
      <c r="ET1920" s="276"/>
      <c r="EU1920" s="275"/>
      <c r="EV1920" s="275"/>
      <c r="EX1920" s="275"/>
      <c r="EY1920" s="275"/>
    </row>
    <row r="1921" spans="140:155" ht="32.25" customHeight="1">
      <c r="EJ1921" s="275"/>
      <c r="EK1921" s="276"/>
      <c r="EL1921" s="275"/>
      <c r="EM1921" s="275"/>
      <c r="EO1921" s="275"/>
      <c r="EP1921" s="275"/>
      <c r="ES1921" s="275"/>
      <c r="ET1921" s="276"/>
      <c r="EU1921" s="275"/>
      <c r="EV1921" s="275"/>
      <c r="EX1921" s="275"/>
      <c r="EY1921" s="275"/>
    </row>
    <row r="1922" spans="140:155" ht="32.25" customHeight="1">
      <c r="EJ1922" s="275"/>
      <c r="EK1922" s="276"/>
      <c r="EL1922" s="275"/>
      <c r="EM1922" s="275"/>
      <c r="EO1922" s="275"/>
      <c r="EP1922" s="275"/>
      <c r="ES1922" s="275"/>
      <c r="ET1922" s="276"/>
      <c r="EU1922" s="275"/>
      <c r="EV1922" s="275"/>
      <c r="EX1922" s="275"/>
      <c r="EY1922" s="275"/>
    </row>
    <row r="1923" spans="140:155" ht="32.25" customHeight="1">
      <c r="EJ1923" s="275"/>
      <c r="EK1923" s="276"/>
      <c r="EL1923" s="275"/>
      <c r="EM1923" s="275"/>
      <c r="EO1923" s="275"/>
      <c r="EP1923" s="275"/>
      <c r="ES1923" s="275"/>
      <c r="ET1923" s="276"/>
      <c r="EU1923" s="275"/>
      <c r="EV1923" s="275"/>
      <c r="EX1923" s="275"/>
      <c r="EY1923" s="275"/>
    </row>
    <row r="1924" spans="140:155" ht="32.25" customHeight="1">
      <c r="EJ1924" s="275"/>
      <c r="EK1924" s="276"/>
      <c r="EL1924" s="275"/>
      <c r="EM1924" s="275"/>
      <c r="EO1924" s="275"/>
      <c r="EP1924" s="275"/>
      <c r="ES1924" s="275"/>
      <c r="ET1924" s="276"/>
      <c r="EU1924" s="275"/>
      <c r="EV1924" s="275"/>
      <c r="EX1924" s="275"/>
      <c r="EY1924" s="275"/>
    </row>
    <row r="1925" spans="140:155" ht="32.25" customHeight="1">
      <c r="EJ1925" s="275"/>
      <c r="EK1925" s="276"/>
      <c r="EL1925" s="275"/>
      <c r="EM1925" s="275"/>
      <c r="EO1925" s="275"/>
      <c r="EP1925" s="275"/>
      <c r="ES1925" s="275"/>
      <c r="ET1925" s="276"/>
      <c r="EU1925" s="275"/>
      <c r="EV1925" s="275"/>
      <c r="EX1925" s="275"/>
      <c r="EY1925" s="275"/>
    </row>
    <row r="1926" spans="140:155" ht="32.25" customHeight="1">
      <c r="EJ1926" s="275"/>
      <c r="EK1926" s="276"/>
      <c r="EL1926" s="275"/>
      <c r="EM1926" s="275"/>
      <c r="EO1926" s="275"/>
      <c r="EP1926" s="275"/>
      <c r="ES1926" s="275"/>
      <c r="ET1926" s="276"/>
      <c r="EU1926" s="275"/>
      <c r="EV1926" s="275"/>
      <c r="EX1926" s="275"/>
      <c r="EY1926" s="275"/>
    </row>
    <row r="1927" spans="140:155" ht="32.25" customHeight="1">
      <c r="EJ1927" s="275"/>
      <c r="EK1927" s="276"/>
      <c r="EL1927" s="275"/>
      <c r="EM1927" s="275"/>
      <c r="EO1927" s="275"/>
      <c r="EP1927" s="275"/>
      <c r="ES1927" s="275"/>
      <c r="ET1927" s="276"/>
      <c r="EU1927" s="275"/>
      <c r="EV1927" s="275"/>
      <c r="EX1927" s="275"/>
      <c r="EY1927" s="275"/>
    </row>
    <row r="1928" spans="140:155" ht="32.25" customHeight="1">
      <c r="EJ1928" s="275"/>
      <c r="EK1928" s="276"/>
      <c r="EL1928" s="275"/>
      <c r="EM1928" s="275"/>
      <c r="EO1928" s="275"/>
      <c r="EP1928" s="275"/>
      <c r="ES1928" s="275"/>
      <c r="ET1928" s="276"/>
      <c r="EU1928" s="275"/>
      <c r="EV1928" s="275"/>
      <c r="EX1928" s="275"/>
      <c r="EY1928" s="275"/>
    </row>
    <row r="1929" spans="140:155" ht="32.25" customHeight="1">
      <c r="EJ1929" s="275"/>
      <c r="EK1929" s="276"/>
      <c r="EL1929" s="275"/>
      <c r="EM1929" s="275"/>
      <c r="EO1929" s="275"/>
      <c r="EP1929" s="275"/>
      <c r="ES1929" s="275"/>
      <c r="ET1929" s="276"/>
      <c r="EU1929" s="275"/>
      <c r="EV1929" s="275"/>
      <c r="EX1929" s="275"/>
      <c r="EY1929" s="275"/>
    </row>
    <row r="1930" spans="140:155" ht="32.25" customHeight="1">
      <c r="EJ1930" s="275"/>
      <c r="EK1930" s="276"/>
      <c r="EL1930" s="275"/>
      <c r="EM1930" s="275"/>
      <c r="EO1930" s="275"/>
      <c r="EP1930" s="275"/>
      <c r="ES1930" s="275"/>
      <c r="ET1930" s="276"/>
      <c r="EU1930" s="275"/>
      <c r="EV1930" s="275"/>
      <c r="EX1930" s="275"/>
      <c r="EY1930" s="275"/>
    </row>
    <row r="1931" spans="140:155" ht="32.25" customHeight="1">
      <c r="EJ1931" s="275"/>
      <c r="EK1931" s="276"/>
      <c r="EL1931" s="275"/>
      <c r="EM1931" s="275"/>
      <c r="EO1931" s="275"/>
      <c r="EP1931" s="275"/>
      <c r="ES1931" s="275"/>
      <c r="ET1931" s="276"/>
      <c r="EU1931" s="275"/>
      <c r="EV1931" s="275"/>
      <c r="EX1931" s="275"/>
      <c r="EY1931" s="275"/>
    </row>
    <row r="1932" spans="140:155" ht="32.25" customHeight="1">
      <c r="EJ1932" s="275"/>
      <c r="EK1932" s="276"/>
      <c r="EL1932" s="275"/>
      <c r="EM1932" s="275"/>
      <c r="EO1932" s="275"/>
      <c r="EP1932" s="275"/>
      <c r="ES1932" s="275"/>
      <c r="ET1932" s="276"/>
      <c r="EU1932" s="275"/>
      <c r="EV1932" s="275"/>
      <c r="EX1932" s="275"/>
      <c r="EY1932" s="275"/>
    </row>
    <row r="1933" spans="140:155" ht="32.25" customHeight="1">
      <c r="EJ1933" s="275"/>
      <c r="EK1933" s="276"/>
      <c r="EL1933" s="275"/>
      <c r="EM1933" s="275"/>
      <c r="EO1933" s="275"/>
      <c r="EP1933" s="275"/>
      <c r="ES1933" s="275"/>
      <c r="ET1933" s="276"/>
      <c r="EU1933" s="275"/>
      <c r="EV1933" s="275"/>
      <c r="EX1933" s="275"/>
      <c r="EY1933" s="275"/>
    </row>
    <row r="1934" spans="140:155" ht="32.25" customHeight="1">
      <c r="EJ1934" s="275"/>
      <c r="EK1934" s="276"/>
      <c r="EL1934" s="275"/>
      <c r="EM1934" s="275"/>
      <c r="EO1934" s="275"/>
      <c r="EP1934" s="275"/>
      <c r="ES1934" s="275"/>
      <c r="ET1934" s="276"/>
      <c r="EU1934" s="275"/>
      <c r="EV1934" s="275"/>
      <c r="EX1934" s="275"/>
      <c r="EY1934" s="275"/>
    </row>
    <row r="1935" spans="140:155" ht="32.25" customHeight="1">
      <c r="EJ1935" s="275"/>
      <c r="EK1935" s="276"/>
      <c r="EL1935" s="275"/>
      <c r="EM1935" s="275"/>
      <c r="EO1935" s="275"/>
      <c r="EP1935" s="275"/>
      <c r="ES1935" s="275"/>
      <c r="ET1935" s="276"/>
      <c r="EU1935" s="275"/>
      <c r="EV1935" s="275"/>
      <c r="EX1935" s="275"/>
      <c r="EY1935" s="275"/>
    </row>
    <row r="1936" spans="140:155" ht="32.25" customHeight="1">
      <c r="EJ1936" s="275"/>
      <c r="EK1936" s="276"/>
      <c r="EL1936" s="275"/>
      <c r="EM1936" s="275"/>
      <c r="EO1936" s="275"/>
      <c r="EP1936" s="275"/>
      <c r="ES1936" s="275"/>
      <c r="ET1936" s="276"/>
      <c r="EU1936" s="275"/>
      <c r="EV1936" s="275"/>
      <c r="EX1936" s="275"/>
      <c r="EY1936" s="275"/>
    </row>
    <row r="1937" spans="140:155" ht="32.25" customHeight="1">
      <c r="EJ1937" s="275"/>
      <c r="EK1937" s="276"/>
      <c r="EL1937" s="275"/>
      <c r="EM1937" s="275"/>
      <c r="EO1937" s="275"/>
      <c r="EP1937" s="275"/>
      <c r="ES1937" s="275"/>
      <c r="ET1937" s="276"/>
      <c r="EU1937" s="275"/>
      <c r="EV1937" s="275"/>
      <c r="EX1937" s="275"/>
      <c r="EY1937" s="275"/>
    </row>
    <row r="1938" spans="140:155" ht="32.25" customHeight="1">
      <c r="EJ1938" s="275"/>
      <c r="EK1938" s="276"/>
      <c r="EL1938" s="275"/>
      <c r="EM1938" s="275"/>
      <c r="EO1938" s="275"/>
      <c r="EP1938" s="275"/>
      <c r="ES1938" s="275"/>
      <c r="ET1938" s="276"/>
      <c r="EU1938" s="275"/>
      <c r="EV1938" s="275"/>
      <c r="EX1938" s="275"/>
      <c r="EY1938" s="275"/>
    </row>
    <row r="1939" spans="140:155" ht="32.25" customHeight="1">
      <c r="EJ1939" s="275"/>
      <c r="EK1939" s="276"/>
      <c r="EL1939" s="275"/>
      <c r="EM1939" s="275"/>
      <c r="EO1939" s="275"/>
      <c r="EP1939" s="275"/>
      <c r="ES1939" s="275"/>
      <c r="ET1939" s="276"/>
      <c r="EU1939" s="275"/>
      <c r="EV1939" s="275"/>
      <c r="EX1939" s="275"/>
      <c r="EY1939" s="275"/>
    </row>
    <row r="1940" spans="140:155" ht="32.25" customHeight="1">
      <c r="EJ1940" s="275"/>
      <c r="EK1940" s="276"/>
      <c r="EL1940" s="275"/>
      <c r="EM1940" s="275"/>
      <c r="EO1940" s="275"/>
      <c r="EP1940" s="275"/>
      <c r="ES1940" s="275"/>
      <c r="ET1940" s="276"/>
      <c r="EU1940" s="275"/>
      <c r="EV1940" s="275"/>
      <c r="EX1940" s="275"/>
      <c r="EY1940" s="275"/>
    </row>
    <row r="1941" spans="140:155" ht="32.25" customHeight="1">
      <c r="EJ1941" s="275"/>
      <c r="EK1941" s="276"/>
      <c r="EL1941" s="275"/>
      <c r="EM1941" s="275"/>
      <c r="EO1941" s="275"/>
      <c r="EP1941" s="275"/>
      <c r="ES1941" s="275"/>
      <c r="ET1941" s="276"/>
      <c r="EU1941" s="275"/>
      <c r="EV1941" s="275"/>
      <c r="EX1941" s="275"/>
      <c r="EY1941" s="275"/>
    </row>
    <row r="1942" spans="140:155" ht="32.25" customHeight="1">
      <c r="EJ1942" s="275"/>
      <c r="EK1942" s="276"/>
      <c r="EL1942" s="275"/>
      <c r="EM1942" s="275"/>
      <c r="EO1942" s="275"/>
      <c r="EP1942" s="275"/>
      <c r="ES1942" s="275"/>
      <c r="ET1942" s="276"/>
      <c r="EU1942" s="275"/>
      <c r="EV1942" s="275"/>
      <c r="EX1942" s="275"/>
      <c r="EY1942" s="275"/>
    </row>
    <row r="1943" spans="140:155" ht="32.25" customHeight="1">
      <c r="EJ1943" s="275"/>
      <c r="EK1943" s="276"/>
      <c r="EL1943" s="275"/>
      <c r="EM1943" s="275"/>
      <c r="EO1943" s="275"/>
      <c r="EP1943" s="275"/>
      <c r="ES1943" s="275"/>
      <c r="ET1943" s="276"/>
      <c r="EU1943" s="275"/>
      <c r="EV1943" s="275"/>
      <c r="EX1943" s="275"/>
      <c r="EY1943" s="275"/>
    </row>
    <row r="1944" spans="140:155" ht="32.25" customHeight="1">
      <c r="EJ1944" s="275"/>
      <c r="EK1944" s="276"/>
      <c r="EL1944" s="275"/>
      <c r="EM1944" s="275"/>
      <c r="EO1944" s="275"/>
      <c r="EP1944" s="275"/>
      <c r="ES1944" s="275"/>
      <c r="ET1944" s="276"/>
      <c r="EU1944" s="275"/>
      <c r="EV1944" s="275"/>
      <c r="EX1944" s="275"/>
      <c r="EY1944" s="275"/>
    </row>
    <row r="1945" spans="140:155" ht="32.25" customHeight="1">
      <c r="EJ1945" s="275"/>
      <c r="EK1945" s="276"/>
      <c r="EL1945" s="275"/>
      <c r="EM1945" s="275"/>
      <c r="EO1945" s="275"/>
      <c r="EP1945" s="275"/>
      <c r="ES1945" s="275"/>
      <c r="ET1945" s="276"/>
      <c r="EU1945" s="275"/>
      <c r="EV1945" s="275"/>
      <c r="EX1945" s="275"/>
      <c r="EY1945" s="275"/>
    </row>
    <row r="1946" spans="140:155" ht="32.25" customHeight="1">
      <c r="EJ1946" s="275"/>
      <c r="EK1946" s="276"/>
      <c r="EL1946" s="275"/>
      <c r="EM1946" s="275"/>
      <c r="EO1946" s="275"/>
      <c r="EP1946" s="275"/>
      <c r="ES1946" s="275"/>
      <c r="ET1946" s="276"/>
      <c r="EU1946" s="275"/>
      <c r="EV1946" s="275"/>
      <c r="EX1946" s="275"/>
      <c r="EY1946" s="275"/>
    </row>
    <row r="1947" spans="140:155" ht="32.25" customHeight="1">
      <c r="EJ1947" s="275"/>
      <c r="EK1947" s="276"/>
      <c r="EL1947" s="275"/>
      <c r="EM1947" s="275"/>
      <c r="EO1947" s="275"/>
      <c r="EP1947" s="275"/>
      <c r="ES1947" s="275"/>
      <c r="ET1947" s="276"/>
      <c r="EU1947" s="275"/>
      <c r="EV1947" s="275"/>
      <c r="EX1947" s="275"/>
      <c r="EY1947" s="275"/>
    </row>
    <row r="1948" spans="140:155" ht="32.25" customHeight="1">
      <c r="EJ1948" s="275"/>
      <c r="EK1948" s="276"/>
      <c r="EL1948" s="275"/>
      <c r="EM1948" s="275"/>
      <c r="EO1948" s="275"/>
      <c r="EP1948" s="275"/>
      <c r="ES1948" s="275"/>
      <c r="ET1948" s="276"/>
      <c r="EU1948" s="275"/>
      <c r="EV1948" s="275"/>
      <c r="EX1948" s="275"/>
      <c r="EY1948" s="275"/>
    </row>
    <row r="1949" spans="140:155" ht="32.25" customHeight="1">
      <c r="EJ1949" s="275"/>
      <c r="EK1949" s="276"/>
      <c r="EL1949" s="275"/>
      <c r="EM1949" s="275"/>
      <c r="EO1949" s="275"/>
      <c r="EP1949" s="275"/>
      <c r="ES1949" s="275"/>
      <c r="ET1949" s="276"/>
      <c r="EU1949" s="275"/>
      <c r="EV1949" s="275"/>
      <c r="EX1949" s="275"/>
      <c r="EY1949" s="275"/>
    </row>
    <row r="1950" spans="140:155" ht="32.25" customHeight="1">
      <c r="EJ1950" s="275"/>
      <c r="EK1950" s="276"/>
      <c r="EL1950" s="275"/>
      <c r="EM1950" s="275"/>
      <c r="EO1950" s="275"/>
      <c r="EP1950" s="275"/>
      <c r="ES1950" s="275"/>
      <c r="ET1950" s="276"/>
      <c r="EU1950" s="275"/>
      <c r="EV1950" s="275"/>
      <c r="EX1950" s="275"/>
      <c r="EY1950" s="275"/>
    </row>
    <row r="1951" spans="140:155" ht="32.25" customHeight="1">
      <c r="EJ1951" s="275"/>
      <c r="EK1951" s="276"/>
      <c r="EL1951" s="275"/>
      <c r="EM1951" s="275"/>
      <c r="EO1951" s="275"/>
      <c r="EP1951" s="275"/>
      <c r="ES1951" s="275"/>
      <c r="ET1951" s="276"/>
      <c r="EU1951" s="275"/>
      <c r="EV1951" s="275"/>
      <c r="EX1951" s="275"/>
      <c r="EY1951" s="275"/>
    </row>
    <row r="1952" spans="140:155" ht="32.25" customHeight="1">
      <c r="EJ1952" s="275"/>
      <c r="EK1952" s="276"/>
      <c r="EL1952" s="275"/>
      <c r="EM1952" s="275"/>
      <c r="EO1952" s="275"/>
      <c r="EP1952" s="275"/>
      <c r="ES1952" s="275"/>
      <c r="ET1952" s="276"/>
      <c r="EU1952" s="275"/>
      <c r="EV1952" s="275"/>
      <c r="EX1952" s="275"/>
      <c r="EY1952" s="275"/>
    </row>
    <row r="1953" spans="140:155" ht="32.25" customHeight="1">
      <c r="EJ1953" s="275"/>
      <c r="EK1953" s="276"/>
      <c r="EL1953" s="275"/>
      <c r="EM1953" s="275"/>
      <c r="EO1953" s="275"/>
      <c r="EP1953" s="275"/>
      <c r="ES1953" s="275"/>
      <c r="ET1953" s="276"/>
      <c r="EU1953" s="275"/>
      <c r="EV1953" s="275"/>
      <c r="EX1953" s="275"/>
      <c r="EY1953" s="275"/>
    </row>
    <row r="1954" spans="140:155" ht="32.25" customHeight="1">
      <c r="EJ1954" s="275"/>
      <c r="EK1954" s="276"/>
      <c r="EL1954" s="275"/>
      <c r="EM1954" s="275"/>
      <c r="EO1954" s="275"/>
      <c r="EP1954" s="275"/>
      <c r="ES1954" s="275"/>
      <c r="ET1954" s="276"/>
      <c r="EU1954" s="275"/>
      <c r="EV1954" s="275"/>
      <c r="EX1954" s="275"/>
      <c r="EY1954" s="275"/>
    </row>
    <row r="1955" spans="140:155" ht="32.25" customHeight="1">
      <c r="EJ1955" s="275"/>
      <c r="EK1955" s="276"/>
      <c r="EL1955" s="275"/>
      <c r="EM1955" s="275"/>
      <c r="EO1955" s="275"/>
      <c r="EP1955" s="275"/>
      <c r="ES1955" s="275"/>
      <c r="ET1955" s="276"/>
      <c r="EU1955" s="275"/>
      <c r="EV1955" s="275"/>
      <c r="EX1955" s="275"/>
      <c r="EY1955" s="275"/>
    </row>
    <row r="1956" spans="140:155" ht="32.25" customHeight="1">
      <c r="EJ1956" s="275"/>
      <c r="EK1956" s="276"/>
      <c r="EL1956" s="275"/>
      <c r="EM1956" s="275"/>
      <c r="EO1956" s="275"/>
      <c r="EP1956" s="275"/>
      <c r="ES1956" s="275"/>
      <c r="ET1956" s="276"/>
      <c r="EU1956" s="275"/>
      <c r="EV1956" s="275"/>
      <c r="EX1956" s="275"/>
      <c r="EY1956" s="275"/>
    </row>
    <row r="1957" spans="140:155" ht="32.25" customHeight="1">
      <c r="EJ1957" s="275"/>
      <c r="EK1957" s="276"/>
      <c r="EL1957" s="275"/>
      <c r="EM1957" s="275"/>
      <c r="EO1957" s="275"/>
      <c r="EP1957" s="275"/>
      <c r="ES1957" s="275"/>
      <c r="ET1957" s="276"/>
      <c r="EU1957" s="275"/>
      <c r="EV1957" s="275"/>
      <c r="EX1957" s="275"/>
      <c r="EY1957" s="275"/>
    </row>
    <row r="1958" spans="140:155" ht="32.25" customHeight="1">
      <c r="EJ1958" s="275"/>
      <c r="EK1958" s="276"/>
      <c r="EL1958" s="275"/>
      <c r="EM1958" s="275"/>
      <c r="EO1958" s="275"/>
      <c r="EP1958" s="275"/>
      <c r="ES1958" s="275"/>
      <c r="ET1958" s="276"/>
      <c r="EU1958" s="275"/>
      <c r="EV1958" s="275"/>
      <c r="EX1958" s="275"/>
      <c r="EY1958" s="275"/>
    </row>
    <row r="1959" spans="140:155" ht="32.25" customHeight="1">
      <c r="EJ1959" s="275"/>
      <c r="EK1959" s="276"/>
      <c r="EL1959" s="275"/>
      <c r="EM1959" s="275"/>
      <c r="EO1959" s="275"/>
      <c r="EP1959" s="275"/>
      <c r="ES1959" s="275"/>
      <c r="ET1959" s="276"/>
      <c r="EU1959" s="275"/>
      <c r="EV1959" s="275"/>
      <c r="EX1959" s="275"/>
      <c r="EY1959" s="275"/>
    </row>
    <row r="1960" spans="140:155" ht="32.25" customHeight="1">
      <c r="EJ1960" s="275"/>
      <c r="EK1960" s="276"/>
      <c r="EL1960" s="275"/>
      <c r="EM1960" s="275"/>
      <c r="EO1960" s="275"/>
      <c r="EP1960" s="275"/>
      <c r="ES1960" s="275"/>
      <c r="ET1960" s="276"/>
      <c r="EU1960" s="275"/>
      <c r="EV1960" s="275"/>
      <c r="EX1960" s="275"/>
      <c r="EY1960" s="275"/>
    </row>
    <row r="1961" spans="140:155" ht="32.25" customHeight="1">
      <c r="EJ1961" s="275"/>
      <c r="EK1961" s="276"/>
      <c r="EL1961" s="275"/>
      <c r="EM1961" s="275"/>
      <c r="EO1961" s="275"/>
      <c r="EP1961" s="275"/>
      <c r="ES1961" s="275"/>
      <c r="ET1961" s="276"/>
      <c r="EU1961" s="275"/>
      <c r="EV1961" s="275"/>
      <c r="EX1961" s="275"/>
      <c r="EY1961" s="275"/>
    </row>
    <row r="1962" spans="140:155" ht="32.25" customHeight="1">
      <c r="EJ1962" s="275"/>
      <c r="EK1962" s="276"/>
      <c r="EL1962" s="275"/>
      <c r="EM1962" s="275"/>
      <c r="EO1962" s="275"/>
      <c r="EP1962" s="275"/>
      <c r="ES1962" s="275"/>
      <c r="ET1962" s="276"/>
      <c r="EU1962" s="275"/>
      <c r="EV1962" s="275"/>
      <c r="EX1962" s="275"/>
      <c r="EY1962" s="275"/>
    </row>
    <row r="1963" spans="140:155" ht="32.25" customHeight="1">
      <c r="EJ1963" s="275"/>
      <c r="EK1963" s="276"/>
      <c r="EL1963" s="275"/>
      <c r="EM1963" s="275"/>
      <c r="EO1963" s="275"/>
      <c r="EP1963" s="275"/>
      <c r="ES1963" s="275"/>
      <c r="ET1963" s="276"/>
      <c r="EU1963" s="275"/>
      <c r="EV1963" s="275"/>
      <c r="EX1963" s="275"/>
      <c r="EY1963" s="275"/>
    </row>
    <row r="1964" spans="140:155" ht="32.25" customHeight="1">
      <c r="EJ1964" s="275"/>
      <c r="EK1964" s="276"/>
      <c r="EL1964" s="275"/>
      <c r="EM1964" s="275"/>
      <c r="EO1964" s="275"/>
      <c r="EP1964" s="275"/>
      <c r="ES1964" s="275"/>
      <c r="ET1964" s="276"/>
      <c r="EU1964" s="275"/>
      <c r="EV1964" s="275"/>
      <c r="EX1964" s="275"/>
      <c r="EY1964" s="275"/>
    </row>
    <row r="1965" spans="140:155" ht="32.25" customHeight="1">
      <c r="EJ1965" s="275"/>
      <c r="EK1965" s="276"/>
      <c r="EL1965" s="275"/>
      <c r="EM1965" s="275"/>
      <c r="EO1965" s="275"/>
      <c r="EP1965" s="275"/>
      <c r="ES1965" s="275"/>
      <c r="ET1965" s="276"/>
      <c r="EU1965" s="275"/>
      <c r="EV1965" s="275"/>
      <c r="EX1965" s="275"/>
      <c r="EY1965" s="275"/>
    </row>
    <row r="1966" spans="140:155" ht="32.25" customHeight="1">
      <c r="EJ1966" s="275"/>
      <c r="EK1966" s="276"/>
      <c r="EL1966" s="275"/>
      <c r="EM1966" s="275"/>
      <c r="EO1966" s="275"/>
      <c r="EP1966" s="275"/>
      <c r="ES1966" s="275"/>
      <c r="ET1966" s="276"/>
      <c r="EU1966" s="275"/>
      <c r="EV1966" s="275"/>
      <c r="EX1966" s="275"/>
      <c r="EY1966" s="275"/>
    </row>
    <row r="1967" spans="140:155" ht="32.25" customHeight="1">
      <c r="EJ1967" s="275"/>
      <c r="EK1967" s="276"/>
      <c r="EL1967" s="275"/>
      <c r="EM1967" s="275"/>
      <c r="EO1967" s="275"/>
      <c r="EP1967" s="275"/>
      <c r="ES1967" s="275"/>
      <c r="ET1967" s="276"/>
      <c r="EU1967" s="275"/>
      <c r="EV1967" s="275"/>
      <c r="EX1967" s="275"/>
      <c r="EY1967" s="275"/>
    </row>
    <row r="1968" spans="140:155" ht="32.25" customHeight="1">
      <c r="EJ1968" s="275"/>
      <c r="EK1968" s="276"/>
      <c r="EL1968" s="275"/>
      <c r="EM1968" s="275"/>
      <c r="EO1968" s="275"/>
      <c r="EP1968" s="275"/>
      <c r="ES1968" s="275"/>
      <c r="ET1968" s="276"/>
      <c r="EU1968" s="275"/>
      <c r="EV1968" s="275"/>
      <c r="EX1968" s="275"/>
      <c r="EY1968" s="275"/>
    </row>
    <row r="1969" spans="140:155" ht="32.25" customHeight="1">
      <c r="EJ1969" s="275"/>
      <c r="EK1969" s="276"/>
      <c r="EL1969" s="275"/>
      <c r="EM1969" s="275"/>
      <c r="EO1969" s="275"/>
      <c r="EP1969" s="275"/>
      <c r="ES1969" s="275"/>
      <c r="ET1969" s="276"/>
      <c r="EU1969" s="275"/>
      <c r="EV1969" s="275"/>
      <c r="EX1969" s="275"/>
      <c r="EY1969" s="275"/>
    </row>
    <row r="1970" spans="140:155" ht="32.25" customHeight="1">
      <c r="EJ1970" s="275"/>
      <c r="EK1970" s="276"/>
      <c r="EL1970" s="275"/>
      <c r="EM1970" s="275"/>
      <c r="EO1970" s="275"/>
      <c r="EP1970" s="275"/>
      <c r="ES1970" s="275"/>
      <c r="ET1970" s="276"/>
      <c r="EU1970" s="275"/>
      <c r="EV1970" s="275"/>
      <c r="EX1970" s="275"/>
      <c r="EY1970" s="275"/>
    </row>
    <row r="1971" spans="140:155" ht="32.25" customHeight="1">
      <c r="EJ1971" s="275"/>
      <c r="EK1971" s="276"/>
      <c r="EL1971" s="275"/>
      <c r="EM1971" s="275"/>
      <c r="EO1971" s="275"/>
      <c r="EP1971" s="275"/>
      <c r="ES1971" s="275"/>
      <c r="ET1971" s="276"/>
      <c r="EU1971" s="275"/>
      <c r="EV1971" s="275"/>
      <c r="EX1971" s="275"/>
      <c r="EY1971" s="275"/>
    </row>
    <row r="1972" spans="140:155" ht="32.25" customHeight="1">
      <c r="EJ1972" s="275"/>
      <c r="EK1972" s="276"/>
      <c r="EL1972" s="275"/>
      <c r="EM1972" s="275"/>
      <c r="EO1972" s="275"/>
      <c r="EP1972" s="275"/>
      <c r="ES1972" s="275"/>
      <c r="ET1972" s="276"/>
      <c r="EU1972" s="275"/>
      <c r="EV1972" s="275"/>
      <c r="EX1972" s="275"/>
      <c r="EY1972" s="275"/>
    </row>
    <row r="1973" spans="140:155" ht="32.25" customHeight="1">
      <c r="EJ1973" s="275"/>
      <c r="EK1973" s="276"/>
      <c r="EL1973" s="275"/>
      <c r="EM1973" s="275"/>
      <c r="EO1973" s="275"/>
      <c r="EP1973" s="275"/>
      <c r="ES1973" s="275"/>
      <c r="ET1973" s="276"/>
      <c r="EU1973" s="275"/>
      <c r="EV1973" s="275"/>
      <c r="EX1973" s="275"/>
      <c r="EY1973" s="275"/>
    </row>
    <row r="1974" spans="140:155" ht="32.25" customHeight="1">
      <c r="EJ1974" s="275"/>
      <c r="EK1974" s="276"/>
      <c r="EL1974" s="275"/>
      <c r="EM1974" s="275"/>
      <c r="EO1974" s="275"/>
      <c r="EP1974" s="275"/>
      <c r="ES1974" s="275"/>
      <c r="ET1974" s="276"/>
      <c r="EU1974" s="275"/>
      <c r="EV1974" s="275"/>
      <c r="EX1974" s="275"/>
      <c r="EY1974" s="275"/>
    </row>
    <row r="1975" spans="140:155" ht="32.25" customHeight="1">
      <c r="EJ1975" s="275"/>
      <c r="EK1975" s="276"/>
      <c r="EL1975" s="275"/>
      <c r="EM1975" s="275"/>
      <c r="EO1975" s="275"/>
      <c r="EP1975" s="275"/>
      <c r="ES1975" s="275"/>
      <c r="ET1975" s="276"/>
      <c r="EU1975" s="275"/>
      <c r="EV1975" s="275"/>
      <c r="EX1975" s="275"/>
      <c r="EY1975" s="275"/>
    </row>
    <row r="1976" spans="140:155" ht="32.25" customHeight="1">
      <c r="EJ1976" s="275"/>
      <c r="EK1976" s="276"/>
      <c r="EL1976" s="275"/>
      <c r="EM1976" s="275"/>
      <c r="EO1976" s="275"/>
      <c r="EP1976" s="275"/>
      <c r="ES1976" s="275"/>
      <c r="ET1976" s="276"/>
      <c r="EU1976" s="275"/>
      <c r="EV1976" s="275"/>
      <c r="EX1976" s="275"/>
      <c r="EY1976" s="275"/>
    </row>
    <row r="1977" spans="140:155" ht="32.25" customHeight="1">
      <c r="EJ1977" s="275"/>
      <c r="EK1977" s="276"/>
      <c r="EL1977" s="275"/>
      <c r="EM1977" s="275"/>
      <c r="EO1977" s="275"/>
      <c r="EP1977" s="275"/>
      <c r="ES1977" s="275"/>
      <c r="ET1977" s="276"/>
      <c r="EU1977" s="275"/>
      <c r="EV1977" s="275"/>
      <c r="EX1977" s="275"/>
      <c r="EY1977" s="275"/>
    </row>
    <row r="1978" spans="140:155" ht="32.25" customHeight="1">
      <c r="EJ1978" s="275"/>
      <c r="EK1978" s="276"/>
      <c r="EL1978" s="275"/>
      <c r="EM1978" s="275"/>
      <c r="EO1978" s="275"/>
      <c r="EP1978" s="275"/>
      <c r="ES1978" s="275"/>
      <c r="ET1978" s="276"/>
      <c r="EU1978" s="275"/>
      <c r="EV1978" s="275"/>
      <c r="EX1978" s="275"/>
      <c r="EY1978" s="275"/>
    </row>
    <row r="1979" spans="140:155" ht="32.25" customHeight="1">
      <c r="EJ1979" s="275"/>
      <c r="EK1979" s="276"/>
      <c r="EL1979" s="275"/>
      <c r="EM1979" s="275"/>
      <c r="EO1979" s="275"/>
      <c r="EP1979" s="275"/>
      <c r="ES1979" s="275"/>
      <c r="ET1979" s="276"/>
      <c r="EU1979" s="275"/>
      <c r="EV1979" s="275"/>
      <c r="EX1979" s="275"/>
      <c r="EY1979" s="275"/>
    </row>
    <row r="1980" spans="140:155" ht="32.25" customHeight="1">
      <c r="EJ1980" s="275"/>
      <c r="EK1980" s="276"/>
      <c r="EL1980" s="275"/>
      <c r="EM1980" s="275"/>
      <c r="EO1980" s="275"/>
      <c r="EP1980" s="275"/>
      <c r="ES1980" s="275"/>
      <c r="ET1980" s="276"/>
      <c r="EU1980" s="275"/>
      <c r="EV1980" s="275"/>
      <c r="EX1980" s="275"/>
      <c r="EY1980" s="275"/>
    </row>
    <row r="1981" spans="140:155" ht="32.25" customHeight="1">
      <c r="EJ1981" s="275"/>
      <c r="EK1981" s="276"/>
      <c r="EL1981" s="275"/>
      <c r="EM1981" s="275"/>
      <c r="EO1981" s="275"/>
      <c r="EP1981" s="275"/>
      <c r="ES1981" s="275"/>
      <c r="ET1981" s="276"/>
      <c r="EU1981" s="275"/>
      <c r="EV1981" s="275"/>
      <c r="EX1981" s="275"/>
      <c r="EY1981" s="275"/>
    </row>
    <row r="1982" spans="140:155" ht="32.25" customHeight="1">
      <c r="EJ1982" s="275"/>
      <c r="EK1982" s="276"/>
      <c r="EL1982" s="275"/>
      <c r="EM1982" s="275"/>
      <c r="EO1982" s="275"/>
      <c r="EP1982" s="275"/>
      <c r="ES1982" s="275"/>
      <c r="ET1982" s="276"/>
      <c r="EU1982" s="275"/>
      <c r="EV1982" s="275"/>
      <c r="EX1982" s="275"/>
      <c r="EY1982" s="275"/>
    </row>
    <row r="1983" spans="140:155" ht="32.25" customHeight="1">
      <c r="EJ1983" s="275"/>
      <c r="EK1983" s="276"/>
      <c r="EL1983" s="275"/>
      <c r="EM1983" s="275"/>
      <c r="EO1983" s="275"/>
      <c r="EP1983" s="275"/>
      <c r="ES1983" s="275"/>
      <c r="ET1983" s="276"/>
      <c r="EU1983" s="275"/>
      <c r="EV1983" s="275"/>
      <c r="EX1983" s="275"/>
      <c r="EY1983" s="275"/>
    </row>
    <row r="1984" spans="140:155" ht="32.25" customHeight="1">
      <c r="EJ1984" s="275"/>
      <c r="EK1984" s="276"/>
      <c r="EL1984" s="275"/>
      <c r="EM1984" s="275"/>
      <c r="EO1984" s="275"/>
      <c r="EP1984" s="275"/>
      <c r="ES1984" s="275"/>
      <c r="ET1984" s="276"/>
      <c r="EU1984" s="275"/>
      <c r="EV1984" s="275"/>
      <c r="EX1984" s="275"/>
      <c r="EY1984" s="275"/>
    </row>
    <row r="1985" spans="140:155" ht="32.25" customHeight="1">
      <c r="EJ1985" s="275"/>
      <c r="EK1985" s="276"/>
      <c r="EL1985" s="275"/>
      <c r="EM1985" s="275"/>
      <c r="EO1985" s="275"/>
      <c r="EP1985" s="275"/>
      <c r="ES1985" s="275"/>
      <c r="ET1985" s="276"/>
      <c r="EU1985" s="275"/>
      <c r="EV1985" s="275"/>
      <c r="EX1985" s="275"/>
      <c r="EY1985" s="275"/>
    </row>
    <row r="1986" spans="140:155" ht="32.25" customHeight="1">
      <c r="EJ1986" s="275"/>
      <c r="EK1986" s="276"/>
      <c r="EL1986" s="275"/>
      <c r="EM1986" s="275"/>
      <c r="EO1986" s="275"/>
      <c r="EP1986" s="275"/>
      <c r="ES1986" s="275"/>
      <c r="ET1986" s="276"/>
      <c r="EU1986" s="275"/>
      <c r="EV1986" s="275"/>
      <c r="EX1986" s="275"/>
      <c r="EY1986" s="275"/>
    </row>
    <row r="1987" spans="140:155" ht="32.25" customHeight="1">
      <c r="EJ1987" s="275"/>
      <c r="EK1987" s="276"/>
      <c r="EL1987" s="275"/>
      <c r="EM1987" s="275"/>
      <c r="EO1987" s="275"/>
      <c r="EP1987" s="275"/>
      <c r="ES1987" s="275"/>
      <c r="ET1987" s="276"/>
      <c r="EU1987" s="275"/>
      <c r="EV1987" s="275"/>
      <c r="EX1987" s="275"/>
      <c r="EY1987" s="275"/>
    </row>
    <row r="1988" spans="140:155" ht="32.25" customHeight="1">
      <c r="EJ1988" s="275"/>
      <c r="EK1988" s="276"/>
      <c r="EL1988" s="275"/>
      <c r="EM1988" s="275"/>
      <c r="EO1988" s="275"/>
      <c r="EP1988" s="275"/>
      <c r="ES1988" s="275"/>
      <c r="ET1988" s="276"/>
      <c r="EU1988" s="275"/>
      <c r="EV1988" s="275"/>
      <c r="EX1988" s="275"/>
      <c r="EY1988" s="275"/>
    </row>
    <row r="1989" spans="140:155" ht="32.25" customHeight="1">
      <c r="EJ1989" s="275"/>
      <c r="EK1989" s="276"/>
      <c r="EL1989" s="275"/>
      <c r="EM1989" s="275"/>
      <c r="EO1989" s="275"/>
      <c r="EP1989" s="275"/>
      <c r="ES1989" s="275"/>
      <c r="ET1989" s="276"/>
      <c r="EU1989" s="275"/>
      <c r="EV1989" s="275"/>
      <c r="EX1989" s="275"/>
      <c r="EY1989" s="275"/>
    </row>
    <row r="1990" spans="140:155" ht="32.25" customHeight="1">
      <c r="EJ1990" s="275"/>
      <c r="EK1990" s="276"/>
      <c r="EL1990" s="275"/>
      <c r="EM1990" s="275"/>
      <c r="EO1990" s="275"/>
      <c r="EP1990" s="275"/>
      <c r="ES1990" s="275"/>
      <c r="ET1990" s="276"/>
      <c r="EU1990" s="275"/>
      <c r="EV1990" s="275"/>
      <c r="EX1990" s="275"/>
      <c r="EY1990" s="275"/>
    </row>
    <row r="1991" spans="140:155" ht="32.25" customHeight="1">
      <c r="EJ1991" s="275"/>
      <c r="EK1991" s="276"/>
      <c r="EL1991" s="275"/>
      <c r="EM1991" s="275"/>
      <c r="EO1991" s="275"/>
      <c r="EP1991" s="275"/>
      <c r="ES1991" s="275"/>
      <c r="ET1991" s="276"/>
      <c r="EU1991" s="275"/>
      <c r="EV1991" s="275"/>
      <c r="EX1991" s="275"/>
      <c r="EY1991" s="275"/>
    </row>
    <row r="1992" spans="140:155" ht="32.25" customHeight="1">
      <c r="EJ1992" s="275"/>
      <c r="EK1992" s="276"/>
      <c r="EL1992" s="275"/>
      <c r="EM1992" s="275"/>
      <c r="EO1992" s="275"/>
      <c r="EP1992" s="275"/>
      <c r="ES1992" s="275"/>
      <c r="ET1992" s="276"/>
      <c r="EU1992" s="275"/>
      <c r="EV1992" s="275"/>
      <c r="EX1992" s="275"/>
      <c r="EY1992" s="275"/>
    </row>
    <row r="1993" spans="140:155" ht="32.25" customHeight="1">
      <c r="EJ1993" s="275"/>
      <c r="EK1993" s="276"/>
      <c r="EL1993" s="275"/>
      <c r="EM1993" s="275"/>
      <c r="EO1993" s="275"/>
      <c r="EP1993" s="275"/>
      <c r="ES1993" s="275"/>
      <c r="ET1993" s="276"/>
      <c r="EU1993" s="275"/>
      <c r="EV1993" s="275"/>
      <c r="EX1993" s="275"/>
      <c r="EY1993" s="275"/>
    </row>
    <row r="1994" spans="140:155" ht="32.25" customHeight="1">
      <c r="EJ1994" s="275"/>
      <c r="EK1994" s="276"/>
      <c r="EL1994" s="275"/>
      <c r="EM1994" s="275"/>
      <c r="EO1994" s="275"/>
      <c r="EP1994" s="275"/>
      <c r="ES1994" s="275"/>
      <c r="ET1994" s="276"/>
      <c r="EU1994" s="275"/>
      <c r="EV1994" s="275"/>
      <c r="EX1994" s="275"/>
      <c r="EY1994" s="275"/>
    </row>
    <row r="1995" spans="140:155" ht="32.25" customHeight="1">
      <c r="EJ1995" s="275"/>
      <c r="EK1995" s="276"/>
      <c r="EL1995" s="275"/>
      <c r="EM1995" s="275"/>
      <c r="EO1995" s="275"/>
      <c r="EP1995" s="275"/>
      <c r="ES1995" s="275"/>
      <c r="ET1995" s="276"/>
      <c r="EU1995" s="275"/>
      <c r="EV1995" s="275"/>
      <c r="EX1995" s="275"/>
      <c r="EY1995" s="275"/>
    </row>
    <row r="1996" spans="140:155" ht="32.25" customHeight="1">
      <c r="EJ1996" s="275"/>
      <c r="EK1996" s="276"/>
      <c r="EL1996" s="275"/>
      <c r="EM1996" s="275"/>
      <c r="EO1996" s="275"/>
      <c r="EP1996" s="275"/>
      <c r="ES1996" s="275"/>
      <c r="ET1996" s="276"/>
      <c r="EU1996" s="275"/>
      <c r="EV1996" s="275"/>
      <c r="EX1996" s="275"/>
      <c r="EY1996" s="275"/>
    </row>
    <row r="1997" spans="140:155" ht="32.25" customHeight="1">
      <c r="EJ1997" s="275"/>
      <c r="EK1997" s="276"/>
      <c r="EL1997" s="275"/>
      <c r="EM1997" s="275"/>
      <c r="EO1997" s="275"/>
      <c r="EP1997" s="275"/>
      <c r="ES1997" s="275"/>
      <c r="ET1997" s="276"/>
      <c r="EU1997" s="275"/>
      <c r="EV1997" s="275"/>
      <c r="EX1997" s="275"/>
      <c r="EY1997" s="275"/>
    </row>
    <row r="1998" spans="140:155" ht="32.25" customHeight="1">
      <c r="EJ1998" s="275"/>
      <c r="EK1998" s="276"/>
      <c r="EL1998" s="275"/>
      <c r="EM1998" s="275"/>
      <c r="EO1998" s="275"/>
      <c r="EP1998" s="275"/>
      <c r="ES1998" s="275"/>
      <c r="ET1998" s="276"/>
      <c r="EU1998" s="275"/>
      <c r="EV1998" s="275"/>
      <c r="EX1998" s="275"/>
      <c r="EY1998" s="275"/>
    </row>
    <row r="1999" spans="140:155" ht="32.25" customHeight="1">
      <c r="EJ1999" s="275"/>
      <c r="EK1999" s="276"/>
      <c r="EL1999" s="275"/>
      <c r="EM1999" s="275"/>
      <c r="EO1999" s="275"/>
      <c r="EP1999" s="275"/>
      <c r="ES1999" s="275"/>
      <c r="ET1999" s="276"/>
      <c r="EU1999" s="275"/>
      <c r="EV1999" s="275"/>
      <c r="EX1999" s="275"/>
      <c r="EY1999" s="275"/>
    </row>
    <row r="2000" spans="140:155" ht="32.25" customHeight="1">
      <c r="EJ2000" s="275"/>
      <c r="EK2000" s="276"/>
      <c r="EL2000" s="275"/>
      <c r="EM2000" s="275"/>
      <c r="EO2000" s="275"/>
      <c r="EP2000" s="275"/>
      <c r="ES2000" s="275"/>
      <c r="ET2000" s="276"/>
      <c r="EU2000" s="275"/>
      <c r="EV2000" s="275"/>
      <c r="EX2000" s="275"/>
      <c r="EY2000" s="275"/>
    </row>
    <row r="2001" spans="140:155" ht="32.25" customHeight="1">
      <c r="EJ2001" s="275"/>
      <c r="EK2001" s="276"/>
      <c r="EL2001" s="275"/>
      <c r="EM2001" s="275"/>
      <c r="EO2001" s="275"/>
      <c r="EP2001" s="275"/>
      <c r="ES2001" s="275"/>
      <c r="ET2001" s="276"/>
      <c r="EU2001" s="275"/>
      <c r="EV2001" s="275"/>
      <c r="EX2001" s="275"/>
      <c r="EY2001" s="275"/>
    </row>
    <row r="2002" spans="140:155" ht="32.25" customHeight="1">
      <c r="EJ2002" s="275"/>
      <c r="EK2002" s="276"/>
      <c r="EL2002" s="275"/>
      <c r="EM2002" s="275"/>
      <c r="EO2002" s="275"/>
      <c r="EP2002" s="275"/>
      <c r="ES2002" s="275"/>
      <c r="ET2002" s="276"/>
      <c r="EU2002" s="275"/>
      <c r="EV2002" s="275"/>
      <c r="EX2002" s="275"/>
      <c r="EY2002" s="275"/>
    </row>
    <row r="2003" spans="140:155" ht="32.25" customHeight="1">
      <c r="EJ2003" s="275"/>
      <c r="EK2003" s="276"/>
      <c r="EL2003" s="275"/>
      <c r="EM2003" s="275"/>
      <c r="EO2003" s="275"/>
      <c r="EP2003" s="275"/>
      <c r="ES2003" s="275"/>
      <c r="ET2003" s="276"/>
      <c r="EU2003" s="275"/>
      <c r="EV2003" s="275"/>
      <c r="EX2003" s="275"/>
      <c r="EY2003" s="275"/>
    </row>
    <row r="2004" spans="140:155" ht="32.25" customHeight="1">
      <c r="EJ2004" s="275"/>
      <c r="EK2004" s="276"/>
      <c r="EL2004" s="275"/>
      <c r="EM2004" s="275"/>
      <c r="EO2004" s="275"/>
      <c r="EP2004" s="275"/>
      <c r="ES2004" s="275"/>
      <c r="ET2004" s="276"/>
      <c r="EU2004" s="275"/>
      <c r="EV2004" s="275"/>
      <c r="EX2004" s="275"/>
      <c r="EY2004" s="275"/>
    </row>
    <row r="2005" spans="140:155" ht="32.25" customHeight="1">
      <c r="EJ2005" s="275"/>
      <c r="EK2005" s="276"/>
      <c r="EL2005" s="275"/>
      <c r="EM2005" s="275"/>
      <c r="EO2005" s="275"/>
      <c r="EP2005" s="275"/>
      <c r="ES2005" s="275"/>
      <c r="ET2005" s="276"/>
      <c r="EU2005" s="275"/>
      <c r="EV2005" s="275"/>
      <c r="EX2005" s="275"/>
      <c r="EY2005" s="275"/>
    </row>
    <row r="2006" spans="140:155" ht="32.25" customHeight="1">
      <c r="EJ2006" s="275"/>
      <c r="EK2006" s="276"/>
      <c r="EL2006" s="275"/>
      <c r="EM2006" s="275"/>
      <c r="EO2006" s="275"/>
      <c r="EP2006" s="275"/>
      <c r="ES2006" s="275"/>
      <c r="ET2006" s="276"/>
      <c r="EU2006" s="275"/>
      <c r="EV2006" s="275"/>
      <c r="EX2006" s="275"/>
      <c r="EY2006" s="275"/>
    </row>
    <row r="2007" spans="140:155" ht="32.25" customHeight="1">
      <c r="EJ2007" s="275"/>
      <c r="EK2007" s="276"/>
      <c r="EL2007" s="275"/>
      <c r="EM2007" s="275"/>
      <c r="EO2007" s="275"/>
      <c r="EP2007" s="275"/>
      <c r="ES2007" s="275"/>
      <c r="ET2007" s="276"/>
      <c r="EU2007" s="275"/>
      <c r="EV2007" s="275"/>
      <c r="EX2007" s="275"/>
      <c r="EY2007" s="275"/>
    </row>
    <row r="2008" spans="140:155" ht="32.25" customHeight="1">
      <c r="EJ2008" s="275"/>
      <c r="EK2008" s="276"/>
      <c r="EL2008" s="275"/>
      <c r="EM2008" s="275"/>
      <c r="EO2008" s="275"/>
      <c r="EP2008" s="275"/>
      <c r="ES2008" s="275"/>
      <c r="ET2008" s="276"/>
      <c r="EU2008" s="275"/>
      <c r="EV2008" s="275"/>
      <c r="EX2008" s="275"/>
      <c r="EY2008" s="275"/>
    </row>
    <row r="2009" spans="140:155" ht="32.25" customHeight="1">
      <c r="EJ2009" s="275"/>
      <c r="EK2009" s="276"/>
      <c r="EL2009" s="275"/>
      <c r="EM2009" s="275"/>
      <c r="EO2009" s="275"/>
      <c r="EP2009" s="275"/>
      <c r="ES2009" s="275"/>
      <c r="ET2009" s="276"/>
      <c r="EU2009" s="275"/>
      <c r="EV2009" s="275"/>
      <c r="EX2009" s="275"/>
      <c r="EY2009" s="275"/>
    </row>
    <row r="2010" spans="140:155" ht="32.25" customHeight="1">
      <c r="EJ2010" s="275"/>
      <c r="EK2010" s="276"/>
      <c r="EL2010" s="275"/>
      <c r="EM2010" s="275"/>
      <c r="EO2010" s="275"/>
      <c r="EP2010" s="275"/>
      <c r="ES2010" s="275"/>
      <c r="ET2010" s="276"/>
      <c r="EU2010" s="275"/>
      <c r="EV2010" s="275"/>
      <c r="EX2010" s="275"/>
      <c r="EY2010" s="275"/>
    </row>
    <row r="2011" spans="140:155" ht="32.25" customHeight="1">
      <c r="EJ2011" s="275"/>
      <c r="EK2011" s="276"/>
      <c r="EL2011" s="275"/>
      <c r="EM2011" s="275"/>
      <c r="EO2011" s="275"/>
      <c r="EP2011" s="275"/>
      <c r="ES2011" s="275"/>
      <c r="ET2011" s="276"/>
      <c r="EU2011" s="275"/>
      <c r="EV2011" s="275"/>
      <c r="EX2011" s="275"/>
      <c r="EY2011" s="275"/>
    </row>
    <row r="2012" spans="140:155" ht="32.25" customHeight="1">
      <c r="EJ2012" s="275"/>
      <c r="EK2012" s="276"/>
      <c r="EL2012" s="275"/>
      <c r="EM2012" s="275"/>
      <c r="EO2012" s="275"/>
      <c r="EP2012" s="275"/>
      <c r="ES2012" s="275"/>
      <c r="ET2012" s="276"/>
      <c r="EU2012" s="275"/>
      <c r="EV2012" s="275"/>
      <c r="EX2012" s="275"/>
      <c r="EY2012" s="275"/>
    </row>
    <row r="2013" spans="140:155" ht="32.25" customHeight="1">
      <c r="EJ2013" s="275"/>
      <c r="EK2013" s="276"/>
      <c r="EL2013" s="275"/>
      <c r="EM2013" s="275"/>
      <c r="EO2013" s="275"/>
      <c r="EP2013" s="275"/>
      <c r="ES2013" s="275"/>
      <c r="ET2013" s="276"/>
      <c r="EU2013" s="275"/>
      <c r="EV2013" s="275"/>
      <c r="EX2013" s="275"/>
      <c r="EY2013" s="275"/>
    </row>
    <row r="2014" spans="140:155" ht="32.25" customHeight="1">
      <c r="EJ2014" s="275"/>
      <c r="EK2014" s="276"/>
      <c r="EL2014" s="275"/>
      <c r="EM2014" s="275"/>
      <c r="EO2014" s="275"/>
      <c r="EP2014" s="275"/>
      <c r="ES2014" s="275"/>
      <c r="ET2014" s="276"/>
      <c r="EU2014" s="275"/>
      <c r="EV2014" s="275"/>
      <c r="EX2014" s="275"/>
      <c r="EY2014" s="275"/>
    </row>
    <row r="2015" spans="140:155" ht="32.25" customHeight="1">
      <c r="EJ2015" s="275"/>
      <c r="EK2015" s="276"/>
      <c r="EL2015" s="275"/>
      <c r="EM2015" s="275"/>
      <c r="EO2015" s="275"/>
      <c r="EP2015" s="275"/>
      <c r="ES2015" s="275"/>
      <c r="ET2015" s="276"/>
      <c r="EU2015" s="275"/>
      <c r="EV2015" s="275"/>
      <c r="EX2015" s="275"/>
      <c r="EY2015" s="275"/>
    </row>
    <row r="2016" spans="140:155" ht="32.25" customHeight="1">
      <c r="EJ2016" s="275"/>
      <c r="EK2016" s="276"/>
      <c r="EL2016" s="275"/>
      <c r="EM2016" s="275"/>
      <c r="EO2016" s="275"/>
      <c r="EP2016" s="275"/>
      <c r="ES2016" s="275"/>
      <c r="ET2016" s="276"/>
      <c r="EU2016" s="275"/>
      <c r="EV2016" s="275"/>
      <c r="EX2016" s="275"/>
      <c r="EY2016" s="275"/>
    </row>
    <row r="2017" spans="140:155" ht="32.25" customHeight="1">
      <c r="EJ2017" s="275"/>
      <c r="EK2017" s="276"/>
      <c r="EL2017" s="275"/>
      <c r="EM2017" s="275"/>
      <c r="EO2017" s="275"/>
      <c r="EP2017" s="275"/>
      <c r="ES2017" s="275"/>
      <c r="ET2017" s="276"/>
      <c r="EU2017" s="275"/>
      <c r="EV2017" s="275"/>
      <c r="EX2017" s="275"/>
      <c r="EY2017" s="275"/>
    </row>
    <row r="2018" spans="140:155" ht="32.25" customHeight="1">
      <c r="EJ2018" s="275"/>
      <c r="EK2018" s="276"/>
      <c r="EL2018" s="275"/>
      <c r="EM2018" s="275"/>
      <c r="EO2018" s="275"/>
      <c r="EP2018" s="275"/>
      <c r="ES2018" s="275"/>
      <c r="ET2018" s="276"/>
      <c r="EU2018" s="275"/>
      <c r="EV2018" s="275"/>
      <c r="EX2018" s="275"/>
      <c r="EY2018" s="275"/>
    </row>
    <row r="2019" spans="140:155" ht="32.25" customHeight="1">
      <c r="EJ2019" s="275"/>
      <c r="EK2019" s="276"/>
      <c r="EL2019" s="275"/>
      <c r="EM2019" s="275"/>
      <c r="EO2019" s="275"/>
      <c r="EP2019" s="275"/>
      <c r="ES2019" s="275"/>
      <c r="ET2019" s="276"/>
      <c r="EU2019" s="275"/>
      <c r="EV2019" s="275"/>
      <c r="EX2019" s="275"/>
      <c r="EY2019" s="275"/>
    </row>
    <row r="2020" spans="140:155" ht="32.25" customHeight="1">
      <c r="EJ2020" s="275"/>
      <c r="EK2020" s="276"/>
      <c r="EL2020" s="275"/>
      <c r="EM2020" s="275"/>
      <c r="EO2020" s="275"/>
      <c r="EP2020" s="275"/>
      <c r="ES2020" s="275"/>
      <c r="ET2020" s="276"/>
      <c r="EU2020" s="275"/>
      <c r="EV2020" s="275"/>
      <c r="EX2020" s="275"/>
      <c r="EY2020" s="275"/>
    </row>
    <row r="2021" spans="140:155" ht="32.25" customHeight="1">
      <c r="EJ2021" s="275"/>
      <c r="EK2021" s="276"/>
      <c r="EL2021" s="275"/>
      <c r="EM2021" s="275"/>
      <c r="EO2021" s="275"/>
      <c r="EP2021" s="275"/>
      <c r="ES2021" s="275"/>
      <c r="ET2021" s="276"/>
      <c r="EU2021" s="275"/>
      <c r="EV2021" s="275"/>
      <c r="EX2021" s="275"/>
      <c r="EY2021" s="275"/>
    </row>
    <row r="2022" spans="140:155" ht="32.25" customHeight="1">
      <c r="EJ2022" s="275"/>
      <c r="EK2022" s="276"/>
      <c r="EL2022" s="275"/>
      <c r="EM2022" s="275"/>
      <c r="EO2022" s="275"/>
      <c r="EP2022" s="275"/>
      <c r="ES2022" s="275"/>
      <c r="ET2022" s="276"/>
      <c r="EU2022" s="275"/>
      <c r="EV2022" s="275"/>
      <c r="EX2022" s="275"/>
      <c r="EY2022" s="275"/>
    </row>
    <row r="2023" spans="140:155" ht="32.25" customHeight="1">
      <c r="EJ2023" s="275"/>
      <c r="EK2023" s="276"/>
      <c r="EL2023" s="275"/>
      <c r="EM2023" s="275"/>
      <c r="EO2023" s="275"/>
      <c r="EP2023" s="275"/>
      <c r="ES2023" s="275"/>
      <c r="ET2023" s="276"/>
      <c r="EU2023" s="275"/>
      <c r="EV2023" s="275"/>
      <c r="EX2023" s="275"/>
      <c r="EY2023" s="275"/>
    </row>
    <row r="2024" spans="140:155" ht="32.25" customHeight="1">
      <c r="EJ2024" s="275"/>
      <c r="EK2024" s="276"/>
      <c r="EL2024" s="275"/>
      <c r="EM2024" s="275"/>
      <c r="EO2024" s="275"/>
      <c r="EP2024" s="275"/>
      <c r="ES2024" s="275"/>
      <c r="ET2024" s="276"/>
      <c r="EU2024" s="275"/>
      <c r="EV2024" s="275"/>
      <c r="EX2024" s="275"/>
      <c r="EY2024" s="275"/>
    </row>
    <row r="2025" spans="140:155" ht="32.25" customHeight="1">
      <c r="EJ2025" s="275"/>
      <c r="EK2025" s="276"/>
      <c r="EL2025" s="275"/>
      <c r="EM2025" s="275"/>
      <c r="EO2025" s="275"/>
      <c r="EP2025" s="275"/>
      <c r="ES2025" s="275"/>
      <c r="ET2025" s="276"/>
      <c r="EU2025" s="275"/>
      <c r="EV2025" s="275"/>
      <c r="EX2025" s="275"/>
      <c r="EY2025" s="275"/>
    </row>
    <row r="2026" spans="140:155" ht="32.25" customHeight="1">
      <c r="EJ2026" s="275"/>
      <c r="EK2026" s="276"/>
      <c r="EL2026" s="275"/>
      <c r="EM2026" s="275"/>
      <c r="EO2026" s="275"/>
      <c r="EP2026" s="275"/>
      <c r="ES2026" s="275"/>
      <c r="ET2026" s="276"/>
      <c r="EU2026" s="275"/>
      <c r="EV2026" s="275"/>
      <c r="EX2026" s="275"/>
      <c r="EY2026" s="275"/>
    </row>
    <row r="2027" spans="140:155" ht="32.25" customHeight="1">
      <c r="EJ2027" s="275"/>
      <c r="EK2027" s="276"/>
      <c r="EL2027" s="275"/>
      <c r="EM2027" s="275"/>
      <c r="EO2027" s="275"/>
      <c r="EP2027" s="275"/>
      <c r="ES2027" s="275"/>
      <c r="ET2027" s="276"/>
      <c r="EU2027" s="275"/>
      <c r="EV2027" s="275"/>
      <c r="EX2027" s="275"/>
      <c r="EY2027" s="275"/>
    </row>
    <row r="2028" spans="140:155" ht="32.25" customHeight="1">
      <c r="EJ2028" s="275"/>
      <c r="EK2028" s="276"/>
      <c r="EL2028" s="275"/>
      <c r="EM2028" s="275"/>
      <c r="EO2028" s="275"/>
      <c r="EP2028" s="275"/>
      <c r="ES2028" s="275"/>
      <c r="ET2028" s="276"/>
      <c r="EU2028" s="275"/>
      <c r="EV2028" s="275"/>
      <c r="EX2028" s="275"/>
      <c r="EY2028" s="275"/>
    </row>
    <row r="2029" spans="140:155" ht="32.25" customHeight="1">
      <c r="EJ2029" s="275"/>
      <c r="EK2029" s="276"/>
      <c r="EL2029" s="275"/>
      <c r="EM2029" s="275"/>
      <c r="EO2029" s="275"/>
      <c r="EP2029" s="275"/>
      <c r="ES2029" s="275"/>
      <c r="ET2029" s="276"/>
      <c r="EU2029" s="275"/>
      <c r="EV2029" s="275"/>
      <c r="EX2029" s="275"/>
      <c r="EY2029" s="275"/>
    </row>
    <row r="2030" spans="140:155" ht="32.25" customHeight="1">
      <c r="EJ2030" s="275"/>
      <c r="EK2030" s="276"/>
      <c r="EL2030" s="275"/>
      <c r="EM2030" s="275"/>
      <c r="EO2030" s="275"/>
      <c r="EP2030" s="275"/>
      <c r="ES2030" s="275"/>
      <c r="ET2030" s="276"/>
      <c r="EU2030" s="275"/>
      <c r="EV2030" s="275"/>
      <c r="EX2030" s="275"/>
      <c r="EY2030" s="275"/>
    </row>
    <row r="2031" spans="140:155" ht="32.25" customHeight="1">
      <c r="EJ2031" s="275"/>
      <c r="EK2031" s="276"/>
      <c r="EL2031" s="275"/>
      <c r="EM2031" s="275"/>
      <c r="EO2031" s="275"/>
      <c r="EP2031" s="275"/>
      <c r="ES2031" s="275"/>
      <c r="ET2031" s="276"/>
      <c r="EU2031" s="275"/>
      <c r="EV2031" s="275"/>
      <c r="EX2031" s="275"/>
      <c r="EY2031" s="275"/>
    </row>
    <row r="2032" spans="140:155" ht="32.25" customHeight="1">
      <c r="EJ2032" s="275"/>
      <c r="EK2032" s="276"/>
      <c r="EL2032" s="275"/>
      <c r="EM2032" s="275"/>
      <c r="EO2032" s="275"/>
      <c r="EP2032" s="275"/>
      <c r="ES2032" s="275"/>
      <c r="ET2032" s="276"/>
      <c r="EU2032" s="275"/>
      <c r="EV2032" s="275"/>
      <c r="EX2032" s="275"/>
      <c r="EY2032" s="275"/>
    </row>
    <row r="2033" spans="140:155" ht="32.25" customHeight="1">
      <c r="EJ2033" s="275"/>
      <c r="EK2033" s="276"/>
      <c r="EL2033" s="275"/>
      <c r="EM2033" s="275"/>
      <c r="EO2033" s="275"/>
      <c r="EP2033" s="275"/>
      <c r="ES2033" s="275"/>
      <c r="ET2033" s="276"/>
      <c r="EU2033" s="275"/>
      <c r="EV2033" s="275"/>
      <c r="EX2033" s="275"/>
      <c r="EY2033" s="275"/>
    </row>
    <row r="2034" spans="140:155" ht="32.25" customHeight="1">
      <c r="EJ2034" s="275"/>
      <c r="EK2034" s="276"/>
      <c r="EL2034" s="275"/>
      <c r="EM2034" s="275"/>
      <c r="EO2034" s="275"/>
      <c r="EP2034" s="275"/>
      <c r="ES2034" s="275"/>
      <c r="ET2034" s="276"/>
      <c r="EU2034" s="275"/>
      <c r="EV2034" s="275"/>
      <c r="EX2034" s="275"/>
      <c r="EY2034" s="275"/>
    </row>
    <row r="2035" spans="140:155" ht="32.25" customHeight="1">
      <c r="EJ2035" s="275"/>
      <c r="EK2035" s="276"/>
      <c r="EL2035" s="275"/>
      <c r="EM2035" s="275"/>
      <c r="EO2035" s="275"/>
      <c r="EP2035" s="275"/>
      <c r="ES2035" s="275"/>
      <c r="ET2035" s="276"/>
      <c r="EU2035" s="275"/>
      <c r="EV2035" s="275"/>
      <c r="EX2035" s="275"/>
      <c r="EY2035" s="275"/>
    </row>
    <row r="2036" spans="140:155" ht="32.25" customHeight="1">
      <c r="EJ2036" s="275"/>
      <c r="EK2036" s="276"/>
      <c r="EL2036" s="275"/>
      <c r="EM2036" s="275"/>
      <c r="EO2036" s="275"/>
      <c r="EP2036" s="275"/>
      <c r="ES2036" s="275"/>
      <c r="ET2036" s="276"/>
      <c r="EU2036" s="275"/>
      <c r="EV2036" s="275"/>
      <c r="EX2036" s="275"/>
      <c r="EY2036" s="275"/>
    </row>
    <row r="2037" spans="140:155" ht="32.25" customHeight="1">
      <c r="EJ2037" s="275"/>
      <c r="EK2037" s="276"/>
      <c r="EL2037" s="275"/>
      <c r="EM2037" s="275"/>
      <c r="EO2037" s="275"/>
      <c r="EP2037" s="275"/>
      <c r="ES2037" s="275"/>
      <c r="ET2037" s="276"/>
      <c r="EU2037" s="275"/>
      <c r="EV2037" s="275"/>
      <c r="EX2037" s="275"/>
      <c r="EY2037" s="275"/>
    </row>
    <row r="2038" spans="140:155" ht="32.25" customHeight="1">
      <c r="EJ2038" s="275"/>
      <c r="EK2038" s="276"/>
      <c r="EL2038" s="275"/>
      <c r="EM2038" s="275"/>
      <c r="EO2038" s="275"/>
      <c r="EP2038" s="275"/>
      <c r="ES2038" s="275"/>
      <c r="ET2038" s="276"/>
      <c r="EU2038" s="275"/>
      <c r="EV2038" s="275"/>
      <c r="EX2038" s="275"/>
      <c r="EY2038" s="275"/>
    </row>
    <row r="2039" spans="140:155" ht="32.25" customHeight="1">
      <c r="EJ2039" s="275"/>
      <c r="EK2039" s="276"/>
      <c r="EL2039" s="275"/>
      <c r="EM2039" s="275"/>
      <c r="EO2039" s="275"/>
      <c r="EP2039" s="275"/>
      <c r="ES2039" s="275"/>
      <c r="ET2039" s="276"/>
      <c r="EU2039" s="275"/>
      <c r="EV2039" s="275"/>
      <c r="EX2039" s="275"/>
      <c r="EY2039" s="275"/>
    </row>
    <row r="2040" spans="140:155" ht="32.25" customHeight="1">
      <c r="EJ2040" s="275"/>
      <c r="EK2040" s="276"/>
      <c r="EL2040" s="275"/>
      <c r="EM2040" s="275"/>
      <c r="EO2040" s="275"/>
      <c r="EP2040" s="275"/>
      <c r="ES2040" s="275"/>
      <c r="ET2040" s="276"/>
      <c r="EU2040" s="275"/>
      <c r="EV2040" s="275"/>
      <c r="EX2040" s="275"/>
      <c r="EY2040" s="275"/>
    </row>
    <row r="2041" spans="140:155" ht="32.25" customHeight="1">
      <c r="EJ2041" s="275"/>
      <c r="EK2041" s="276"/>
      <c r="EL2041" s="275"/>
      <c r="EM2041" s="275"/>
      <c r="EO2041" s="275"/>
      <c r="EP2041" s="275"/>
      <c r="ES2041" s="275"/>
      <c r="ET2041" s="276"/>
      <c r="EU2041" s="275"/>
      <c r="EV2041" s="275"/>
      <c r="EX2041" s="275"/>
      <c r="EY2041" s="275"/>
    </row>
    <row r="2042" spans="140:155" ht="32.25" customHeight="1">
      <c r="EJ2042" s="275"/>
      <c r="EK2042" s="276"/>
      <c r="EL2042" s="275"/>
      <c r="EM2042" s="275"/>
      <c r="EO2042" s="275"/>
      <c r="EP2042" s="275"/>
      <c r="ES2042" s="275"/>
      <c r="ET2042" s="276"/>
      <c r="EU2042" s="275"/>
      <c r="EV2042" s="275"/>
      <c r="EX2042" s="275"/>
      <c r="EY2042" s="275"/>
    </row>
    <row r="2043" spans="140:155" ht="32.25" customHeight="1">
      <c r="EJ2043" s="275"/>
      <c r="EK2043" s="276"/>
      <c r="EL2043" s="275"/>
      <c r="EM2043" s="275"/>
      <c r="EO2043" s="275"/>
      <c r="EP2043" s="275"/>
      <c r="ES2043" s="275"/>
      <c r="ET2043" s="276"/>
      <c r="EU2043" s="275"/>
      <c r="EV2043" s="275"/>
      <c r="EX2043" s="275"/>
      <c r="EY2043" s="275"/>
    </row>
    <row r="2044" spans="140:155" ht="32.25" customHeight="1">
      <c r="EJ2044" s="275"/>
      <c r="EK2044" s="276"/>
      <c r="EL2044" s="275"/>
      <c r="EM2044" s="275"/>
      <c r="EO2044" s="275"/>
      <c r="EP2044" s="275"/>
      <c r="ES2044" s="275"/>
      <c r="ET2044" s="276"/>
      <c r="EU2044" s="275"/>
      <c r="EV2044" s="275"/>
      <c r="EX2044" s="275"/>
      <c r="EY2044" s="275"/>
    </row>
    <row r="2045" spans="140:155" ht="32.25" customHeight="1">
      <c r="EJ2045" s="275"/>
      <c r="EK2045" s="276"/>
      <c r="EL2045" s="275"/>
      <c r="EM2045" s="275"/>
      <c r="EO2045" s="275"/>
      <c r="EP2045" s="275"/>
      <c r="ES2045" s="275"/>
      <c r="ET2045" s="276"/>
      <c r="EU2045" s="275"/>
      <c r="EV2045" s="275"/>
      <c r="EX2045" s="275"/>
      <c r="EY2045" s="275"/>
    </row>
    <row r="2046" spans="140:155" ht="32.25" customHeight="1">
      <c r="EJ2046" s="275"/>
      <c r="EK2046" s="276"/>
      <c r="EL2046" s="275"/>
      <c r="EM2046" s="275"/>
      <c r="EO2046" s="275"/>
      <c r="EP2046" s="275"/>
      <c r="ES2046" s="275"/>
      <c r="ET2046" s="276"/>
      <c r="EU2046" s="275"/>
      <c r="EV2046" s="275"/>
      <c r="EX2046" s="275"/>
      <c r="EY2046" s="275"/>
    </row>
    <row r="2047" spans="140:155" ht="32.25" customHeight="1">
      <c r="EJ2047" s="275"/>
      <c r="EK2047" s="276"/>
      <c r="EL2047" s="275"/>
      <c r="EM2047" s="275"/>
      <c r="EO2047" s="275"/>
      <c r="EP2047" s="275"/>
      <c r="ES2047" s="275"/>
      <c r="ET2047" s="276"/>
      <c r="EU2047" s="275"/>
      <c r="EV2047" s="275"/>
      <c r="EX2047" s="275"/>
      <c r="EY2047" s="275"/>
    </row>
    <row r="2048" spans="140:155" ht="32.25" customHeight="1">
      <c r="EJ2048" s="275"/>
      <c r="EK2048" s="276"/>
      <c r="EL2048" s="275"/>
      <c r="EM2048" s="275"/>
      <c r="EO2048" s="275"/>
      <c r="EP2048" s="275"/>
      <c r="ES2048" s="275"/>
      <c r="ET2048" s="276"/>
      <c r="EU2048" s="275"/>
      <c r="EV2048" s="275"/>
      <c r="EX2048" s="275"/>
      <c r="EY2048" s="275"/>
    </row>
    <row r="2049" spans="140:155" ht="32.25" customHeight="1">
      <c r="EJ2049" s="275"/>
      <c r="EK2049" s="276"/>
      <c r="EL2049" s="275"/>
      <c r="EM2049" s="275"/>
      <c r="EO2049" s="275"/>
      <c r="EP2049" s="275"/>
      <c r="ES2049" s="275"/>
      <c r="ET2049" s="276"/>
      <c r="EU2049" s="275"/>
      <c r="EV2049" s="275"/>
      <c r="EX2049" s="275"/>
      <c r="EY2049" s="275"/>
    </row>
    <row r="2050" spans="140:155" ht="32.25" customHeight="1">
      <c r="EJ2050" s="275"/>
      <c r="EK2050" s="276"/>
      <c r="EL2050" s="275"/>
      <c r="EM2050" s="275"/>
      <c r="EO2050" s="275"/>
      <c r="EP2050" s="275"/>
      <c r="ES2050" s="275"/>
      <c r="ET2050" s="276"/>
      <c r="EU2050" s="275"/>
      <c r="EV2050" s="275"/>
      <c r="EX2050" s="275"/>
      <c r="EY2050" s="275"/>
    </row>
    <row r="2051" spans="140:155" ht="32.25" customHeight="1">
      <c r="EJ2051" s="275"/>
      <c r="EK2051" s="276"/>
      <c r="EL2051" s="275"/>
      <c r="EM2051" s="275"/>
      <c r="EO2051" s="275"/>
      <c r="EP2051" s="275"/>
      <c r="ES2051" s="275"/>
      <c r="ET2051" s="276"/>
      <c r="EU2051" s="275"/>
      <c r="EV2051" s="275"/>
      <c r="EX2051" s="275"/>
      <c r="EY2051" s="275"/>
    </row>
    <row r="2052" spans="140:155" ht="32.25" customHeight="1">
      <c r="EJ2052" s="275"/>
      <c r="EK2052" s="276"/>
      <c r="EL2052" s="275"/>
      <c r="EM2052" s="275"/>
      <c r="EO2052" s="275"/>
      <c r="EP2052" s="275"/>
      <c r="ES2052" s="275"/>
      <c r="ET2052" s="276"/>
      <c r="EU2052" s="275"/>
      <c r="EV2052" s="275"/>
      <c r="EX2052" s="275"/>
      <c r="EY2052" s="275"/>
    </row>
    <row r="2053" spans="140:155" ht="32.25" customHeight="1">
      <c r="EJ2053" s="275"/>
      <c r="EK2053" s="276"/>
      <c r="EL2053" s="275"/>
      <c r="EM2053" s="275"/>
      <c r="EO2053" s="275"/>
      <c r="EP2053" s="275"/>
      <c r="ES2053" s="275"/>
      <c r="ET2053" s="276"/>
      <c r="EU2053" s="275"/>
      <c r="EV2053" s="275"/>
      <c r="EX2053" s="275"/>
      <c r="EY2053" s="275"/>
    </row>
    <row r="2054" spans="140:155" ht="32.25" customHeight="1">
      <c r="EJ2054" s="275"/>
      <c r="EK2054" s="276"/>
      <c r="EL2054" s="275"/>
      <c r="EM2054" s="275"/>
      <c r="EO2054" s="275"/>
      <c r="EP2054" s="275"/>
      <c r="ES2054" s="275"/>
      <c r="ET2054" s="276"/>
      <c r="EU2054" s="275"/>
      <c r="EV2054" s="275"/>
      <c r="EX2054" s="275"/>
      <c r="EY2054" s="275"/>
    </row>
    <row r="2055" spans="140:155" ht="32.25" customHeight="1">
      <c r="EJ2055" s="275"/>
      <c r="EK2055" s="276"/>
      <c r="EL2055" s="275"/>
      <c r="EM2055" s="275"/>
      <c r="EO2055" s="275"/>
      <c r="EP2055" s="275"/>
      <c r="ES2055" s="275"/>
      <c r="ET2055" s="276"/>
      <c r="EU2055" s="275"/>
      <c r="EV2055" s="275"/>
      <c r="EX2055" s="275"/>
      <c r="EY2055" s="275"/>
    </row>
    <row r="2056" spans="140:155" ht="32.25" customHeight="1">
      <c r="EJ2056" s="275"/>
      <c r="EK2056" s="276"/>
      <c r="EL2056" s="275"/>
      <c r="EM2056" s="275"/>
      <c r="EO2056" s="275"/>
      <c r="EP2056" s="275"/>
      <c r="ES2056" s="275"/>
      <c r="ET2056" s="276"/>
      <c r="EU2056" s="275"/>
      <c r="EV2056" s="275"/>
      <c r="EX2056" s="275"/>
      <c r="EY2056" s="275"/>
    </row>
    <row r="2057" spans="140:155" ht="32.25" customHeight="1">
      <c r="EJ2057" s="275"/>
      <c r="EK2057" s="276"/>
      <c r="EL2057" s="275"/>
      <c r="EM2057" s="275"/>
      <c r="EO2057" s="275"/>
      <c r="EP2057" s="275"/>
      <c r="ES2057" s="275"/>
      <c r="ET2057" s="276"/>
      <c r="EU2057" s="275"/>
      <c r="EV2057" s="275"/>
      <c r="EX2057" s="275"/>
      <c r="EY2057" s="275"/>
    </row>
    <row r="2058" spans="140:155" ht="32.25" customHeight="1">
      <c r="EJ2058" s="275"/>
      <c r="EK2058" s="276"/>
      <c r="EL2058" s="275"/>
      <c r="EM2058" s="275"/>
      <c r="EO2058" s="275"/>
      <c r="EP2058" s="275"/>
      <c r="ES2058" s="275"/>
      <c r="ET2058" s="276"/>
      <c r="EU2058" s="275"/>
      <c r="EV2058" s="275"/>
      <c r="EX2058" s="275"/>
      <c r="EY2058" s="275"/>
    </row>
    <row r="2059" spans="140:155" ht="32.25" customHeight="1">
      <c r="EJ2059" s="275"/>
      <c r="EK2059" s="276"/>
      <c r="EL2059" s="275"/>
      <c r="EM2059" s="275"/>
      <c r="EO2059" s="275"/>
      <c r="EP2059" s="275"/>
      <c r="ES2059" s="275"/>
      <c r="ET2059" s="276"/>
      <c r="EU2059" s="275"/>
      <c r="EV2059" s="275"/>
      <c r="EX2059" s="275"/>
      <c r="EY2059" s="275"/>
    </row>
    <row r="2060" spans="140:155" ht="32.25" customHeight="1">
      <c r="EJ2060" s="275"/>
      <c r="EK2060" s="276"/>
      <c r="EL2060" s="275"/>
      <c r="EM2060" s="275"/>
      <c r="EO2060" s="275"/>
      <c r="EP2060" s="275"/>
      <c r="ES2060" s="275"/>
      <c r="ET2060" s="276"/>
      <c r="EU2060" s="275"/>
      <c r="EV2060" s="275"/>
      <c r="EX2060" s="275"/>
      <c r="EY2060" s="275"/>
    </row>
    <row r="2061" spans="140:155" ht="32.25" customHeight="1">
      <c r="EJ2061" s="275"/>
      <c r="EK2061" s="276"/>
      <c r="EL2061" s="275"/>
      <c r="EM2061" s="275"/>
      <c r="EO2061" s="275"/>
      <c r="EP2061" s="275"/>
      <c r="ES2061" s="275"/>
      <c r="ET2061" s="276"/>
      <c r="EU2061" s="275"/>
      <c r="EV2061" s="275"/>
      <c r="EX2061" s="275"/>
      <c r="EY2061" s="275"/>
    </row>
    <row r="2062" spans="140:155" ht="32.25" customHeight="1">
      <c r="EJ2062" s="275"/>
      <c r="EK2062" s="276"/>
      <c r="EL2062" s="275"/>
      <c r="EM2062" s="275"/>
      <c r="EO2062" s="275"/>
      <c r="EP2062" s="275"/>
      <c r="ES2062" s="275"/>
      <c r="ET2062" s="276"/>
      <c r="EU2062" s="275"/>
      <c r="EV2062" s="275"/>
      <c r="EX2062" s="275"/>
      <c r="EY2062" s="275"/>
    </row>
    <row r="2063" spans="140:155" ht="32.25" customHeight="1">
      <c r="EJ2063" s="275"/>
      <c r="EK2063" s="276"/>
      <c r="EL2063" s="275"/>
      <c r="EM2063" s="275"/>
      <c r="EO2063" s="275"/>
      <c r="EP2063" s="275"/>
      <c r="ES2063" s="275"/>
      <c r="ET2063" s="276"/>
      <c r="EU2063" s="275"/>
      <c r="EV2063" s="275"/>
      <c r="EX2063" s="275"/>
      <c r="EY2063" s="275"/>
    </row>
    <row r="2064" spans="140:155" ht="32.25" customHeight="1">
      <c r="EJ2064" s="275"/>
      <c r="EK2064" s="276"/>
      <c r="EL2064" s="275"/>
      <c r="EM2064" s="275"/>
      <c r="EO2064" s="275"/>
      <c r="EP2064" s="275"/>
      <c r="ES2064" s="275"/>
      <c r="ET2064" s="276"/>
      <c r="EU2064" s="275"/>
      <c r="EV2064" s="275"/>
      <c r="EX2064" s="275"/>
      <c r="EY2064" s="275"/>
    </row>
    <row r="2065" spans="140:155" ht="32.25" customHeight="1">
      <c r="EJ2065" s="275"/>
      <c r="EK2065" s="276"/>
      <c r="EL2065" s="275"/>
      <c r="EM2065" s="275"/>
      <c r="EO2065" s="275"/>
      <c r="EP2065" s="275"/>
      <c r="ES2065" s="275"/>
      <c r="ET2065" s="276"/>
      <c r="EU2065" s="275"/>
      <c r="EV2065" s="275"/>
      <c r="EX2065" s="275"/>
      <c r="EY2065" s="275"/>
    </row>
    <row r="2066" spans="140:155" ht="32.25" customHeight="1">
      <c r="EJ2066" s="275"/>
      <c r="EK2066" s="276"/>
      <c r="EL2066" s="275"/>
      <c r="EM2066" s="275"/>
      <c r="EO2066" s="275"/>
      <c r="EP2066" s="275"/>
      <c r="ES2066" s="275"/>
      <c r="ET2066" s="276"/>
      <c r="EU2066" s="275"/>
      <c r="EV2066" s="275"/>
      <c r="EX2066" s="275"/>
      <c r="EY2066" s="275"/>
    </row>
    <row r="2067" spans="140:155" ht="32.25" customHeight="1">
      <c r="EJ2067" s="275"/>
      <c r="EK2067" s="276"/>
      <c r="EL2067" s="275"/>
      <c r="EM2067" s="275"/>
      <c r="EO2067" s="275"/>
      <c r="EP2067" s="275"/>
      <c r="ES2067" s="275"/>
      <c r="ET2067" s="276"/>
      <c r="EU2067" s="275"/>
      <c r="EV2067" s="275"/>
      <c r="EX2067" s="275"/>
      <c r="EY2067" s="275"/>
    </row>
    <row r="2068" spans="140:155" ht="32.25" customHeight="1">
      <c r="EJ2068" s="275"/>
      <c r="EK2068" s="276"/>
      <c r="EL2068" s="275"/>
      <c r="EM2068" s="275"/>
      <c r="EO2068" s="275"/>
      <c r="EP2068" s="275"/>
      <c r="ES2068" s="275"/>
      <c r="ET2068" s="276"/>
      <c r="EU2068" s="275"/>
      <c r="EV2068" s="275"/>
      <c r="EX2068" s="275"/>
      <c r="EY2068" s="275"/>
    </row>
    <row r="2069" spans="140:155" ht="32.25" customHeight="1">
      <c r="EJ2069" s="275"/>
      <c r="EK2069" s="276"/>
      <c r="EL2069" s="275"/>
      <c r="EM2069" s="275"/>
      <c r="EO2069" s="275"/>
      <c r="EP2069" s="275"/>
      <c r="ES2069" s="275"/>
      <c r="ET2069" s="276"/>
      <c r="EU2069" s="275"/>
      <c r="EV2069" s="275"/>
      <c r="EX2069" s="275"/>
      <c r="EY2069" s="275"/>
    </row>
    <row r="2070" spans="140:155" ht="32.25" customHeight="1">
      <c r="EJ2070" s="275"/>
      <c r="EK2070" s="276"/>
      <c r="EL2070" s="275"/>
      <c r="EM2070" s="275"/>
      <c r="EO2070" s="275"/>
      <c r="EP2070" s="275"/>
      <c r="ES2070" s="275"/>
      <c r="ET2070" s="276"/>
      <c r="EU2070" s="275"/>
      <c r="EV2070" s="275"/>
      <c r="EX2070" s="275"/>
      <c r="EY2070" s="275"/>
    </row>
    <row r="2071" spans="140:155" ht="32.25" customHeight="1">
      <c r="EJ2071" s="275"/>
      <c r="EK2071" s="276"/>
      <c r="EL2071" s="275"/>
      <c r="EM2071" s="275"/>
      <c r="EO2071" s="275"/>
      <c r="EP2071" s="275"/>
      <c r="ES2071" s="275"/>
      <c r="ET2071" s="276"/>
      <c r="EU2071" s="275"/>
      <c r="EV2071" s="275"/>
      <c r="EX2071" s="275"/>
      <c r="EY2071" s="275"/>
    </row>
    <row r="2072" spans="140:155" ht="32.25" customHeight="1">
      <c r="EJ2072" s="275"/>
      <c r="EK2072" s="276"/>
      <c r="EL2072" s="275"/>
      <c r="EM2072" s="275"/>
      <c r="EO2072" s="275"/>
      <c r="EP2072" s="275"/>
      <c r="ES2072" s="275"/>
      <c r="ET2072" s="276"/>
      <c r="EU2072" s="275"/>
      <c r="EV2072" s="275"/>
      <c r="EX2072" s="275"/>
      <c r="EY2072" s="275"/>
    </row>
    <row r="2073" spans="140:155" ht="32.25" customHeight="1">
      <c r="EJ2073" s="275"/>
      <c r="EK2073" s="276"/>
      <c r="EL2073" s="275"/>
      <c r="EM2073" s="275"/>
      <c r="EO2073" s="275"/>
      <c r="EP2073" s="275"/>
      <c r="ES2073" s="275"/>
      <c r="ET2073" s="276"/>
      <c r="EU2073" s="275"/>
      <c r="EV2073" s="275"/>
      <c r="EX2073" s="275"/>
      <c r="EY2073" s="275"/>
    </row>
    <row r="2074" spans="140:155" ht="32.25" customHeight="1">
      <c r="EJ2074" s="275"/>
      <c r="EK2074" s="276"/>
      <c r="EL2074" s="275"/>
      <c r="EM2074" s="275"/>
      <c r="EO2074" s="275"/>
      <c r="EP2074" s="275"/>
      <c r="ES2074" s="275"/>
      <c r="ET2074" s="276"/>
      <c r="EU2074" s="275"/>
      <c r="EV2074" s="275"/>
      <c r="EX2074" s="275"/>
      <c r="EY2074" s="275"/>
    </row>
    <row r="2075" spans="140:155" ht="32.25" customHeight="1">
      <c r="EJ2075" s="275"/>
      <c r="EK2075" s="276"/>
      <c r="EL2075" s="275"/>
      <c r="EM2075" s="275"/>
      <c r="EO2075" s="275"/>
      <c r="EP2075" s="275"/>
      <c r="ES2075" s="275"/>
      <c r="ET2075" s="276"/>
      <c r="EU2075" s="275"/>
      <c r="EV2075" s="275"/>
      <c r="EX2075" s="275"/>
      <c r="EY2075" s="275"/>
    </row>
    <row r="2076" spans="140:155" ht="32.25" customHeight="1">
      <c r="EJ2076" s="275"/>
      <c r="EK2076" s="276"/>
      <c r="EL2076" s="275"/>
      <c r="EM2076" s="275"/>
      <c r="EO2076" s="275"/>
      <c r="EP2076" s="275"/>
      <c r="ES2076" s="275"/>
      <c r="ET2076" s="276"/>
      <c r="EU2076" s="275"/>
      <c r="EV2076" s="275"/>
      <c r="EX2076" s="275"/>
      <c r="EY2076" s="275"/>
    </row>
    <row r="2077" spans="140:155" ht="32.25" customHeight="1">
      <c r="EJ2077" s="275"/>
      <c r="EK2077" s="276"/>
      <c r="EL2077" s="275"/>
      <c r="EM2077" s="275"/>
      <c r="EO2077" s="275"/>
      <c r="EP2077" s="275"/>
      <c r="ES2077" s="275"/>
      <c r="ET2077" s="276"/>
      <c r="EU2077" s="275"/>
      <c r="EV2077" s="275"/>
      <c r="EX2077" s="275"/>
      <c r="EY2077" s="275"/>
    </row>
    <row r="2078" spans="140:155" ht="32.25" customHeight="1">
      <c r="EJ2078" s="275"/>
      <c r="EK2078" s="276"/>
      <c r="EL2078" s="275"/>
      <c r="EM2078" s="275"/>
      <c r="EO2078" s="275"/>
      <c r="EP2078" s="275"/>
      <c r="ES2078" s="275"/>
      <c r="ET2078" s="276"/>
      <c r="EU2078" s="275"/>
      <c r="EV2078" s="275"/>
      <c r="EX2078" s="275"/>
      <c r="EY2078" s="275"/>
    </row>
    <row r="2079" spans="140:155" ht="32.25" customHeight="1">
      <c r="EJ2079" s="275"/>
      <c r="EK2079" s="276"/>
      <c r="EL2079" s="275"/>
      <c r="EM2079" s="275"/>
      <c r="EO2079" s="275"/>
      <c r="EP2079" s="275"/>
      <c r="ES2079" s="275"/>
      <c r="ET2079" s="276"/>
      <c r="EU2079" s="275"/>
      <c r="EV2079" s="275"/>
      <c r="EX2079" s="275"/>
      <c r="EY2079" s="275"/>
    </row>
    <row r="2080" spans="140:155" ht="32.25" customHeight="1">
      <c r="EJ2080" s="275"/>
      <c r="EK2080" s="276"/>
      <c r="EL2080" s="275"/>
      <c r="EM2080" s="275"/>
      <c r="EO2080" s="275"/>
      <c r="EP2080" s="275"/>
      <c r="ES2080" s="275"/>
      <c r="ET2080" s="276"/>
      <c r="EU2080" s="275"/>
      <c r="EV2080" s="275"/>
      <c r="EX2080" s="275"/>
      <c r="EY2080" s="275"/>
    </row>
    <row r="2081" spans="140:155" ht="32.25" customHeight="1">
      <c r="EJ2081" s="275"/>
      <c r="EK2081" s="276"/>
      <c r="EL2081" s="275"/>
      <c r="EM2081" s="275"/>
      <c r="EO2081" s="275"/>
      <c r="EP2081" s="275"/>
      <c r="ES2081" s="275"/>
      <c r="ET2081" s="276"/>
      <c r="EU2081" s="275"/>
      <c r="EV2081" s="275"/>
      <c r="EX2081" s="275"/>
      <c r="EY2081" s="275"/>
    </row>
    <row r="2082" spans="140:155" ht="32.25" customHeight="1">
      <c r="EJ2082" s="275"/>
      <c r="EK2082" s="276"/>
      <c r="EL2082" s="275"/>
      <c r="EM2082" s="275"/>
      <c r="EO2082" s="275"/>
      <c r="EP2082" s="275"/>
      <c r="ES2082" s="275"/>
      <c r="ET2082" s="276"/>
      <c r="EU2082" s="275"/>
      <c r="EV2082" s="275"/>
      <c r="EX2082" s="275"/>
      <c r="EY2082" s="275"/>
    </row>
    <row r="2083" spans="140:155" ht="32.25" customHeight="1">
      <c r="EJ2083" s="275"/>
      <c r="EK2083" s="276"/>
      <c r="EL2083" s="275"/>
      <c r="EM2083" s="275"/>
      <c r="EO2083" s="275"/>
      <c r="EP2083" s="275"/>
      <c r="ES2083" s="275"/>
      <c r="ET2083" s="276"/>
      <c r="EU2083" s="275"/>
      <c r="EV2083" s="275"/>
      <c r="EX2083" s="275"/>
      <c r="EY2083" s="275"/>
    </row>
    <row r="2084" spans="140:155" ht="32.25" customHeight="1">
      <c r="EJ2084" s="275"/>
      <c r="EK2084" s="276"/>
      <c r="EL2084" s="275"/>
      <c r="EM2084" s="275"/>
      <c r="EO2084" s="275"/>
      <c r="EP2084" s="275"/>
      <c r="ES2084" s="275"/>
      <c r="ET2084" s="276"/>
      <c r="EU2084" s="275"/>
      <c r="EV2084" s="275"/>
      <c r="EX2084" s="275"/>
      <c r="EY2084" s="275"/>
    </row>
    <row r="2085" spans="140:155" ht="32.25" customHeight="1">
      <c r="EJ2085" s="275"/>
      <c r="EK2085" s="276"/>
      <c r="EL2085" s="275"/>
      <c r="EM2085" s="275"/>
      <c r="EO2085" s="275"/>
      <c r="EP2085" s="275"/>
      <c r="ES2085" s="275"/>
      <c r="ET2085" s="276"/>
      <c r="EU2085" s="275"/>
      <c r="EV2085" s="275"/>
      <c r="EX2085" s="275"/>
      <c r="EY2085" s="275"/>
    </row>
    <row r="2086" spans="140:155" ht="32.25" customHeight="1">
      <c r="EJ2086" s="275"/>
      <c r="EK2086" s="276"/>
      <c r="EL2086" s="275"/>
      <c r="EM2086" s="275"/>
      <c r="EO2086" s="275"/>
      <c r="EP2086" s="275"/>
      <c r="ES2086" s="275"/>
      <c r="ET2086" s="276"/>
      <c r="EU2086" s="275"/>
      <c r="EV2086" s="275"/>
      <c r="EX2086" s="275"/>
      <c r="EY2086" s="275"/>
    </row>
    <row r="2087" spans="140:155" ht="32.25" customHeight="1">
      <c r="EJ2087" s="275"/>
      <c r="EK2087" s="276"/>
      <c r="EL2087" s="275"/>
      <c r="EM2087" s="275"/>
      <c r="EO2087" s="275"/>
      <c r="EP2087" s="275"/>
      <c r="ES2087" s="275"/>
      <c r="ET2087" s="276"/>
      <c r="EU2087" s="275"/>
      <c r="EV2087" s="275"/>
      <c r="EX2087" s="275"/>
      <c r="EY2087" s="275"/>
    </row>
    <row r="2088" spans="140:155" ht="32.25" customHeight="1">
      <c r="EJ2088" s="275"/>
      <c r="EK2088" s="276"/>
      <c r="EL2088" s="275"/>
      <c r="EM2088" s="275"/>
      <c r="EO2088" s="275"/>
      <c r="EP2088" s="275"/>
      <c r="ES2088" s="275"/>
      <c r="ET2088" s="276"/>
      <c r="EU2088" s="275"/>
      <c r="EV2088" s="275"/>
      <c r="EX2088" s="275"/>
      <c r="EY2088" s="275"/>
    </row>
    <row r="2089" spans="140:155" ht="32.25" customHeight="1">
      <c r="EJ2089" s="275"/>
      <c r="EK2089" s="276"/>
      <c r="EL2089" s="275"/>
      <c r="EM2089" s="275"/>
      <c r="EO2089" s="275"/>
      <c r="EP2089" s="275"/>
      <c r="ES2089" s="275"/>
      <c r="ET2089" s="276"/>
      <c r="EU2089" s="275"/>
      <c r="EV2089" s="275"/>
      <c r="EX2089" s="275"/>
      <c r="EY2089" s="275"/>
    </row>
    <row r="2090" spans="140:155" ht="32.25" customHeight="1">
      <c r="EJ2090" s="275"/>
      <c r="EK2090" s="276"/>
      <c r="EL2090" s="275"/>
      <c r="EM2090" s="275"/>
      <c r="EO2090" s="275"/>
      <c r="EP2090" s="275"/>
      <c r="ES2090" s="275"/>
      <c r="ET2090" s="276"/>
      <c r="EU2090" s="275"/>
      <c r="EV2090" s="275"/>
      <c r="EX2090" s="275"/>
      <c r="EY2090" s="275"/>
    </row>
    <row r="2091" spans="140:155" ht="32.25" customHeight="1">
      <c r="EJ2091" s="275"/>
      <c r="EK2091" s="276"/>
      <c r="EL2091" s="275"/>
      <c r="EM2091" s="275"/>
      <c r="EO2091" s="275"/>
      <c r="EP2091" s="275"/>
      <c r="ES2091" s="275"/>
      <c r="ET2091" s="276"/>
      <c r="EU2091" s="275"/>
      <c r="EV2091" s="275"/>
      <c r="EX2091" s="275"/>
      <c r="EY2091" s="275"/>
    </row>
    <row r="2092" spans="140:155" ht="32.25" customHeight="1">
      <c r="EJ2092" s="275"/>
      <c r="EK2092" s="276"/>
      <c r="EL2092" s="275"/>
      <c r="EM2092" s="275"/>
      <c r="EO2092" s="275"/>
      <c r="EP2092" s="275"/>
      <c r="ES2092" s="275"/>
      <c r="ET2092" s="276"/>
      <c r="EU2092" s="275"/>
      <c r="EV2092" s="275"/>
      <c r="EX2092" s="275"/>
      <c r="EY2092" s="275"/>
    </row>
    <row r="2093" spans="140:155" ht="32.25" customHeight="1">
      <c r="EJ2093" s="275"/>
      <c r="EK2093" s="276"/>
      <c r="EL2093" s="275"/>
      <c r="EM2093" s="275"/>
      <c r="EO2093" s="275"/>
      <c r="EP2093" s="275"/>
      <c r="ES2093" s="275"/>
      <c r="ET2093" s="276"/>
      <c r="EU2093" s="275"/>
      <c r="EV2093" s="275"/>
      <c r="EX2093" s="275"/>
      <c r="EY2093" s="275"/>
    </row>
    <row r="2094" spans="140:155" ht="32.25" customHeight="1">
      <c r="EJ2094" s="275"/>
      <c r="EK2094" s="276"/>
      <c r="EL2094" s="275"/>
      <c r="EM2094" s="275"/>
      <c r="EO2094" s="275"/>
      <c r="EP2094" s="275"/>
      <c r="ES2094" s="275"/>
      <c r="ET2094" s="276"/>
      <c r="EU2094" s="275"/>
      <c r="EV2094" s="275"/>
      <c r="EX2094" s="275"/>
      <c r="EY2094" s="275"/>
    </row>
    <row r="2095" spans="140:155" ht="32.25" customHeight="1">
      <c r="EJ2095" s="275"/>
      <c r="EK2095" s="276"/>
      <c r="EL2095" s="275"/>
      <c r="EM2095" s="275"/>
      <c r="EO2095" s="275"/>
      <c r="EP2095" s="275"/>
      <c r="ES2095" s="275"/>
      <c r="ET2095" s="276"/>
      <c r="EU2095" s="275"/>
      <c r="EV2095" s="275"/>
      <c r="EX2095" s="275"/>
      <c r="EY2095" s="275"/>
    </row>
    <row r="2096" spans="140:155" ht="32.25" customHeight="1">
      <c r="EJ2096" s="275"/>
      <c r="EK2096" s="276"/>
      <c r="EL2096" s="275"/>
      <c r="EM2096" s="275"/>
      <c r="EO2096" s="275"/>
      <c r="EP2096" s="275"/>
      <c r="ES2096" s="275"/>
      <c r="ET2096" s="276"/>
      <c r="EU2096" s="275"/>
      <c r="EV2096" s="275"/>
      <c r="EX2096" s="275"/>
      <c r="EY2096" s="275"/>
    </row>
    <row r="2097" spans="140:155" ht="32.25" customHeight="1">
      <c r="EJ2097" s="275"/>
      <c r="EK2097" s="276"/>
      <c r="EL2097" s="275"/>
      <c r="EM2097" s="275"/>
      <c r="EO2097" s="275"/>
      <c r="EP2097" s="275"/>
      <c r="ES2097" s="275"/>
      <c r="ET2097" s="276"/>
      <c r="EU2097" s="275"/>
      <c r="EV2097" s="275"/>
      <c r="EX2097" s="275"/>
      <c r="EY2097" s="275"/>
    </row>
    <row r="2098" spans="140:155" ht="32.25" customHeight="1">
      <c r="EJ2098" s="275"/>
      <c r="EK2098" s="276"/>
      <c r="EL2098" s="275"/>
      <c r="EM2098" s="275"/>
      <c r="EO2098" s="275"/>
      <c r="EP2098" s="275"/>
      <c r="ES2098" s="275"/>
      <c r="ET2098" s="276"/>
      <c r="EU2098" s="275"/>
      <c r="EV2098" s="275"/>
      <c r="EX2098" s="275"/>
      <c r="EY2098" s="275"/>
    </row>
    <row r="2099" spans="140:155" ht="32.25" customHeight="1">
      <c r="EJ2099" s="275"/>
      <c r="EK2099" s="276"/>
      <c r="EL2099" s="275"/>
      <c r="EM2099" s="275"/>
      <c r="EO2099" s="275"/>
      <c r="EP2099" s="275"/>
      <c r="ES2099" s="275"/>
      <c r="ET2099" s="276"/>
      <c r="EU2099" s="275"/>
      <c r="EV2099" s="275"/>
      <c r="EX2099" s="275"/>
      <c r="EY2099" s="275"/>
    </row>
    <row r="2100" spans="140:155" ht="32.25" customHeight="1">
      <c r="EJ2100" s="275"/>
      <c r="EK2100" s="276"/>
      <c r="EL2100" s="275"/>
      <c r="EM2100" s="275"/>
      <c r="EO2100" s="275"/>
      <c r="EP2100" s="275"/>
      <c r="ES2100" s="275"/>
      <c r="ET2100" s="276"/>
      <c r="EU2100" s="275"/>
      <c r="EV2100" s="275"/>
      <c r="EX2100" s="275"/>
      <c r="EY2100" s="275"/>
    </row>
    <row r="2101" spans="140:155" ht="32.25" customHeight="1">
      <c r="EJ2101" s="275"/>
      <c r="EK2101" s="276"/>
      <c r="EL2101" s="275"/>
      <c r="EM2101" s="275"/>
      <c r="EO2101" s="275"/>
      <c r="EP2101" s="275"/>
      <c r="ES2101" s="275"/>
      <c r="ET2101" s="276"/>
      <c r="EU2101" s="275"/>
      <c r="EV2101" s="275"/>
      <c r="EX2101" s="275"/>
      <c r="EY2101" s="275"/>
    </row>
    <row r="2102" spans="140:155" ht="32.25" customHeight="1">
      <c r="EJ2102" s="275"/>
      <c r="EK2102" s="276"/>
      <c r="EL2102" s="275"/>
      <c r="EM2102" s="275"/>
      <c r="EO2102" s="275"/>
      <c r="EP2102" s="275"/>
      <c r="ES2102" s="275"/>
      <c r="ET2102" s="276"/>
      <c r="EU2102" s="275"/>
      <c r="EV2102" s="275"/>
      <c r="EX2102" s="275"/>
      <c r="EY2102" s="275"/>
    </row>
    <row r="2103" spans="140:155" ht="32.25" customHeight="1">
      <c r="EJ2103" s="275"/>
      <c r="EK2103" s="276"/>
      <c r="EL2103" s="275"/>
      <c r="EM2103" s="275"/>
      <c r="EO2103" s="275"/>
      <c r="EP2103" s="275"/>
      <c r="ES2103" s="275"/>
      <c r="ET2103" s="276"/>
      <c r="EU2103" s="275"/>
      <c r="EV2103" s="275"/>
      <c r="EX2103" s="275"/>
      <c r="EY2103" s="275"/>
    </row>
    <row r="2104" spans="140:155" ht="32.25" customHeight="1">
      <c r="EJ2104" s="275"/>
      <c r="EK2104" s="276"/>
      <c r="EL2104" s="275"/>
      <c r="EM2104" s="275"/>
      <c r="EO2104" s="275"/>
      <c r="EP2104" s="275"/>
      <c r="ES2104" s="275"/>
      <c r="ET2104" s="276"/>
      <c r="EU2104" s="275"/>
      <c r="EV2104" s="275"/>
      <c r="EX2104" s="275"/>
      <c r="EY2104" s="275"/>
    </row>
    <row r="2105" spans="140:155" ht="32.25" customHeight="1">
      <c r="EJ2105" s="275"/>
      <c r="EK2105" s="276"/>
      <c r="EL2105" s="275"/>
      <c r="EM2105" s="275"/>
      <c r="EO2105" s="275"/>
      <c r="EP2105" s="275"/>
      <c r="ES2105" s="275"/>
      <c r="ET2105" s="276"/>
      <c r="EU2105" s="275"/>
      <c r="EV2105" s="275"/>
      <c r="EX2105" s="275"/>
      <c r="EY2105" s="275"/>
    </row>
    <row r="2106" spans="140:155" ht="32.25" customHeight="1">
      <c r="EJ2106" s="275"/>
      <c r="EK2106" s="276"/>
      <c r="EL2106" s="275"/>
      <c r="EM2106" s="275"/>
      <c r="EO2106" s="275"/>
      <c r="EP2106" s="275"/>
      <c r="ES2106" s="275"/>
      <c r="ET2106" s="276"/>
      <c r="EU2106" s="275"/>
      <c r="EV2106" s="275"/>
      <c r="EX2106" s="275"/>
      <c r="EY2106" s="275"/>
    </row>
    <row r="2107" spans="140:155" ht="32.25" customHeight="1">
      <c r="EJ2107" s="275"/>
      <c r="EK2107" s="276"/>
      <c r="EL2107" s="275"/>
      <c r="EM2107" s="275"/>
      <c r="EO2107" s="275"/>
      <c r="EP2107" s="275"/>
      <c r="ES2107" s="275"/>
      <c r="ET2107" s="276"/>
      <c r="EU2107" s="275"/>
      <c r="EV2107" s="275"/>
      <c r="EX2107" s="275"/>
      <c r="EY2107" s="275"/>
    </row>
    <row r="2108" spans="140:155" ht="32.25" customHeight="1">
      <c r="EJ2108" s="275"/>
      <c r="EK2108" s="276"/>
      <c r="EL2108" s="275"/>
      <c r="EM2108" s="275"/>
      <c r="EO2108" s="275"/>
      <c r="EP2108" s="275"/>
      <c r="ES2108" s="275"/>
      <c r="ET2108" s="276"/>
      <c r="EU2108" s="275"/>
      <c r="EV2108" s="275"/>
      <c r="EX2108" s="275"/>
      <c r="EY2108" s="275"/>
    </row>
    <row r="2109" spans="140:155" ht="32.25" customHeight="1">
      <c r="EJ2109" s="275"/>
      <c r="EK2109" s="276"/>
      <c r="EL2109" s="275"/>
      <c r="EM2109" s="275"/>
      <c r="EO2109" s="275"/>
      <c r="EP2109" s="275"/>
      <c r="ES2109" s="275"/>
      <c r="ET2109" s="276"/>
      <c r="EU2109" s="275"/>
      <c r="EV2109" s="275"/>
      <c r="EX2109" s="275"/>
      <c r="EY2109" s="275"/>
    </row>
    <row r="2110" spans="140:155" ht="32.25" customHeight="1">
      <c r="EJ2110" s="275"/>
      <c r="EK2110" s="276"/>
      <c r="EL2110" s="275"/>
      <c r="EM2110" s="275"/>
      <c r="EO2110" s="275"/>
      <c r="EP2110" s="275"/>
      <c r="ES2110" s="275"/>
      <c r="ET2110" s="276"/>
      <c r="EU2110" s="275"/>
      <c r="EV2110" s="275"/>
      <c r="EX2110" s="275"/>
      <c r="EY2110" s="275"/>
    </row>
    <row r="2111" spans="140:155" ht="32.25" customHeight="1">
      <c r="EJ2111" s="275"/>
      <c r="EK2111" s="276"/>
      <c r="EL2111" s="275"/>
      <c r="EM2111" s="275"/>
      <c r="EO2111" s="275"/>
      <c r="EP2111" s="275"/>
      <c r="ES2111" s="275"/>
      <c r="ET2111" s="276"/>
      <c r="EU2111" s="275"/>
      <c r="EV2111" s="275"/>
      <c r="EX2111" s="275"/>
      <c r="EY2111" s="275"/>
    </row>
    <row r="2112" spans="140:155" ht="32.25" customHeight="1">
      <c r="EJ2112" s="275"/>
      <c r="EK2112" s="276"/>
      <c r="EL2112" s="275"/>
      <c r="EM2112" s="275"/>
      <c r="EO2112" s="275"/>
      <c r="EP2112" s="275"/>
      <c r="ES2112" s="275"/>
      <c r="ET2112" s="276"/>
      <c r="EU2112" s="275"/>
      <c r="EV2112" s="275"/>
      <c r="EX2112" s="275"/>
      <c r="EY2112" s="275"/>
    </row>
    <row r="2113" spans="140:155" ht="32.25" customHeight="1">
      <c r="EJ2113" s="275"/>
      <c r="EK2113" s="276"/>
      <c r="EL2113" s="275"/>
      <c r="EM2113" s="275"/>
      <c r="EO2113" s="275"/>
      <c r="EP2113" s="275"/>
      <c r="ES2113" s="275"/>
      <c r="ET2113" s="276"/>
      <c r="EU2113" s="275"/>
      <c r="EV2113" s="275"/>
      <c r="EX2113" s="275"/>
      <c r="EY2113" s="275"/>
    </row>
    <row r="2114" spans="140:155" ht="32.25" customHeight="1">
      <c r="EJ2114" s="275"/>
      <c r="EK2114" s="276"/>
      <c r="EL2114" s="275"/>
      <c r="EM2114" s="275"/>
      <c r="EO2114" s="275"/>
      <c r="EP2114" s="275"/>
      <c r="ES2114" s="275"/>
      <c r="ET2114" s="276"/>
      <c r="EU2114" s="275"/>
      <c r="EV2114" s="275"/>
      <c r="EX2114" s="275"/>
      <c r="EY2114" s="275"/>
    </row>
    <row r="2115" spans="140:155" ht="32.25" customHeight="1">
      <c r="EJ2115" s="275"/>
      <c r="EK2115" s="276"/>
      <c r="EL2115" s="275"/>
      <c r="EM2115" s="275"/>
      <c r="EO2115" s="275"/>
      <c r="EP2115" s="275"/>
      <c r="ES2115" s="275"/>
      <c r="ET2115" s="276"/>
      <c r="EU2115" s="275"/>
      <c r="EV2115" s="275"/>
      <c r="EX2115" s="275"/>
      <c r="EY2115" s="275"/>
    </row>
    <row r="2116" spans="140:155" ht="32.25" customHeight="1">
      <c r="EJ2116" s="275"/>
      <c r="EK2116" s="276"/>
      <c r="EL2116" s="275"/>
      <c r="EM2116" s="275"/>
      <c r="EO2116" s="275"/>
      <c r="EP2116" s="275"/>
      <c r="ES2116" s="275"/>
      <c r="ET2116" s="276"/>
      <c r="EU2116" s="275"/>
      <c r="EV2116" s="275"/>
      <c r="EX2116" s="275"/>
      <c r="EY2116" s="275"/>
    </row>
    <row r="2117" spans="140:155" ht="32.25" customHeight="1">
      <c r="EJ2117" s="275"/>
      <c r="EK2117" s="276"/>
      <c r="EL2117" s="275"/>
      <c r="EM2117" s="275"/>
      <c r="EO2117" s="275"/>
      <c r="EP2117" s="275"/>
      <c r="ES2117" s="275"/>
      <c r="ET2117" s="276"/>
      <c r="EU2117" s="275"/>
      <c r="EV2117" s="275"/>
      <c r="EX2117" s="275"/>
      <c r="EY2117" s="275"/>
    </row>
    <row r="2118" spans="140:155" ht="32.25" customHeight="1">
      <c r="EJ2118" s="275"/>
      <c r="EK2118" s="276"/>
      <c r="EL2118" s="275"/>
      <c r="EM2118" s="275"/>
      <c r="EO2118" s="275"/>
      <c r="EP2118" s="275"/>
      <c r="ES2118" s="275"/>
      <c r="ET2118" s="276"/>
      <c r="EU2118" s="275"/>
      <c r="EV2118" s="275"/>
      <c r="EX2118" s="275"/>
      <c r="EY2118" s="275"/>
    </row>
    <row r="2119" spans="140:155" ht="32.25" customHeight="1">
      <c r="EJ2119" s="275"/>
      <c r="EK2119" s="276"/>
      <c r="EL2119" s="275"/>
      <c r="EM2119" s="275"/>
      <c r="EO2119" s="275"/>
      <c r="EP2119" s="275"/>
      <c r="ES2119" s="275"/>
      <c r="ET2119" s="276"/>
      <c r="EU2119" s="275"/>
      <c r="EV2119" s="275"/>
      <c r="EX2119" s="275"/>
      <c r="EY2119" s="275"/>
    </row>
    <row r="2120" spans="140:155" ht="32.25" customHeight="1">
      <c r="EJ2120" s="275"/>
      <c r="EK2120" s="276"/>
      <c r="EL2120" s="275"/>
      <c r="EM2120" s="275"/>
      <c r="EO2120" s="275"/>
      <c r="EP2120" s="275"/>
      <c r="ES2120" s="275"/>
      <c r="ET2120" s="276"/>
      <c r="EU2120" s="275"/>
      <c r="EV2120" s="275"/>
      <c r="EX2120" s="275"/>
      <c r="EY2120" s="275"/>
    </row>
    <row r="2121" spans="140:155" ht="32.25" customHeight="1">
      <c r="EJ2121" s="275"/>
      <c r="EK2121" s="276"/>
      <c r="EL2121" s="275"/>
      <c r="EM2121" s="275"/>
      <c r="EO2121" s="275"/>
      <c r="EP2121" s="275"/>
      <c r="ES2121" s="275"/>
      <c r="ET2121" s="276"/>
      <c r="EU2121" s="275"/>
      <c r="EV2121" s="275"/>
      <c r="EX2121" s="275"/>
      <c r="EY2121" s="275"/>
    </row>
    <row r="2122" spans="140:155" ht="32.25" customHeight="1">
      <c r="EJ2122" s="275"/>
      <c r="EK2122" s="276"/>
      <c r="EL2122" s="275"/>
      <c r="EM2122" s="275"/>
      <c r="EO2122" s="275"/>
      <c r="EP2122" s="275"/>
      <c r="ES2122" s="275"/>
      <c r="ET2122" s="276"/>
      <c r="EU2122" s="275"/>
      <c r="EV2122" s="275"/>
      <c r="EX2122" s="275"/>
      <c r="EY2122" s="275"/>
    </row>
    <row r="2123" spans="140:155" ht="32.25" customHeight="1">
      <c r="EJ2123" s="275"/>
      <c r="EK2123" s="276"/>
      <c r="EL2123" s="275"/>
      <c r="EM2123" s="275"/>
      <c r="EO2123" s="275"/>
      <c r="EP2123" s="275"/>
      <c r="ES2123" s="275"/>
      <c r="ET2123" s="276"/>
      <c r="EU2123" s="275"/>
      <c r="EV2123" s="275"/>
      <c r="EX2123" s="275"/>
      <c r="EY2123" s="275"/>
    </row>
    <row r="2124" spans="140:155" ht="32.25" customHeight="1">
      <c r="EJ2124" s="275"/>
      <c r="EK2124" s="276"/>
      <c r="EL2124" s="275"/>
      <c r="EM2124" s="275"/>
      <c r="EO2124" s="275"/>
      <c r="EP2124" s="275"/>
      <c r="ES2124" s="275"/>
      <c r="ET2124" s="276"/>
      <c r="EU2124" s="275"/>
      <c r="EV2124" s="275"/>
      <c r="EX2124" s="275"/>
      <c r="EY2124" s="275"/>
    </row>
    <row r="2125" spans="140:155" ht="32.25" customHeight="1">
      <c r="EJ2125" s="275"/>
      <c r="EK2125" s="276"/>
      <c r="EL2125" s="275"/>
      <c r="EM2125" s="275"/>
      <c r="EO2125" s="275"/>
      <c r="EP2125" s="275"/>
      <c r="ES2125" s="275"/>
      <c r="ET2125" s="276"/>
      <c r="EU2125" s="275"/>
      <c r="EV2125" s="275"/>
      <c r="EX2125" s="275"/>
      <c r="EY2125" s="275"/>
    </row>
    <row r="2126" spans="140:155" ht="32.25" customHeight="1">
      <c r="EJ2126" s="275"/>
      <c r="EK2126" s="276"/>
      <c r="EL2126" s="275"/>
      <c r="EM2126" s="275"/>
      <c r="EO2126" s="275"/>
      <c r="EP2126" s="275"/>
      <c r="ES2126" s="275"/>
      <c r="ET2126" s="276"/>
      <c r="EU2126" s="275"/>
      <c r="EV2126" s="275"/>
      <c r="EX2126" s="275"/>
      <c r="EY2126" s="275"/>
    </row>
    <row r="2127" spans="140:155" ht="32.25" customHeight="1">
      <c r="EJ2127" s="275"/>
      <c r="EK2127" s="276"/>
      <c r="EL2127" s="275"/>
      <c r="EM2127" s="275"/>
      <c r="EO2127" s="275"/>
      <c r="EP2127" s="275"/>
      <c r="ES2127" s="275"/>
      <c r="ET2127" s="276"/>
      <c r="EU2127" s="275"/>
      <c r="EV2127" s="275"/>
      <c r="EX2127" s="275"/>
      <c r="EY2127" s="275"/>
    </row>
    <row r="2128" spans="140:155" ht="32.25" customHeight="1">
      <c r="EJ2128" s="275"/>
      <c r="EK2128" s="276"/>
      <c r="EL2128" s="275"/>
      <c r="EM2128" s="275"/>
      <c r="EO2128" s="275"/>
      <c r="EP2128" s="275"/>
      <c r="ES2128" s="275"/>
      <c r="ET2128" s="276"/>
      <c r="EU2128" s="275"/>
      <c r="EV2128" s="275"/>
      <c r="EX2128" s="275"/>
      <c r="EY2128" s="275"/>
    </row>
    <row r="2129" spans="140:155" ht="32.25" customHeight="1">
      <c r="EJ2129" s="275"/>
      <c r="EK2129" s="276"/>
      <c r="EL2129" s="275"/>
      <c r="EM2129" s="275"/>
      <c r="EO2129" s="275"/>
      <c r="EP2129" s="275"/>
      <c r="ES2129" s="275"/>
      <c r="ET2129" s="276"/>
      <c r="EU2129" s="275"/>
      <c r="EV2129" s="275"/>
      <c r="EX2129" s="275"/>
      <c r="EY2129" s="275"/>
    </row>
    <row r="2130" spans="140:155" ht="32.25" customHeight="1">
      <c r="EJ2130" s="275"/>
      <c r="EK2130" s="276"/>
      <c r="EL2130" s="275"/>
      <c r="EM2130" s="275"/>
      <c r="EO2130" s="275"/>
      <c r="EP2130" s="275"/>
      <c r="ES2130" s="275"/>
      <c r="ET2130" s="276"/>
      <c r="EU2130" s="275"/>
      <c r="EV2130" s="275"/>
      <c r="EX2130" s="275"/>
      <c r="EY2130" s="275"/>
    </row>
    <row r="2131" spans="140:155" ht="32.25" customHeight="1">
      <c r="EJ2131" s="275"/>
      <c r="EK2131" s="276"/>
      <c r="EL2131" s="275"/>
      <c r="EM2131" s="275"/>
      <c r="EO2131" s="275"/>
      <c r="EP2131" s="275"/>
      <c r="ES2131" s="275"/>
      <c r="ET2131" s="276"/>
      <c r="EU2131" s="275"/>
      <c r="EV2131" s="275"/>
      <c r="EX2131" s="275"/>
      <c r="EY2131" s="275"/>
    </row>
    <row r="2132" spans="140:155" ht="32.25" customHeight="1">
      <c r="EJ2132" s="275"/>
      <c r="EK2132" s="276"/>
      <c r="EL2132" s="275"/>
      <c r="EM2132" s="275"/>
      <c r="EO2132" s="275"/>
      <c r="EP2132" s="275"/>
      <c r="ES2132" s="275"/>
      <c r="ET2132" s="276"/>
      <c r="EU2132" s="275"/>
      <c r="EV2132" s="275"/>
      <c r="EX2132" s="275"/>
      <c r="EY2132" s="275"/>
    </row>
    <row r="2133" spans="140:155" ht="32.25" customHeight="1">
      <c r="EJ2133" s="275"/>
      <c r="EK2133" s="276"/>
      <c r="EL2133" s="275"/>
      <c r="EM2133" s="275"/>
      <c r="EO2133" s="275"/>
      <c r="EP2133" s="275"/>
      <c r="ES2133" s="275"/>
      <c r="ET2133" s="276"/>
      <c r="EU2133" s="275"/>
      <c r="EV2133" s="275"/>
      <c r="EX2133" s="275"/>
      <c r="EY2133" s="275"/>
    </row>
    <row r="2134" spans="140:155" ht="32.25" customHeight="1">
      <c r="EJ2134" s="275"/>
      <c r="EK2134" s="276"/>
      <c r="EL2134" s="275"/>
      <c r="EM2134" s="275"/>
      <c r="EO2134" s="275"/>
      <c r="EP2134" s="275"/>
      <c r="ES2134" s="275"/>
      <c r="ET2134" s="276"/>
      <c r="EU2134" s="275"/>
      <c r="EV2134" s="275"/>
      <c r="EX2134" s="275"/>
      <c r="EY2134" s="275"/>
    </row>
    <row r="2135" spans="140:155" ht="32.25" customHeight="1">
      <c r="EJ2135" s="275"/>
      <c r="EK2135" s="276"/>
      <c r="EL2135" s="275"/>
      <c r="EM2135" s="275"/>
      <c r="EO2135" s="275"/>
      <c r="EP2135" s="275"/>
      <c r="ES2135" s="275"/>
      <c r="ET2135" s="276"/>
      <c r="EU2135" s="275"/>
      <c r="EV2135" s="275"/>
      <c r="EX2135" s="275"/>
      <c r="EY2135" s="275"/>
    </row>
    <row r="2136" spans="140:155" ht="32.25" customHeight="1">
      <c r="EJ2136" s="275"/>
      <c r="EK2136" s="276"/>
      <c r="EL2136" s="275"/>
      <c r="EM2136" s="275"/>
      <c r="EO2136" s="275"/>
      <c r="EP2136" s="275"/>
      <c r="ES2136" s="275"/>
      <c r="ET2136" s="276"/>
      <c r="EU2136" s="275"/>
      <c r="EV2136" s="275"/>
      <c r="EX2136" s="275"/>
      <c r="EY2136" s="275"/>
    </row>
    <row r="2137" spans="140:155" ht="32.25" customHeight="1">
      <c r="EJ2137" s="275"/>
      <c r="EK2137" s="276"/>
      <c r="EL2137" s="275"/>
      <c r="EM2137" s="275"/>
      <c r="EO2137" s="275"/>
      <c r="EP2137" s="275"/>
      <c r="ES2137" s="275"/>
      <c r="ET2137" s="276"/>
      <c r="EU2137" s="275"/>
      <c r="EV2137" s="275"/>
      <c r="EX2137" s="275"/>
      <c r="EY2137" s="275"/>
    </row>
    <row r="2138" spans="140:155" ht="32.25" customHeight="1">
      <c r="EJ2138" s="275"/>
      <c r="EK2138" s="276"/>
      <c r="EL2138" s="275"/>
      <c r="EM2138" s="275"/>
      <c r="EO2138" s="275"/>
      <c r="EP2138" s="275"/>
      <c r="ES2138" s="275"/>
      <c r="ET2138" s="276"/>
      <c r="EU2138" s="275"/>
      <c r="EV2138" s="275"/>
      <c r="EX2138" s="275"/>
      <c r="EY2138" s="275"/>
    </row>
    <row r="2139" spans="140:155" ht="32.25" customHeight="1">
      <c r="EJ2139" s="275"/>
      <c r="EK2139" s="276"/>
      <c r="EL2139" s="275"/>
      <c r="EM2139" s="275"/>
      <c r="EO2139" s="275"/>
      <c r="EP2139" s="275"/>
      <c r="ES2139" s="275"/>
      <c r="ET2139" s="276"/>
      <c r="EU2139" s="275"/>
      <c r="EV2139" s="275"/>
      <c r="EX2139" s="275"/>
      <c r="EY2139" s="275"/>
    </row>
    <row r="2140" spans="140:155" ht="32.25" customHeight="1">
      <c r="EJ2140" s="275"/>
      <c r="EK2140" s="276"/>
      <c r="EL2140" s="275"/>
      <c r="EM2140" s="275"/>
      <c r="EO2140" s="275"/>
      <c r="EP2140" s="275"/>
      <c r="ES2140" s="275"/>
      <c r="ET2140" s="276"/>
      <c r="EU2140" s="275"/>
      <c r="EV2140" s="275"/>
      <c r="EX2140" s="275"/>
      <c r="EY2140" s="275"/>
    </row>
    <row r="2141" spans="140:155" ht="32.25" customHeight="1">
      <c r="EJ2141" s="275"/>
      <c r="EK2141" s="276"/>
      <c r="EL2141" s="275"/>
      <c r="EM2141" s="275"/>
      <c r="EO2141" s="275"/>
      <c r="EP2141" s="275"/>
      <c r="ES2141" s="275"/>
      <c r="ET2141" s="276"/>
      <c r="EU2141" s="275"/>
      <c r="EV2141" s="275"/>
      <c r="EX2141" s="275"/>
      <c r="EY2141" s="275"/>
    </row>
    <row r="2142" spans="140:155" ht="32.25" customHeight="1">
      <c r="EJ2142" s="275"/>
      <c r="EK2142" s="276"/>
      <c r="EL2142" s="275"/>
      <c r="EM2142" s="275"/>
      <c r="EO2142" s="275"/>
      <c r="EP2142" s="275"/>
      <c r="ES2142" s="275"/>
      <c r="ET2142" s="276"/>
      <c r="EU2142" s="275"/>
      <c r="EV2142" s="275"/>
      <c r="EX2142" s="275"/>
      <c r="EY2142" s="275"/>
    </row>
    <row r="2143" spans="140:155" ht="32.25" customHeight="1">
      <c r="EJ2143" s="275"/>
      <c r="EK2143" s="276"/>
      <c r="EL2143" s="275"/>
      <c r="EM2143" s="275"/>
      <c r="EO2143" s="275"/>
      <c r="EP2143" s="275"/>
      <c r="ES2143" s="275"/>
      <c r="ET2143" s="276"/>
      <c r="EU2143" s="275"/>
      <c r="EV2143" s="275"/>
      <c r="EX2143" s="275"/>
      <c r="EY2143" s="275"/>
    </row>
    <row r="2144" spans="140:155" ht="32.25" customHeight="1">
      <c r="EJ2144" s="275"/>
      <c r="EK2144" s="276"/>
      <c r="EL2144" s="275"/>
      <c r="EM2144" s="275"/>
      <c r="EO2144" s="275"/>
      <c r="EP2144" s="275"/>
      <c r="ES2144" s="275"/>
      <c r="ET2144" s="276"/>
      <c r="EU2144" s="275"/>
      <c r="EV2144" s="275"/>
      <c r="EX2144" s="275"/>
      <c r="EY2144" s="275"/>
    </row>
    <row r="2145" spans="140:155" ht="32.25" customHeight="1">
      <c r="EJ2145" s="275"/>
      <c r="EK2145" s="276"/>
      <c r="EL2145" s="275"/>
      <c r="EM2145" s="275"/>
      <c r="EO2145" s="275"/>
      <c r="EP2145" s="275"/>
      <c r="ES2145" s="275"/>
      <c r="ET2145" s="276"/>
      <c r="EU2145" s="275"/>
      <c r="EV2145" s="275"/>
      <c r="EX2145" s="275"/>
      <c r="EY2145" s="275"/>
    </row>
    <row r="2146" spans="140:155" ht="32.25" customHeight="1">
      <c r="EJ2146" s="275"/>
      <c r="EK2146" s="276"/>
      <c r="EL2146" s="275"/>
      <c r="EM2146" s="275"/>
      <c r="EO2146" s="275"/>
      <c r="EP2146" s="275"/>
      <c r="ES2146" s="275"/>
      <c r="ET2146" s="276"/>
      <c r="EU2146" s="275"/>
      <c r="EV2146" s="275"/>
      <c r="EX2146" s="275"/>
      <c r="EY2146" s="275"/>
    </row>
    <row r="2147" spans="140:155" ht="32.25" customHeight="1">
      <c r="EJ2147" s="275"/>
      <c r="EK2147" s="276"/>
      <c r="EL2147" s="275"/>
      <c r="EM2147" s="275"/>
      <c r="EO2147" s="275"/>
      <c r="EP2147" s="275"/>
      <c r="ES2147" s="275"/>
      <c r="ET2147" s="276"/>
      <c r="EU2147" s="275"/>
      <c r="EV2147" s="275"/>
      <c r="EX2147" s="275"/>
      <c r="EY2147" s="275"/>
    </row>
    <row r="2148" spans="140:155" ht="32.25" customHeight="1">
      <c r="EJ2148" s="275"/>
      <c r="EK2148" s="276"/>
      <c r="EL2148" s="275"/>
      <c r="EM2148" s="275"/>
      <c r="EO2148" s="275"/>
      <c r="EP2148" s="275"/>
      <c r="ES2148" s="275"/>
      <c r="ET2148" s="276"/>
      <c r="EU2148" s="275"/>
      <c r="EV2148" s="275"/>
      <c r="EX2148" s="275"/>
      <c r="EY2148" s="275"/>
    </row>
    <row r="2149" spans="140:155" ht="32.25" customHeight="1">
      <c r="EJ2149" s="275"/>
      <c r="EK2149" s="276"/>
      <c r="EL2149" s="275"/>
      <c r="EM2149" s="275"/>
      <c r="EO2149" s="275"/>
      <c r="EP2149" s="275"/>
      <c r="ES2149" s="275"/>
      <c r="ET2149" s="276"/>
      <c r="EU2149" s="275"/>
      <c r="EV2149" s="275"/>
      <c r="EX2149" s="275"/>
      <c r="EY2149" s="275"/>
    </row>
    <row r="2150" spans="140:155" ht="32.25" customHeight="1">
      <c r="EJ2150" s="275"/>
      <c r="EK2150" s="276"/>
      <c r="EL2150" s="275"/>
      <c r="EM2150" s="275"/>
      <c r="EO2150" s="275"/>
      <c r="EP2150" s="275"/>
      <c r="ES2150" s="275"/>
      <c r="ET2150" s="276"/>
      <c r="EU2150" s="275"/>
      <c r="EV2150" s="275"/>
      <c r="EX2150" s="275"/>
      <c r="EY2150" s="275"/>
    </row>
    <row r="2151" spans="140:155" ht="32.25" customHeight="1">
      <c r="EJ2151" s="275"/>
      <c r="EK2151" s="276"/>
      <c r="EL2151" s="275"/>
      <c r="EM2151" s="275"/>
      <c r="EO2151" s="275"/>
      <c r="EP2151" s="275"/>
      <c r="ES2151" s="275"/>
      <c r="ET2151" s="276"/>
      <c r="EU2151" s="275"/>
      <c r="EV2151" s="275"/>
      <c r="EX2151" s="275"/>
      <c r="EY2151" s="275"/>
    </row>
    <row r="2152" spans="140:155" ht="32.25" customHeight="1">
      <c r="EJ2152" s="275"/>
      <c r="EK2152" s="276"/>
      <c r="EL2152" s="275"/>
      <c r="EM2152" s="275"/>
      <c r="EO2152" s="275"/>
      <c r="EP2152" s="275"/>
      <c r="ES2152" s="275"/>
      <c r="ET2152" s="276"/>
      <c r="EU2152" s="275"/>
      <c r="EV2152" s="275"/>
      <c r="EX2152" s="275"/>
      <c r="EY2152" s="275"/>
    </row>
    <row r="2153" spans="140:155" ht="32.25" customHeight="1">
      <c r="EJ2153" s="275"/>
      <c r="EK2153" s="276"/>
      <c r="EL2153" s="275"/>
      <c r="EM2153" s="275"/>
      <c r="EO2153" s="275"/>
      <c r="EP2153" s="275"/>
      <c r="ES2153" s="275"/>
      <c r="ET2153" s="276"/>
      <c r="EU2153" s="275"/>
      <c r="EV2153" s="275"/>
      <c r="EX2153" s="275"/>
      <c r="EY2153" s="275"/>
    </row>
    <row r="2154" spans="140:155" ht="32.25" customHeight="1">
      <c r="EJ2154" s="275"/>
      <c r="EK2154" s="276"/>
      <c r="EL2154" s="275"/>
      <c r="EM2154" s="275"/>
      <c r="EO2154" s="275"/>
      <c r="EP2154" s="275"/>
      <c r="ES2154" s="275"/>
      <c r="ET2154" s="276"/>
      <c r="EU2154" s="275"/>
      <c r="EV2154" s="275"/>
      <c r="EX2154" s="275"/>
      <c r="EY2154" s="275"/>
    </row>
    <row r="2155" spans="140:155" ht="32.25" customHeight="1">
      <c r="EJ2155" s="275"/>
      <c r="EK2155" s="276"/>
      <c r="EL2155" s="275"/>
      <c r="EM2155" s="275"/>
      <c r="EO2155" s="275"/>
      <c r="EP2155" s="275"/>
      <c r="ES2155" s="275"/>
      <c r="ET2155" s="276"/>
      <c r="EU2155" s="275"/>
      <c r="EV2155" s="275"/>
      <c r="EX2155" s="275"/>
      <c r="EY2155" s="275"/>
    </row>
    <row r="2156" spans="140:155" ht="32.25" customHeight="1">
      <c r="EJ2156" s="275"/>
      <c r="EK2156" s="276"/>
      <c r="EL2156" s="275"/>
      <c r="EM2156" s="275"/>
      <c r="EO2156" s="275"/>
      <c r="EP2156" s="275"/>
      <c r="ES2156" s="275"/>
      <c r="ET2156" s="276"/>
      <c r="EU2156" s="275"/>
      <c r="EV2156" s="275"/>
      <c r="EX2156" s="275"/>
      <c r="EY2156" s="275"/>
    </row>
    <row r="2157" spans="140:155" ht="32.25" customHeight="1">
      <c r="EJ2157" s="275"/>
      <c r="EK2157" s="276"/>
      <c r="EL2157" s="275"/>
      <c r="EM2157" s="275"/>
      <c r="EO2157" s="275"/>
      <c r="EP2157" s="275"/>
      <c r="ES2157" s="275"/>
      <c r="ET2157" s="276"/>
      <c r="EU2157" s="275"/>
      <c r="EV2157" s="275"/>
      <c r="EX2157" s="275"/>
      <c r="EY2157" s="275"/>
    </row>
    <row r="2158" spans="140:155" ht="32.25" customHeight="1">
      <c r="EJ2158" s="275"/>
      <c r="EK2158" s="276"/>
      <c r="EL2158" s="275"/>
      <c r="EM2158" s="275"/>
      <c r="EO2158" s="275"/>
      <c r="EP2158" s="275"/>
      <c r="ES2158" s="275"/>
      <c r="ET2158" s="276"/>
      <c r="EU2158" s="275"/>
      <c r="EV2158" s="275"/>
      <c r="EX2158" s="275"/>
      <c r="EY2158" s="275"/>
    </row>
    <row r="2159" spans="140:155" ht="32.25" customHeight="1">
      <c r="EJ2159" s="275"/>
      <c r="EK2159" s="276"/>
      <c r="EL2159" s="275"/>
      <c r="EM2159" s="275"/>
      <c r="EO2159" s="275"/>
      <c r="EP2159" s="275"/>
      <c r="ES2159" s="275"/>
      <c r="ET2159" s="276"/>
      <c r="EU2159" s="275"/>
      <c r="EV2159" s="275"/>
      <c r="EX2159" s="275"/>
      <c r="EY2159" s="275"/>
    </row>
    <row r="2160" spans="140:155" ht="32.25" customHeight="1">
      <c r="EJ2160" s="275"/>
      <c r="EK2160" s="276"/>
      <c r="EL2160" s="275"/>
      <c r="EM2160" s="275"/>
      <c r="EO2160" s="275"/>
      <c r="EP2160" s="275"/>
      <c r="ES2160" s="275"/>
      <c r="ET2160" s="276"/>
      <c r="EU2160" s="275"/>
      <c r="EV2160" s="275"/>
      <c r="EX2160" s="275"/>
      <c r="EY2160" s="275"/>
    </row>
    <row r="2161" spans="140:155" ht="32.25" customHeight="1">
      <c r="EJ2161" s="275"/>
      <c r="EK2161" s="276"/>
      <c r="EL2161" s="275"/>
      <c r="EM2161" s="275"/>
      <c r="EO2161" s="275"/>
      <c r="EP2161" s="275"/>
      <c r="ES2161" s="275"/>
      <c r="ET2161" s="276"/>
      <c r="EU2161" s="275"/>
      <c r="EV2161" s="275"/>
      <c r="EX2161" s="275"/>
      <c r="EY2161" s="275"/>
    </row>
    <row r="2162" spans="140:155" ht="32.25" customHeight="1">
      <c r="EJ2162" s="275"/>
      <c r="EK2162" s="276"/>
      <c r="EL2162" s="275"/>
      <c r="EM2162" s="275"/>
      <c r="EO2162" s="275"/>
      <c r="EP2162" s="275"/>
      <c r="ES2162" s="275"/>
      <c r="ET2162" s="276"/>
      <c r="EU2162" s="275"/>
      <c r="EV2162" s="275"/>
      <c r="EX2162" s="275"/>
      <c r="EY2162" s="275"/>
    </row>
    <row r="2163" spans="140:155" ht="32.25" customHeight="1">
      <c r="EJ2163" s="275"/>
      <c r="EK2163" s="276"/>
      <c r="EL2163" s="275"/>
      <c r="EM2163" s="275"/>
      <c r="EO2163" s="275"/>
      <c r="EP2163" s="275"/>
      <c r="ES2163" s="275"/>
      <c r="ET2163" s="276"/>
      <c r="EU2163" s="275"/>
      <c r="EV2163" s="275"/>
      <c r="EX2163" s="275"/>
      <c r="EY2163" s="275"/>
    </row>
    <row r="2164" spans="140:155" ht="32.25" customHeight="1">
      <c r="EJ2164" s="275"/>
      <c r="EK2164" s="276"/>
      <c r="EL2164" s="275"/>
      <c r="EM2164" s="275"/>
      <c r="EO2164" s="275"/>
      <c r="EP2164" s="275"/>
      <c r="ES2164" s="275"/>
      <c r="ET2164" s="276"/>
      <c r="EU2164" s="275"/>
      <c r="EV2164" s="275"/>
      <c r="EX2164" s="275"/>
      <c r="EY2164" s="275"/>
    </row>
    <row r="2165" spans="140:155" ht="32.25" customHeight="1">
      <c r="EJ2165" s="275"/>
      <c r="EK2165" s="276"/>
      <c r="EL2165" s="275"/>
      <c r="EM2165" s="275"/>
      <c r="EO2165" s="275"/>
      <c r="EP2165" s="275"/>
      <c r="ES2165" s="275"/>
      <c r="ET2165" s="276"/>
      <c r="EU2165" s="275"/>
      <c r="EV2165" s="275"/>
      <c r="EX2165" s="275"/>
      <c r="EY2165" s="275"/>
    </row>
    <row r="2166" spans="140:155" ht="32.25" customHeight="1">
      <c r="EJ2166" s="275"/>
      <c r="EK2166" s="276"/>
      <c r="EL2166" s="275"/>
      <c r="EM2166" s="275"/>
      <c r="EO2166" s="275"/>
      <c r="EP2166" s="275"/>
      <c r="ES2166" s="275"/>
      <c r="ET2166" s="276"/>
      <c r="EU2166" s="275"/>
      <c r="EV2166" s="275"/>
      <c r="EX2166" s="275"/>
      <c r="EY2166" s="275"/>
    </row>
    <row r="2167" spans="140:155" ht="32.25" customHeight="1">
      <c r="EJ2167" s="275"/>
      <c r="EK2167" s="276"/>
      <c r="EL2167" s="275"/>
      <c r="EM2167" s="275"/>
      <c r="EO2167" s="275"/>
      <c r="EP2167" s="275"/>
      <c r="ES2167" s="275"/>
      <c r="ET2167" s="276"/>
      <c r="EU2167" s="275"/>
      <c r="EV2167" s="275"/>
      <c r="EX2167" s="275"/>
      <c r="EY2167" s="275"/>
    </row>
    <row r="2168" spans="140:155" ht="32.25" customHeight="1">
      <c r="EJ2168" s="275"/>
      <c r="EK2168" s="276"/>
      <c r="EL2168" s="275"/>
      <c r="EM2168" s="275"/>
      <c r="EO2168" s="275"/>
      <c r="EP2168" s="275"/>
      <c r="ES2168" s="275"/>
      <c r="ET2168" s="276"/>
      <c r="EU2168" s="275"/>
      <c r="EV2168" s="275"/>
      <c r="EX2168" s="275"/>
      <c r="EY2168" s="275"/>
    </row>
    <row r="2169" spans="140:155" ht="32.25" customHeight="1">
      <c r="EJ2169" s="275"/>
      <c r="EK2169" s="276"/>
      <c r="EL2169" s="275"/>
      <c r="EM2169" s="275"/>
      <c r="EO2169" s="275"/>
      <c r="EP2169" s="275"/>
      <c r="ES2169" s="275"/>
      <c r="ET2169" s="276"/>
      <c r="EU2169" s="275"/>
      <c r="EV2169" s="275"/>
      <c r="EX2169" s="275"/>
      <c r="EY2169" s="275"/>
    </row>
    <row r="2170" spans="140:155" ht="32.25" customHeight="1">
      <c r="EJ2170" s="275"/>
      <c r="EK2170" s="276"/>
      <c r="EL2170" s="275"/>
      <c r="EM2170" s="275"/>
      <c r="EO2170" s="275"/>
      <c r="EP2170" s="275"/>
      <c r="ES2170" s="275"/>
      <c r="ET2170" s="276"/>
      <c r="EU2170" s="275"/>
      <c r="EV2170" s="275"/>
      <c r="EX2170" s="275"/>
      <c r="EY2170" s="275"/>
    </row>
    <row r="2171" spans="140:155" ht="32.25" customHeight="1">
      <c r="EJ2171" s="275"/>
      <c r="EK2171" s="276"/>
      <c r="EL2171" s="275"/>
      <c r="EM2171" s="275"/>
      <c r="EO2171" s="275"/>
      <c r="EP2171" s="275"/>
      <c r="ES2171" s="275"/>
      <c r="ET2171" s="276"/>
      <c r="EU2171" s="275"/>
      <c r="EV2171" s="275"/>
      <c r="EX2171" s="275"/>
      <c r="EY2171" s="275"/>
    </row>
    <row r="2172" spans="140:155" ht="32.25" customHeight="1">
      <c r="EJ2172" s="275"/>
      <c r="EK2172" s="276"/>
      <c r="EL2172" s="275"/>
      <c r="EM2172" s="275"/>
      <c r="EO2172" s="275"/>
      <c r="EP2172" s="275"/>
      <c r="ES2172" s="275"/>
      <c r="ET2172" s="276"/>
      <c r="EU2172" s="275"/>
      <c r="EV2172" s="275"/>
      <c r="EX2172" s="275"/>
      <c r="EY2172" s="275"/>
    </row>
    <row r="2173" spans="140:155" ht="32.25" customHeight="1">
      <c r="EJ2173" s="275"/>
      <c r="EK2173" s="276"/>
      <c r="EL2173" s="275"/>
      <c r="EM2173" s="275"/>
      <c r="EO2173" s="275"/>
      <c r="EP2173" s="275"/>
      <c r="ES2173" s="275"/>
      <c r="ET2173" s="276"/>
      <c r="EU2173" s="275"/>
      <c r="EV2173" s="275"/>
      <c r="EX2173" s="275"/>
      <c r="EY2173" s="275"/>
    </row>
    <row r="2174" spans="140:155" ht="32.25" customHeight="1">
      <c r="EJ2174" s="275"/>
      <c r="EK2174" s="276"/>
      <c r="EL2174" s="275"/>
      <c r="EM2174" s="275"/>
      <c r="EO2174" s="275"/>
      <c r="EP2174" s="275"/>
      <c r="ES2174" s="275"/>
      <c r="ET2174" s="276"/>
      <c r="EU2174" s="275"/>
      <c r="EV2174" s="275"/>
      <c r="EX2174" s="275"/>
      <c r="EY2174" s="275"/>
    </row>
    <row r="2175" spans="140:155" ht="32.25" customHeight="1">
      <c r="EJ2175" s="275"/>
      <c r="EK2175" s="276"/>
      <c r="EL2175" s="275"/>
      <c r="EM2175" s="275"/>
      <c r="EO2175" s="275"/>
      <c r="EP2175" s="275"/>
      <c r="ES2175" s="275"/>
      <c r="ET2175" s="276"/>
      <c r="EU2175" s="275"/>
      <c r="EV2175" s="275"/>
      <c r="EX2175" s="275"/>
      <c r="EY2175" s="275"/>
    </row>
    <row r="2176" spans="140:155" ht="32.25" customHeight="1">
      <c r="EJ2176" s="275"/>
      <c r="EK2176" s="276"/>
      <c r="EL2176" s="275"/>
      <c r="EM2176" s="275"/>
      <c r="EO2176" s="275"/>
      <c r="EP2176" s="275"/>
      <c r="ES2176" s="275"/>
      <c r="ET2176" s="276"/>
      <c r="EU2176" s="275"/>
      <c r="EV2176" s="275"/>
      <c r="EX2176" s="275"/>
      <c r="EY2176" s="275"/>
    </row>
    <row r="2177" spans="140:155" ht="32.25" customHeight="1">
      <c r="EJ2177" s="275"/>
      <c r="EK2177" s="276"/>
      <c r="EL2177" s="275"/>
      <c r="EM2177" s="275"/>
      <c r="EO2177" s="275"/>
      <c r="EP2177" s="275"/>
      <c r="ES2177" s="275"/>
      <c r="ET2177" s="276"/>
      <c r="EU2177" s="275"/>
      <c r="EV2177" s="275"/>
      <c r="EX2177" s="275"/>
      <c r="EY2177" s="275"/>
    </row>
    <row r="2178" spans="140:155" ht="32.25" customHeight="1">
      <c r="EJ2178" s="275"/>
      <c r="EK2178" s="276"/>
      <c r="EL2178" s="275"/>
      <c r="EM2178" s="275"/>
      <c r="EO2178" s="275"/>
      <c r="EP2178" s="275"/>
      <c r="ES2178" s="275"/>
      <c r="ET2178" s="276"/>
      <c r="EU2178" s="275"/>
      <c r="EV2178" s="275"/>
      <c r="EX2178" s="275"/>
      <c r="EY2178" s="275"/>
    </row>
    <row r="2179" spans="140:155" ht="32.25" customHeight="1">
      <c r="EJ2179" s="275"/>
      <c r="EK2179" s="276"/>
      <c r="EL2179" s="275"/>
      <c r="EM2179" s="275"/>
      <c r="EO2179" s="275"/>
      <c r="EP2179" s="275"/>
      <c r="ES2179" s="275"/>
      <c r="ET2179" s="276"/>
      <c r="EU2179" s="275"/>
      <c r="EV2179" s="275"/>
      <c r="EX2179" s="275"/>
      <c r="EY2179" s="275"/>
    </row>
    <row r="2180" spans="140:155" ht="32.25" customHeight="1">
      <c r="EJ2180" s="275"/>
      <c r="EK2180" s="276"/>
      <c r="EL2180" s="275"/>
      <c r="EM2180" s="275"/>
      <c r="EO2180" s="275"/>
      <c r="EP2180" s="275"/>
      <c r="ES2180" s="275"/>
      <c r="ET2180" s="276"/>
      <c r="EU2180" s="275"/>
      <c r="EV2180" s="275"/>
      <c r="EX2180" s="275"/>
      <c r="EY2180" s="275"/>
    </row>
    <row r="2181" spans="140:155" ht="32.25" customHeight="1">
      <c r="EJ2181" s="275"/>
      <c r="EK2181" s="276"/>
      <c r="EL2181" s="275"/>
      <c r="EM2181" s="275"/>
      <c r="EO2181" s="275"/>
      <c r="EP2181" s="275"/>
      <c r="ES2181" s="275"/>
      <c r="ET2181" s="276"/>
      <c r="EU2181" s="275"/>
      <c r="EV2181" s="275"/>
      <c r="EX2181" s="275"/>
      <c r="EY2181" s="275"/>
    </row>
    <row r="2182" spans="140:155" ht="32.25" customHeight="1">
      <c r="EJ2182" s="275"/>
      <c r="EK2182" s="276"/>
      <c r="EL2182" s="275"/>
      <c r="EM2182" s="275"/>
      <c r="EO2182" s="275"/>
      <c r="EP2182" s="275"/>
      <c r="ES2182" s="275"/>
      <c r="ET2182" s="276"/>
      <c r="EU2182" s="275"/>
      <c r="EV2182" s="275"/>
      <c r="EX2182" s="275"/>
      <c r="EY2182" s="275"/>
    </row>
    <row r="2183" spans="140:155" ht="32.25" customHeight="1">
      <c r="EJ2183" s="275"/>
      <c r="EK2183" s="276"/>
      <c r="EL2183" s="275"/>
      <c r="EM2183" s="275"/>
      <c r="EO2183" s="275"/>
      <c r="EP2183" s="275"/>
      <c r="ES2183" s="275"/>
      <c r="ET2183" s="276"/>
      <c r="EU2183" s="275"/>
      <c r="EV2183" s="275"/>
      <c r="EX2183" s="275"/>
      <c r="EY2183" s="275"/>
    </row>
    <row r="2184" spans="140:155" ht="32.25" customHeight="1">
      <c r="EJ2184" s="275"/>
      <c r="EK2184" s="276"/>
      <c r="EL2184" s="275"/>
      <c r="EM2184" s="275"/>
      <c r="EO2184" s="275"/>
      <c r="EP2184" s="275"/>
      <c r="ES2184" s="275"/>
      <c r="ET2184" s="276"/>
      <c r="EU2184" s="275"/>
      <c r="EV2184" s="275"/>
      <c r="EX2184" s="275"/>
      <c r="EY2184" s="275"/>
    </row>
    <row r="2185" spans="140:155" ht="32.25" customHeight="1">
      <c r="EJ2185" s="275"/>
      <c r="EK2185" s="276"/>
      <c r="EL2185" s="275"/>
      <c r="EM2185" s="275"/>
      <c r="EO2185" s="275"/>
      <c r="EP2185" s="275"/>
      <c r="ES2185" s="275"/>
      <c r="ET2185" s="276"/>
      <c r="EU2185" s="275"/>
      <c r="EV2185" s="275"/>
      <c r="EX2185" s="275"/>
      <c r="EY2185" s="275"/>
    </row>
    <row r="2186" spans="140:155" ht="32.25" customHeight="1">
      <c r="EJ2186" s="275"/>
      <c r="EK2186" s="276"/>
      <c r="EL2186" s="275"/>
      <c r="EM2186" s="275"/>
      <c r="EO2186" s="275"/>
      <c r="EP2186" s="275"/>
      <c r="ES2186" s="275"/>
      <c r="ET2186" s="276"/>
      <c r="EU2186" s="275"/>
      <c r="EV2186" s="275"/>
      <c r="EX2186" s="275"/>
      <c r="EY2186" s="275"/>
    </row>
    <row r="2187" spans="140:155" ht="32.25" customHeight="1">
      <c r="EJ2187" s="275"/>
      <c r="EK2187" s="276"/>
      <c r="EL2187" s="275"/>
      <c r="EM2187" s="275"/>
      <c r="EO2187" s="275"/>
      <c r="EP2187" s="275"/>
      <c r="ES2187" s="275"/>
      <c r="ET2187" s="276"/>
      <c r="EU2187" s="275"/>
      <c r="EV2187" s="275"/>
      <c r="EX2187" s="275"/>
      <c r="EY2187" s="275"/>
    </row>
    <row r="2188" spans="140:155" ht="32.25" customHeight="1">
      <c r="EJ2188" s="275"/>
      <c r="EK2188" s="276"/>
      <c r="EL2188" s="275"/>
      <c r="EM2188" s="275"/>
      <c r="EO2188" s="275"/>
      <c r="EP2188" s="275"/>
      <c r="ES2188" s="275"/>
      <c r="ET2188" s="276"/>
      <c r="EU2188" s="275"/>
      <c r="EV2188" s="275"/>
      <c r="EX2188" s="275"/>
      <c r="EY2188" s="275"/>
    </row>
    <row r="2189" spans="140:155" ht="32.25" customHeight="1">
      <c r="EJ2189" s="275"/>
      <c r="EK2189" s="276"/>
      <c r="EL2189" s="275"/>
      <c r="EM2189" s="275"/>
      <c r="EO2189" s="275"/>
      <c r="EP2189" s="275"/>
      <c r="ES2189" s="275"/>
      <c r="ET2189" s="276"/>
      <c r="EU2189" s="275"/>
      <c r="EV2189" s="275"/>
      <c r="EX2189" s="275"/>
      <c r="EY2189" s="275"/>
    </row>
    <row r="2190" spans="140:155" ht="32.25" customHeight="1">
      <c r="EJ2190" s="275"/>
      <c r="EK2190" s="276"/>
      <c r="EL2190" s="275"/>
      <c r="EM2190" s="275"/>
      <c r="EO2190" s="275"/>
      <c r="EP2190" s="275"/>
      <c r="ES2190" s="275"/>
      <c r="ET2190" s="276"/>
      <c r="EU2190" s="275"/>
      <c r="EV2190" s="275"/>
      <c r="EX2190" s="275"/>
      <c r="EY2190" s="275"/>
    </row>
    <row r="2191" spans="140:155" ht="32.25" customHeight="1">
      <c r="EJ2191" s="275"/>
      <c r="EK2191" s="276"/>
      <c r="EL2191" s="275"/>
      <c r="EM2191" s="275"/>
      <c r="EO2191" s="275"/>
      <c r="EP2191" s="275"/>
      <c r="ES2191" s="275"/>
      <c r="ET2191" s="276"/>
      <c r="EU2191" s="275"/>
      <c r="EV2191" s="275"/>
      <c r="EX2191" s="275"/>
      <c r="EY2191" s="275"/>
    </row>
    <row r="2192" spans="140:155" ht="32.25" customHeight="1">
      <c r="EJ2192" s="275"/>
      <c r="EK2192" s="276"/>
      <c r="EL2192" s="275"/>
      <c r="EM2192" s="275"/>
      <c r="EO2192" s="275"/>
      <c r="EP2192" s="275"/>
      <c r="ES2192" s="275"/>
      <c r="ET2192" s="276"/>
      <c r="EU2192" s="275"/>
      <c r="EV2192" s="275"/>
      <c r="EX2192" s="275"/>
      <c r="EY2192" s="275"/>
    </row>
    <row r="2193" spans="140:155" ht="32.25" customHeight="1">
      <c r="EJ2193" s="275"/>
      <c r="EK2193" s="276"/>
      <c r="EL2193" s="275"/>
      <c r="EM2193" s="275"/>
      <c r="EO2193" s="275"/>
      <c r="EP2193" s="275"/>
      <c r="ES2193" s="275"/>
      <c r="ET2193" s="276"/>
      <c r="EU2193" s="275"/>
      <c r="EV2193" s="275"/>
      <c r="EX2193" s="275"/>
      <c r="EY2193" s="275"/>
    </row>
    <row r="2194" spans="140:155" ht="32.25" customHeight="1">
      <c r="EJ2194" s="275"/>
      <c r="EK2194" s="276"/>
      <c r="EL2194" s="275"/>
      <c r="EM2194" s="275"/>
      <c r="EO2194" s="275"/>
      <c r="EP2194" s="275"/>
      <c r="ES2194" s="275"/>
      <c r="ET2194" s="276"/>
      <c r="EU2194" s="275"/>
      <c r="EV2194" s="275"/>
      <c r="EX2194" s="275"/>
      <c r="EY2194" s="275"/>
    </row>
    <row r="2195" spans="140:155" ht="32.25" customHeight="1">
      <c r="EJ2195" s="275"/>
      <c r="EK2195" s="276"/>
      <c r="EL2195" s="275"/>
      <c r="EM2195" s="275"/>
      <c r="EO2195" s="275"/>
      <c r="EP2195" s="275"/>
      <c r="ES2195" s="275"/>
      <c r="ET2195" s="276"/>
      <c r="EU2195" s="275"/>
      <c r="EV2195" s="275"/>
      <c r="EX2195" s="275"/>
      <c r="EY2195" s="275"/>
    </row>
    <row r="2196" spans="140:155" ht="32.25" customHeight="1">
      <c r="EJ2196" s="275"/>
      <c r="EK2196" s="276"/>
      <c r="EL2196" s="275"/>
      <c r="EM2196" s="275"/>
      <c r="EO2196" s="275"/>
      <c r="EP2196" s="275"/>
      <c r="ES2196" s="275"/>
      <c r="ET2196" s="276"/>
      <c r="EU2196" s="275"/>
      <c r="EV2196" s="275"/>
      <c r="EX2196" s="275"/>
      <c r="EY2196" s="275"/>
    </row>
    <row r="2197" spans="140:155" ht="32.25" customHeight="1">
      <c r="EJ2197" s="275"/>
      <c r="EK2197" s="276"/>
      <c r="EL2197" s="275"/>
      <c r="EM2197" s="275"/>
      <c r="EO2197" s="275"/>
      <c r="EP2197" s="275"/>
      <c r="ES2197" s="275"/>
      <c r="ET2197" s="276"/>
      <c r="EU2197" s="275"/>
      <c r="EV2197" s="275"/>
      <c r="EX2197" s="275"/>
      <c r="EY2197" s="275"/>
    </row>
    <row r="2198" spans="140:155" ht="32.25" customHeight="1">
      <c r="EJ2198" s="275"/>
      <c r="EK2198" s="276"/>
      <c r="EL2198" s="275"/>
      <c r="EM2198" s="275"/>
      <c r="EO2198" s="275"/>
      <c r="EP2198" s="275"/>
      <c r="ES2198" s="275"/>
      <c r="ET2198" s="276"/>
      <c r="EU2198" s="275"/>
      <c r="EV2198" s="275"/>
      <c r="EX2198" s="275"/>
      <c r="EY2198" s="275"/>
    </row>
    <row r="2199" spans="140:155" ht="32.25" customHeight="1">
      <c r="EJ2199" s="275"/>
      <c r="EK2199" s="276"/>
      <c r="EL2199" s="275"/>
      <c r="EM2199" s="275"/>
      <c r="EO2199" s="275"/>
      <c r="EP2199" s="275"/>
      <c r="ES2199" s="275"/>
      <c r="ET2199" s="276"/>
      <c r="EU2199" s="275"/>
      <c r="EV2199" s="275"/>
      <c r="EX2199" s="275"/>
      <c r="EY2199" s="275"/>
    </row>
    <row r="2200" spans="140:155" ht="32.25" customHeight="1">
      <c r="EJ2200" s="275"/>
      <c r="EK2200" s="276"/>
      <c r="EL2200" s="275"/>
      <c r="EM2200" s="275"/>
      <c r="EO2200" s="275"/>
      <c r="EP2200" s="275"/>
      <c r="ES2200" s="275"/>
      <c r="ET2200" s="276"/>
      <c r="EU2200" s="275"/>
      <c r="EV2200" s="275"/>
      <c r="EX2200" s="275"/>
      <c r="EY2200" s="275"/>
    </row>
    <row r="2201" spans="140:155" ht="32.25" customHeight="1">
      <c r="EJ2201" s="275"/>
      <c r="EK2201" s="276"/>
      <c r="EL2201" s="275"/>
      <c r="EM2201" s="275"/>
      <c r="EO2201" s="275"/>
      <c r="EP2201" s="275"/>
      <c r="ES2201" s="275"/>
      <c r="ET2201" s="276"/>
      <c r="EU2201" s="275"/>
      <c r="EV2201" s="275"/>
      <c r="EX2201" s="275"/>
      <c r="EY2201" s="275"/>
    </row>
    <row r="2202" spans="140:155" ht="32.25" customHeight="1">
      <c r="EJ2202" s="275"/>
      <c r="EK2202" s="276"/>
      <c r="EL2202" s="275"/>
      <c r="EM2202" s="275"/>
      <c r="EO2202" s="275"/>
      <c r="EP2202" s="275"/>
      <c r="ES2202" s="275"/>
      <c r="ET2202" s="276"/>
      <c r="EU2202" s="275"/>
      <c r="EV2202" s="275"/>
      <c r="EX2202" s="275"/>
      <c r="EY2202" s="275"/>
    </row>
    <row r="2203" spans="140:155" ht="32.25" customHeight="1">
      <c r="EJ2203" s="275"/>
      <c r="EK2203" s="276"/>
      <c r="EL2203" s="275"/>
      <c r="EM2203" s="275"/>
      <c r="EO2203" s="275"/>
      <c r="EP2203" s="275"/>
      <c r="ES2203" s="275"/>
      <c r="ET2203" s="276"/>
      <c r="EU2203" s="275"/>
      <c r="EV2203" s="275"/>
      <c r="EX2203" s="275"/>
      <c r="EY2203" s="275"/>
    </row>
    <row r="2204" spans="140:155" ht="32.25" customHeight="1">
      <c r="EJ2204" s="275"/>
      <c r="EK2204" s="276"/>
      <c r="EL2204" s="275"/>
      <c r="EM2204" s="275"/>
      <c r="EO2204" s="275"/>
      <c r="EP2204" s="275"/>
      <c r="ES2204" s="275"/>
      <c r="ET2204" s="276"/>
      <c r="EU2204" s="275"/>
      <c r="EV2204" s="275"/>
      <c r="EX2204" s="275"/>
      <c r="EY2204" s="275"/>
    </row>
    <row r="2205" spans="140:155" ht="32.25" customHeight="1">
      <c r="EJ2205" s="275"/>
      <c r="EK2205" s="276"/>
      <c r="EL2205" s="275"/>
      <c r="EM2205" s="275"/>
      <c r="EO2205" s="275"/>
      <c r="EP2205" s="275"/>
      <c r="ES2205" s="275"/>
      <c r="ET2205" s="276"/>
      <c r="EU2205" s="275"/>
      <c r="EV2205" s="275"/>
      <c r="EX2205" s="275"/>
      <c r="EY2205" s="275"/>
    </row>
    <row r="2206" spans="140:155" ht="32.25" customHeight="1">
      <c r="EJ2206" s="275"/>
      <c r="EK2206" s="276"/>
      <c r="EL2206" s="275"/>
      <c r="EM2206" s="275"/>
      <c r="EO2206" s="275"/>
      <c r="EP2206" s="275"/>
      <c r="ES2206" s="275"/>
      <c r="ET2206" s="276"/>
      <c r="EU2206" s="275"/>
      <c r="EV2206" s="275"/>
      <c r="EX2206" s="275"/>
      <c r="EY2206" s="275"/>
    </row>
    <row r="2207" spans="140:155" ht="32.25" customHeight="1">
      <c r="EJ2207" s="275"/>
      <c r="EK2207" s="276"/>
      <c r="EL2207" s="275"/>
      <c r="EM2207" s="275"/>
      <c r="EO2207" s="275"/>
      <c r="EP2207" s="275"/>
      <c r="ES2207" s="275"/>
      <c r="ET2207" s="276"/>
      <c r="EU2207" s="275"/>
      <c r="EV2207" s="275"/>
      <c r="EX2207" s="275"/>
      <c r="EY2207" s="275"/>
    </row>
    <row r="2208" spans="140:155" ht="32.25" customHeight="1">
      <c r="EJ2208" s="275"/>
      <c r="EK2208" s="276"/>
      <c r="EL2208" s="275"/>
      <c r="EM2208" s="275"/>
      <c r="EO2208" s="275"/>
      <c r="EP2208" s="275"/>
      <c r="ES2208" s="275"/>
      <c r="ET2208" s="276"/>
      <c r="EU2208" s="275"/>
      <c r="EV2208" s="275"/>
      <c r="EX2208" s="275"/>
      <c r="EY2208" s="275"/>
    </row>
    <row r="2209" spans="140:155" ht="32.25" customHeight="1">
      <c r="EJ2209" s="275"/>
      <c r="EK2209" s="276"/>
      <c r="EL2209" s="275"/>
      <c r="EM2209" s="275"/>
      <c r="EO2209" s="275"/>
      <c r="EP2209" s="275"/>
      <c r="ES2209" s="275"/>
      <c r="ET2209" s="276"/>
      <c r="EU2209" s="275"/>
      <c r="EV2209" s="275"/>
      <c r="EX2209" s="275"/>
      <c r="EY2209" s="275"/>
    </row>
    <row r="2210" spans="140:155" ht="32.25" customHeight="1">
      <c r="EJ2210" s="275"/>
      <c r="EK2210" s="276"/>
      <c r="EL2210" s="275"/>
      <c r="EM2210" s="275"/>
      <c r="EO2210" s="275"/>
      <c r="EP2210" s="275"/>
      <c r="ES2210" s="275"/>
      <c r="ET2210" s="276"/>
      <c r="EU2210" s="275"/>
      <c r="EV2210" s="275"/>
      <c r="EX2210" s="275"/>
      <c r="EY2210" s="275"/>
    </row>
    <row r="2211" spans="140:155" ht="32.25" customHeight="1">
      <c r="EJ2211" s="275"/>
      <c r="EK2211" s="276"/>
      <c r="EL2211" s="275"/>
      <c r="EM2211" s="275"/>
      <c r="EO2211" s="275"/>
      <c r="EP2211" s="275"/>
      <c r="ES2211" s="275"/>
      <c r="ET2211" s="276"/>
      <c r="EU2211" s="275"/>
      <c r="EV2211" s="275"/>
      <c r="EX2211" s="275"/>
      <c r="EY2211" s="275"/>
    </row>
    <row r="2212" spans="140:155" ht="32.25" customHeight="1">
      <c r="EJ2212" s="275"/>
      <c r="EK2212" s="276"/>
      <c r="EL2212" s="275"/>
      <c r="EM2212" s="275"/>
      <c r="EO2212" s="275"/>
      <c r="EP2212" s="275"/>
      <c r="ES2212" s="275"/>
      <c r="ET2212" s="276"/>
      <c r="EU2212" s="275"/>
      <c r="EV2212" s="275"/>
      <c r="EX2212" s="275"/>
      <c r="EY2212" s="275"/>
    </row>
    <row r="2213" spans="140:155" ht="32.25" customHeight="1">
      <c r="EJ2213" s="275"/>
      <c r="EK2213" s="276"/>
      <c r="EL2213" s="275"/>
      <c r="EM2213" s="275"/>
      <c r="EO2213" s="275"/>
      <c r="EP2213" s="275"/>
      <c r="ES2213" s="275"/>
      <c r="ET2213" s="276"/>
      <c r="EU2213" s="275"/>
      <c r="EV2213" s="275"/>
      <c r="EX2213" s="275"/>
      <c r="EY2213" s="275"/>
    </row>
    <row r="2214" spans="140:155" ht="32.25" customHeight="1">
      <c r="EJ2214" s="275"/>
      <c r="EK2214" s="276"/>
      <c r="EL2214" s="275"/>
      <c r="EM2214" s="275"/>
      <c r="EO2214" s="275"/>
      <c r="EP2214" s="275"/>
      <c r="ES2214" s="275"/>
      <c r="ET2214" s="276"/>
      <c r="EU2214" s="275"/>
      <c r="EV2214" s="275"/>
      <c r="EX2214" s="275"/>
      <c r="EY2214" s="275"/>
    </row>
    <row r="2215" spans="140:155" ht="32.25" customHeight="1">
      <c r="EJ2215" s="275"/>
      <c r="EK2215" s="276"/>
      <c r="EL2215" s="275"/>
      <c r="EM2215" s="275"/>
      <c r="EO2215" s="275"/>
      <c r="EP2215" s="275"/>
      <c r="ES2215" s="275"/>
      <c r="ET2215" s="276"/>
      <c r="EU2215" s="275"/>
      <c r="EV2215" s="275"/>
      <c r="EX2215" s="275"/>
      <c r="EY2215" s="275"/>
    </row>
    <row r="2216" spans="140:155" ht="32.25" customHeight="1">
      <c r="EJ2216" s="275"/>
      <c r="EK2216" s="276"/>
      <c r="EL2216" s="275"/>
      <c r="EM2216" s="275"/>
      <c r="EO2216" s="275"/>
      <c r="EP2216" s="275"/>
      <c r="ES2216" s="275"/>
      <c r="ET2216" s="276"/>
      <c r="EU2216" s="275"/>
      <c r="EV2216" s="275"/>
      <c r="EX2216" s="275"/>
      <c r="EY2216" s="275"/>
    </row>
    <row r="2217" spans="140:155" ht="32.25" customHeight="1">
      <c r="EJ2217" s="275"/>
      <c r="EK2217" s="276"/>
      <c r="EL2217" s="275"/>
      <c r="EM2217" s="275"/>
      <c r="EO2217" s="275"/>
      <c r="EP2217" s="275"/>
      <c r="ES2217" s="275"/>
      <c r="ET2217" s="276"/>
      <c r="EU2217" s="275"/>
      <c r="EV2217" s="275"/>
      <c r="EX2217" s="275"/>
      <c r="EY2217" s="275"/>
    </row>
    <row r="2218" spans="140:155" ht="32.25" customHeight="1">
      <c r="EJ2218" s="275"/>
      <c r="EK2218" s="276"/>
      <c r="EL2218" s="275"/>
      <c r="EM2218" s="275"/>
      <c r="EO2218" s="275"/>
      <c r="EP2218" s="275"/>
      <c r="ES2218" s="275"/>
      <c r="ET2218" s="276"/>
      <c r="EU2218" s="275"/>
      <c r="EV2218" s="275"/>
      <c r="EX2218" s="275"/>
      <c r="EY2218" s="275"/>
    </row>
    <row r="2219" spans="140:155" ht="32.25" customHeight="1">
      <c r="EJ2219" s="275"/>
      <c r="EK2219" s="276"/>
      <c r="EL2219" s="275"/>
      <c r="EM2219" s="275"/>
      <c r="EO2219" s="275"/>
      <c r="EP2219" s="275"/>
      <c r="ES2219" s="275"/>
      <c r="ET2219" s="276"/>
      <c r="EU2219" s="275"/>
      <c r="EV2219" s="275"/>
      <c r="EX2219" s="275"/>
      <c r="EY2219" s="275"/>
    </row>
    <row r="2220" spans="140:155" ht="32.25" customHeight="1">
      <c r="EJ2220" s="275"/>
      <c r="EK2220" s="276"/>
      <c r="EL2220" s="275"/>
      <c r="EM2220" s="275"/>
      <c r="EO2220" s="275"/>
      <c r="EP2220" s="275"/>
      <c r="ES2220" s="275"/>
      <c r="ET2220" s="276"/>
      <c r="EU2220" s="275"/>
      <c r="EV2220" s="275"/>
      <c r="EX2220" s="275"/>
      <c r="EY2220" s="275"/>
    </row>
    <row r="2221" spans="140:155" ht="32.25" customHeight="1">
      <c r="EJ2221" s="275"/>
      <c r="EK2221" s="276"/>
      <c r="EL2221" s="275"/>
      <c r="EM2221" s="275"/>
      <c r="EO2221" s="275"/>
      <c r="EP2221" s="275"/>
      <c r="ES2221" s="275"/>
      <c r="ET2221" s="276"/>
      <c r="EU2221" s="275"/>
      <c r="EV2221" s="275"/>
      <c r="EX2221" s="275"/>
      <c r="EY2221" s="275"/>
    </row>
    <row r="2222" spans="140:155" ht="32.25" customHeight="1">
      <c r="EJ2222" s="275"/>
      <c r="EK2222" s="276"/>
      <c r="EL2222" s="275"/>
      <c r="EM2222" s="275"/>
      <c r="EO2222" s="275"/>
      <c r="EP2222" s="275"/>
      <c r="ES2222" s="275"/>
      <c r="ET2222" s="276"/>
      <c r="EU2222" s="275"/>
      <c r="EV2222" s="275"/>
      <c r="EX2222" s="275"/>
      <c r="EY2222" s="275"/>
    </row>
    <row r="2223" spans="140:155" ht="32.25" customHeight="1">
      <c r="EJ2223" s="275"/>
      <c r="EK2223" s="276"/>
      <c r="EL2223" s="275"/>
      <c r="EM2223" s="275"/>
      <c r="EO2223" s="275"/>
      <c r="EP2223" s="275"/>
      <c r="ES2223" s="275"/>
      <c r="ET2223" s="276"/>
      <c r="EU2223" s="275"/>
      <c r="EV2223" s="275"/>
      <c r="EX2223" s="275"/>
      <c r="EY2223" s="275"/>
    </row>
    <row r="2224" spans="140:155" ht="32.25" customHeight="1">
      <c r="EJ2224" s="275"/>
      <c r="EK2224" s="276"/>
      <c r="EL2224" s="275"/>
      <c r="EM2224" s="275"/>
      <c r="EO2224" s="275"/>
      <c r="EP2224" s="275"/>
      <c r="ES2224" s="275"/>
      <c r="ET2224" s="276"/>
      <c r="EU2224" s="275"/>
      <c r="EV2224" s="275"/>
      <c r="EX2224" s="275"/>
      <c r="EY2224" s="275"/>
    </row>
    <row r="2225" spans="140:155" ht="32.25" customHeight="1">
      <c r="EJ2225" s="275"/>
      <c r="EK2225" s="276"/>
      <c r="EL2225" s="275"/>
      <c r="EM2225" s="275"/>
      <c r="EO2225" s="275"/>
      <c r="EP2225" s="275"/>
      <c r="ES2225" s="275"/>
      <c r="ET2225" s="276"/>
      <c r="EU2225" s="275"/>
      <c r="EV2225" s="275"/>
      <c r="EX2225" s="275"/>
      <c r="EY2225" s="275"/>
    </row>
    <row r="2226" spans="140:155" ht="32.25" customHeight="1">
      <c r="EJ2226" s="275"/>
      <c r="EK2226" s="276"/>
      <c r="EL2226" s="275"/>
      <c r="EM2226" s="275"/>
      <c r="EO2226" s="275"/>
      <c r="EP2226" s="275"/>
      <c r="ES2226" s="275"/>
      <c r="ET2226" s="276"/>
      <c r="EU2226" s="275"/>
      <c r="EV2226" s="275"/>
      <c r="EX2226" s="275"/>
      <c r="EY2226" s="275"/>
    </row>
    <row r="2227" spans="140:155" ht="32.25" customHeight="1">
      <c r="EJ2227" s="275"/>
      <c r="EK2227" s="276"/>
      <c r="EL2227" s="275"/>
      <c r="EM2227" s="275"/>
      <c r="EO2227" s="275"/>
      <c r="EP2227" s="275"/>
      <c r="ES2227" s="275"/>
      <c r="ET2227" s="276"/>
      <c r="EU2227" s="275"/>
      <c r="EV2227" s="275"/>
      <c r="EX2227" s="275"/>
      <c r="EY2227" s="275"/>
    </row>
    <row r="2228" spans="140:155" ht="32.25" customHeight="1">
      <c r="EJ2228" s="275"/>
      <c r="EK2228" s="276"/>
      <c r="EL2228" s="275"/>
      <c r="EM2228" s="275"/>
      <c r="EO2228" s="275"/>
      <c r="EP2228" s="275"/>
      <c r="ES2228" s="275"/>
      <c r="ET2228" s="276"/>
      <c r="EU2228" s="275"/>
      <c r="EV2228" s="275"/>
      <c r="EX2228" s="275"/>
      <c r="EY2228" s="275"/>
    </row>
    <row r="2229" spans="140:155" ht="32.25" customHeight="1">
      <c r="EJ2229" s="275"/>
      <c r="EK2229" s="276"/>
      <c r="EL2229" s="275"/>
      <c r="EM2229" s="275"/>
      <c r="EO2229" s="275"/>
      <c r="EP2229" s="275"/>
      <c r="ES2229" s="275"/>
      <c r="ET2229" s="276"/>
      <c r="EU2229" s="275"/>
      <c r="EV2229" s="275"/>
      <c r="EX2229" s="275"/>
      <c r="EY2229" s="275"/>
    </row>
    <row r="2230" spans="140:155" ht="32.25" customHeight="1">
      <c r="EJ2230" s="275"/>
      <c r="EK2230" s="276"/>
      <c r="EL2230" s="275"/>
      <c r="EM2230" s="275"/>
      <c r="EO2230" s="275"/>
      <c r="EP2230" s="275"/>
      <c r="ES2230" s="275"/>
      <c r="ET2230" s="276"/>
      <c r="EU2230" s="275"/>
      <c r="EV2230" s="275"/>
      <c r="EX2230" s="275"/>
      <c r="EY2230" s="275"/>
    </row>
    <row r="2231" spans="140:155" ht="32.25" customHeight="1">
      <c r="EJ2231" s="275"/>
      <c r="EK2231" s="276"/>
      <c r="EL2231" s="275"/>
      <c r="EM2231" s="275"/>
      <c r="EO2231" s="275"/>
      <c r="EP2231" s="275"/>
      <c r="ES2231" s="275"/>
      <c r="ET2231" s="276"/>
      <c r="EU2231" s="275"/>
      <c r="EV2231" s="275"/>
      <c r="EX2231" s="275"/>
      <c r="EY2231" s="275"/>
    </row>
    <row r="2232" spans="140:155" ht="32.25" customHeight="1">
      <c r="EJ2232" s="275"/>
      <c r="EK2232" s="276"/>
      <c r="EL2232" s="275"/>
      <c r="EM2232" s="275"/>
      <c r="EO2232" s="275"/>
      <c r="EP2232" s="275"/>
      <c r="ES2232" s="275"/>
      <c r="ET2232" s="276"/>
      <c r="EU2232" s="275"/>
      <c r="EV2232" s="275"/>
      <c r="EX2232" s="275"/>
      <c r="EY2232" s="275"/>
    </row>
    <row r="2233" spans="140:155" ht="32.25" customHeight="1">
      <c r="EJ2233" s="275"/>
      <c r="EK2233" s="276"/>
      <c r="EL2233" s="275"/>
      <c r="EM2233" s="275"/>
      <c r="EO2233" s="275"/>
      <c r="EP2233" s="275"/>
      <c r="ES2233" s="275"/>
      <c r="ET2233" s="276"/>
      <c r="EU2233" s="275"/>
      <c r="EV2233" s="275"/>
      <c r="EX2233" s="275"/>
      <c r="EY2233" s="275"/>
    </row>
    <row r="2234" spans="140:155" ht="32.25" customHeight="1">
      <c r="EJ2234" s="275"/>
      <c r="EK2234" s="276"/>
      <c r="EL2234" s="275"/>
      <c r="EM2234" s="275"/>
      <c r="EO2234" s="275"/>
      <c r="EP2234" s="275"/>
      <c r="ES2234" s="275"/>
      <c r="ET2234" s="276"/>
      <c r="EU2234" s="275"/>
      <c r="EV2234" s="275"/>
      <c r="EX2234" s="275"/>
      <c r="EY2234" s="275"/>
    </row>
    <row r="2235" spans="140:155" ht="32.25" customHeight="1">
      <c r="EJ2235" s="275"/>
      <c r="EK2235" s="276"/>
      <c r="EL2235" s="275"/>
      <c r="EM2235" s="275"/>
      <c r="EO2235" s="275"/>
      <c r="EP2235" s="275"/>
      <c r="ES2235" s="275"/>
      <c r="ET2235" s="276"/>
      <c r="EU2235" s="275"/>
      <c r="EV2235" s="275"/>
      <c r="EX2235" s="275"/>
      <c r="EY2235" s="275"/>
    </row>
    <row r="2236" spans="140:155" ht="32.25" customHeight="1">
      <c r="EJ2236" s="275"/>
      <c r="EK2236" s="276"/>
      <c r="EL2236" s="275"/>
      <c r="EM2236" s="275"/>
      <c r="EO2236" s="275"/>
      <c r="EP2236" s="275"/>
      <c r="ES2236" s="275"/>
      <c r="ET2236" s="276"/>
      <c r="EU2236" s="275"/>
      <c r="EV2236" s="275"/>
      <c r="EX2236" s="275"/>
      <c r="EY2236" s="275"/>
    </row>
    <row r="2237" spans="140:155" ht="32.25" customHeight="1">
      <c r="EJ2237" s="275"/>
      <c r="EK2237" s="276"/>
      <c r="EL2237" s="275"/>
      <c r="EM2237" s="275"/>
      <c r="EO2237" s="275"/>
      <c r="EP2237" s="275"/>
      <c r="ES2237" s="275"/>
      <c r="ET2237" s="276"/>
      <c r="EU2237" s="275"/>
      <c r="EV2237" s="275"/>
      <c r="EX2237" s="275"/>
      <c r="EY2237" s="275"/>
    </row>
    <row r="2238" spans="140:155" ht="32.25" customHeight="1">
      <c r="EJ2238" s="275"/>
      <c r="EK2238" s="276"/>
      <c r="EL2238" s="275"/>
      <c r="EM2238" s="275"/>
      <c r="EO2238" s="275"/>
      <c r="EP2238" s="275"/>
      <c r="ES2238" s="275"/>
      <c r="ET2238" s="276"/>
      <c r="EU2238" s="275"/>
      <c r="EV2238" s="275"/>
      <c r="EX2238" s="275"/>
      <c r="EY2238" s="275"/>
    </row>
    <row r="2239" spans="140:155" ht="32.25" customHeight="1">
      <c r="EJ2239" s="275"/>
      <c r="EK2239" s="276"/>
      <c r="EL2239" s="275"/>
      <c r="EM2239" s="275"/>
      <c r="EO2239" s="275"/>
      <c r="EP2239" s="275"/>
      <c r="ES2239" s="275"/>
      <c r="ET2239" s="276"/>
      <c r="EU2239" s="275"/>
      <c r="EV2239" s="275"/>
      <c r="EX2239" s="275"/>
      <c r="EY2239" s="275"/>
    </row>
    <row r="2240" spans="140:155" ht="32.25" customHeight="1">
      <c r="EJ2240" s="275"/>
      <c r="EK2240" s="276"/>
      <c r="EL2240" s="275"/>
      <c r="EM2240" s="275"/>
      <c r="EO2240" s="275"/>
      <c r="EP2240" s="275"/>
      <c r="ES2240" s="275"/>
      <c r="ET2240" s="276"/>
      <c r="EU2240" s="275"/>
      <c r="EV2240" s="275"/>
      <c r="EX2240" s="275"/>
      <c r="EY2240" s="275"/>
    </row>
    <row r="2241" spans="140:155" ht="32.25" customHeight="1">
      <c r="EJ2241" s="275"/>
      <c r="EK2241" s="276"/>
      <c r="EL2241" s="275"/>
      <c r="EM2241" s="275"/>
      <c r="EO2241" s="275"/>
      <c r="EP2241" s="275"/>
      <c r="ES2241" s="275"/>
      <c r="ET2241" s="276"/>
      <c r="EU2241" s="275"/>
      <c r="EV2241" s="275"/>
      <c r="EX2241" s="275"/>
      <c r="EY2241" s="275"/>
    </row>
    <row r="2242" spans="140:155" ht="32.25" customHeight="1">
      <c r="EJ2242" s="275"/>
      <c r="EK2242" s="276"/>
      <c r="EL2242" s="275"/>
      <c r="EM2242" s="275"/>
      <c r="EO2242" s="275"/>
      <c r="EP2242" s="275"/>
      <c r="ES2242" s="275"/>
      <c r="ET2242" s="276"/>
      <c r="EU2242" s="275"/>
      <c r="EV2242" s="275"/>
      <c r="EX2242" s="275"/>
      <c r="EY2242" s="275"/>
    </row>
    <row r="2243" spans="140:155" ht="32.25" customHeight="1">
      <c r="EJ2243" s="275"/>
      <c r="EK2243" s="276"/>
      <c r="EL2243" s="275"/>
      <c r="EM2243" s="275"/>
      <c r="EO2243" s="275"/>
      <c r="EP2243" s="275"/>
      <c r="ES2243" s="275"/>
      <c r="ET2243" s="276"/>
      <c r="EU2243" s="275"/>
      <c r="EV2243" s="275"/>
      <c r="EX2243" s="275"/>
      <c r="EY2243" s="275"/>
    </row>
    <row r="2244" spans="140:155" ht="32.25" customHeight="1">
      <c r="EJ2244" s="275"/>
      <c r="EK2244" s="276"/>
      <c r="EL2244" s="275"/>
      <c r="EM2244" s="275"/>
      <c r="EO2244" s="275"/>
      <c r="EP2244" s="275"/>
      <c r="ES2244" s="275"/>
      <c r="ET2244" s="276"/>
      <c r="EU2244" s="275"/>
      <c r="EV2244" s="275"/>
      <c r="EX2244" s="275"/>
      <c r="EY2244" s="275"/>
    </row>
    <row r="2245" spans="140:155" ht="32.25" customHeight="1">
      <c r="EJ2245" s="275"/>
      <c r="EK2245" s="276"/>
      <c r="EL2245" s="275"/>
      <c r="EM2245" s="275"/>
      <c r="EO2245" s="275"/>
      <c r="EP2245" s="275"/>
      <c r="ES2245" s="275"/>
      <c r="ET2245" s="276"/>
      <c r="EU2245" s="275"/>
      <c r="EV2245" s="275"/>
      <c r="EX2245" s="275"/>
      <c r="EY2245" s="275"/>
    </row>
    <row r="2246" spans="140:155" ht="32.25" customHeight="1">
      <c r="EJ2246" s="275"/>
      <c r="EK2246" s="276"/>
      <c r="EL2246" s="275"/>
      <c r="EM2246" s="275"/>
      <c r="EO2246" s="275"/>
      <c r="EP2246" s="275"/>
      <c r="ES2246" s="275"/>
      <c r="ET2246" s="276"/>
      <c r="EU2246" s="275"/>
      <c r="EV2246" s="275"/>
      <c r="EX2246" s="275"/>
      <c r="EY2246" s="275"/>
    </row>
    <row r="2247" spans="140:155" ht="32.25" customHeight="1">
      <c r="EJ2247" s="275"/>
      <c r="EK2247" s="276"/>
      <c r="EL2247" s="275"/>
      <c r="EM2247" s="275"/>
      <c r="EO2247" s="275"/>
      <c r="EP2247" s="275"/>
      <c r="ES2247" s="275"/>
      <c r="ET2247" s="276"/>
      <c r="EU2247" s="275"/>
      <c r="EV2247" s="275"/>
      <c r="EX2247" s="275"/>
      <c r="EY2247" s="275"/>
    </row>
    <row r="2248" spans="140:155" ht="32.25" customHeight="1">
      <c r="EJ2248" s="275"/>
      <c r="EK2248" s="276"/>
      <c r="EL2248" s="275"/>
      <c r="EM2248" s="275"/>
      <c r="EO2248" s="275"/>
      <c r="EP2248" s="275"/>
      <c r="ES2248" s="275"/>
      <c r="ET2248" s="276"/>
      <c r="EU2248" s="275"/>
      <c r="EV2248" s="275"/>
      <c r="EX2248" s="275"/>
      <c r="EY2248" s="275"/>
    </row>
    <row r="2249" spans="140:155" ht="32.25" customHeight="1">
      <c r="EJ2249" s="275"/>
      <c r="EK2249" s="276"/>
      <c r="EL2249" s="275"/>
      <c r="EM2249" s="275"/>
      <c r="EO2249" s="275"/>
      <c r="EP2249" s="275"/>
      <c r="ES2249" s="275"/>
      <c r="ET2249" s="276"/>
      <c r="EU2249" s="275"/>
      <c r="EV2249" s="275"/>
      <c r="EX2249" s="275"/>
      <c r="EY2249" s="275"/>
    </row>
    <row r="2250" spans="140:155" ht="32.25" customHeight="1">
      <c r="EJ2250" s="275"/>
      <c r="EK2250" s="276"/>
      <c r="EL2250" s="275"/>
      <c r="EM2250" s="275"/>
      <c r="EO2250" s="275"/>
      <c r="EP2250" s="275"/>
      <c r="ES2250" s="275"/>
      <c r="ET2250" s="276"/>
      <c r="EU2250" s="275"/>
      <c r="EV2250" s="275"/>
      <c r="EX2250" s="275"/>
      <c r="EY2250" s="275"/>
    </row>
    <row r="2251" spans="140:155" ht="32.25" customHeight="1">
      <c r="EJ2251" s="275"/>
      <c r="EK2251" s="276"/>
      <c r="EL2251" s="275"/>
      <c r="EM2251" s="275"/>
      <c r="EO2251" s="275"/>
      <c r="EP2251" s="275"/>
      <c r="ES2251" s="275"/>
      <c r="ET2251" s="276"/>
      <c r="EU2251" s="275"/>
      <c r="EV2251" s="275"/>
      <c r="EX2251" s="275"/>
      <c r="EY2251" s="275"/>
    </row>
    <row r="2252" spans="140:155" ht="32.25" customHeight="1">
      <c r="EJ2252" s="275"/>
      <c r="EK2252" s="276"/>
      <c r="EL2252" s="275"/>
      <c r="EM2252" s="275"/>
      <c r="EO2252" s="275"/>
      <c r="EP2252" s="275"/>
      <c r="ES2252" s="275"/>
      <c r="ET2252" s="276"/>
      <c r="EU2252" s="275"/>
      <c r="EV2252" s="275"/>
      <c r="EX2252" s="275"/>
      <c r="EY2252" s="275"/>
    </row>
    <row r="2253" spans="140:155" ht="32.25" customHeight="1">
      <c r="EJ2253" s="275"/>
      <c r="EK2253" s="276"/>
      <c r="EL2253" s="275"/>
      <c r="EM2253" s="275"/>
      <c r="EO2253" s="275"/>
      <c r="EP2253" s="275"/>
      <c r="ES2253" s="275"/>
      <c r="ET2253" s="276"/>
      <c r="EU2253" s="275"/>
      <c r="EV2253" s="275"/>
      <c r="EX2253" s="275"/>
      <c r="EY2253" s="275"/>
    </row>
    <row r="2254" spans="140:155" ht="32.25" customHeight="1">
      <c r="EJ2254" s="275"/>
      <c r="EK2254" s="276"/>
      <c r="EL2254" s="275"/>
      <c r="EM2254" s="275"/>
      <c r="EO2254" s="275"/>
      <c r="EP2254" s="275"/>
      <c r="ES2254" s="275"/>
      <c r="ET2254" s="276"/>
      <c r="EU2254" s="275"/>
      <c r="EV2254" s="275"/>
      <c r="EX2254" s="275"/>
      <c r="EY2254" s="275"/>
    </row>
    <row r="2255" spans="140:155" ht="32.25" customHeight="1">
      <c r="EJ2255" s="275"/>
      <c r="EK2255" s="276"/>
      <c r="EL2255" s="275"/>
      <c r="EM2255" s="275"/>
      <c r="EO2255" s="275"/>
      <c r="EP2255" s="275"/>
      <c r="ES2255" s="275"/>
      <c r="ET2255" s="276"/>
      <c r="EU2255" s="275"/>
      <c r="EV2255" s="275"/>
      <c r="EX2255" s="275"/>
      <c r="EY2255" s="275"/>
    </row>
    <row r="2256" spans="140:155" ht="32.25" customHeight="1">
      <c r="EJ2256" s="275"/>
      <c r="EK2256" s="276"/>
      <c r="EL2256" s="275"/>
      <c r="EM2256" s="275"/>
      <c r="EO2256" s="275"/>
      <c r="EP2256" s="275"/>
      <c r="ES2256" s="275"/>
      <c r="ET2256" s="276"/>
      <c r="EU2256" s="275"/>
      <c r="EV2256" s="275"/>
      <c r="EX2256" s="275"/>
      <c r="EY2256" s="275"/>
    </row>
    <row r="2257" spans="140:155" ht="32.25" customHeight="1">
      <c r="EJ2257" s="275"/>
      <c r="EK2257" s="276"/>
      <c r="EL2257" s="275"/>
      <c r="EM2257" s="275"/>
      <c r="EO2257" s="275"/>
      <c r="EP2257" s="275"/>
      <c r="ES2257" s="275"/>
      <c r="ET2257" s="276"/>
      <c r="EU2257" s="275"/>
      <c r="EV2257" s="275"/>
      <c r="EX2257" s="275"/>
      <c r="EY2257" s="275"/>
    </row>
    <row r="2258" spans="140:155" ht="32.25" customHeight="1">
      <c r="EJ2258" s="275"/>
      <c r="EK2258" s="276"/>
      <c r="EL2258" s="275"/>
      <c r="EM2258" s="275"/>
      <c r="EO2258" s="275"/>
      <c r="EP2258" s="275"/>
      <c r="ES2258" s="275"/>
      <c r="ET2258" s="276"/>
      <c r="EU2258" s="275"/>
      <c r="EV2258" s="275"/>
      <c r="EX2258" s="275"/>
      <c r="EY2258" s="275"/>
    </row>
    <row r="2259" spans="140:155" ht="32.25" customHeight="1">
      <c r="EJ2259" s="275"/>
      <c r="EK2259" s="276"/>
      <c r="EL2259" s="275"/>
      <c r="EM2259" s="275"/>
      <c r="EO2259" s="275"/>
      <c r="EP2259" s="275"/>
      <c r="ES2259" s="275"/>
      <c r="ET2259" s="276"/>
      <c r="EU2259" s="275"/>
      <c r="EV2259" s="275"/>
      <c r="EX2259" s="275"/>
      <c r="EY2259" s="275"/>
    </row>
    <row r="2260" spans="140:155" ht="32.25" customHeight="1">
      <c r="EJ2260" s="275"/>
      <c r="EK2260" s="276"/>
      <c r="EL2260" s="275"/>
      <c r="EM2260" s="275"/>
      <c r="EO2260" s="275"/>
      <c r="EP2260" s="275"/>
      <c r="ES2260" s="275"/>
      <c r="ET2260" s="276"/>
      <c r="EU2260" s="275"/>
      <c r="EV2260" s="275"/>
      <c r="EX2260" s="275"/>
      <c r="EY2260" s="275"/>
    </row>
    <row r="2261" spans="140:155" ht="32.25" customHeight="1">
      <c r="EJ2261" s="275"/>
      <c r="EK2261" s="276"/>
      <c r="EL2261" s="275"/>
      <c r="EM2261" s="275"/>
      <c r="EO2261" s="275"/>
      <c r="EP2261" s="275"/>
      <c r="ES2261" s="275"/>
      <c r="ET2261" s="276"/>
      <c r="EU2261" s="275"/>
      <c r="EV2261" s="275"/>
      <c r="EX2261" s="275"/>
      <c r="EY2261" s="275"/>
    </row>
    <row r="2262" spans="140:155" ht="32.25" customHeight="1">
      <c r="EJ2262" s="275"/>
      <c r="EK2262" s="276"/>
      <c r="EL2262" s="275"/>
      <c r="EM2262" s="275"/>
      <c r="EO2262" s="275"/>
      <c r="EP2262" s="275"/>
      <c r="ES2262" s="275"/>
      <c r="ET2262" s="276"/>
      <c r="EU2262" s="275"/>
      <c r="EV2262" s="275"/>
      <c r="EX2262" s="275"/>
      <c r="EY2262" s="275"/>
    </row>
    <row r="2263" spans="140:155" ht="32.25" customHeight="1">
      <c r="EJ2263" s="275"/>
      <c r="EK2263" s="276"/>
      <c r="EL2263" s="275"/>
      <c r="EM2263" s="275"/>
      <c r="EO2263" s="275"/>
      <c r="EP2263" s="275"/>
      <c r="ES2263" s="275"/>
      <c r="ET2263" s="276"/>
      <c r="EU2263" s="275"/>
      <c r="EV2263" s="275"/>
      <c r="EX2263" s="275"/>
      <c r="EY2263" s="275"/>
    </row>
    <row r="2264" spans="140:155" ht="32.25" customHeight="1">
      <c r="EJ2264" s="275"/>
      <c r="EK2264" s="276"/>
      <c r="EL2264" s="275"/>
      <c r="EM2264" s="275"/>
      <c r="EO2264" s="275"/>
      <c r="EP2264" s="275"/>
      <c r="ES2264" s="275"/>
      <c r="ET2264" s="276"/>
      <c r="EU2264" s="275"/>
      <c r="EV2264" s="275"/>
      <c r="EX2264" s="275"/>
      <c r="EY2264" s="275"/>
    </row>
    <row r="2265" spans="140:155" ht="32.25" customHeight="1">
      <c r="EJ2265" s="275"/>
      <c r="EK2265" s="276"/>
      <c r="EL2265" s="275"/>
      <c r="EM2265" s="275"/>
      <c r="EO2265" s="275"/>
      <c r="EP2265" s="275"/>
      <c r="ES2265" s="275"/>
      <c r="ET2265" s="276"/>
      <c r="EU2265" s="275"/>
      <c r="EV2265" s="275"/>
      <c r="EX2265" s="275"/>
      <c r="EY2265" s="275"/>
    </row>
    <row r="2266" spans="140:155" ht="32.25" customHeight="1">
      <c r="EJ2266" s="275"/>
      <c r="EK2266" s="276"/>
      <c r="EL2266" s="275"/>
      <c r="EM2266" s="275"/>
      <c r="EO2266" s="275"/>
      <c r="EP2266" s="275"/>
      <c r="ES2266" s="275"/>
      <c r="ET2266" s="276"/>
      <c r="EU2266" s="275"/>
      <c r="EV2266" s="275"/>
      <c r="EX2266" s="275"/>
      <c r="EY2266" s="275"/>
    </row>
    <row r="2267" spans="140:155" ht="32.25" customHeight="1">
      <c r="EJ2267" s="275"/>
      <c r="EK2267" s="276"/>
      <c r="EL2267" s="275"/>
      <c r="EM2267" s="275"/>
      <c r="EO2267" s="275"/>
      <c r="EP2267" s="275"/>
      <c r="ES2267" s="275"/>
      <c r="ET2267" s="276"/>
      <c r="EU2267" s="275"/>
      <c r="EV2267" s="275"/>
      <c r="EX2267" s="275"/>
      <c r="EY2267" s="275"/>
    </row>
    <row r="2268" spans="140:155" ht="32.25" customHeight="1">
      <c r="EJ2268" s="275"/>
      <c r="EK2268" s="276"/>
      <c r="EL2268" s="275"/>
      <c r="EM2268" s="275"/>
      <c r="EO2268" s="275"/>
      <c r="EP2268" s="275"/>
      <c r="ES2268" s="275"/>
      <c r="ET2268" s="276"/>
      <c r="EU2268" s="275"/>
      <c r="EV2268" s="275"/>
      <c r="EX2268" s="275"/>
      <c r="EY2268" s="275"/>
    </row>
    <row r="2269" spans="140:155" ht="32.25" customHeight="1">
      <c r="EJ2269" s="275"/>
      <c r="EK2269" s="276"/>
      <c r="EL2269" s="275"/>
      <c r="EM2269" s="275"/>
      <c r="EO2269" s="275"/>
      <c r="EP2269" s="275"/>
      <c r="ES2269" s="275"/>
      <c r="ET2269" s="276"/>
      <c r="EU2269" s="275"/>
      <c r="EV2269" s="275"/>
      <c r="EX2269" s="275"/>
      <c r="EY2269" s="275"/>
    </row>
    <row r="2270" spans="140:155" ht="32.25" customHeight="1">
      <c r="EJ2270" s="275"/>
      <c r="EK2270" s="276"/>
      <c r="EL2270" s="275"/>
      <c r="EM2270" s="275"/>
      <c r="EO2270" s="275"/>
      <c r="EP2270" s="275"/>
      <c r="ES2270" s="275"/>
      <c r="ET2270" s="276"/>
      <c r="EU2270" s="275"/>
      <c r="EV2270" s="275"/>
      <c r="EX2270" s="275"/>
      <c r="EY2270" s="275"/>
    </row>
    <row r="2271" spans="140:155" ht="32.25" customHeight="1">
      <c r="EJ2271" s="275"/>
      <c r="EK2271" s="276"/>
      <c r="EL2271" s="275"/>
      <c r="EM2271" s="275"/>
      <c r="EO2271" s="275"/>
      <c r="EP2271" s="275"/>
      <c r="ES2271" s="275"/>
      <c r="ET2271" s="276"/>
      <c r="EU2271" s="275"/>
      <c r="EV2271" s="275"/>
      <c r="EX2271" s="275"/>
      <c r="EY2271" s="275"/>
    </row>
    <row r="2272" spans="140:155" ht="32.25" customHeight="1">
      <c r="EJ2272" s="275"/>
      <c r="EK2272" s="276"/>
      <c r="EL2272" s="275"/>
      <c r="EM2272" s="275"/>
      <c r="EO2272" s="275"/>
      <c r="EP2272" s="275"/>
      <c r="ES2272" s="275"/>
      <c r="ET2272" s="276"/>
      <c r="EU2272" s="275"/>
      <c r="EV2272" s="275"/>
      <c r="EX2272" s="275"/>
      <c r="EY2272" s="275"/>
    </row>
    <row r="2273" spans="140:155" ht="32.25" customHeight="1">
      <c r="EJ2273" s="275"/>
      <c r="EK2273" s="276"/>
      <c r="EL2273" s="275"/>
      <c r="EM2273" s="275"/>
      <c r="EO2273" s="275"/>
      <c r="EP2273" s="275"/>
      <c r="ES2273" s="275"/>
      <c r="ET2273" s="276"/>
      <c r="EU2273" s="275"/>
      <c r="EV2273" s="275"/>
      <c r="EX2273" s="275"/>
      <c r="EY2273" s="275"/>
    </row>
    <row r="2274" spans="140:155" ht="32.25" customHeight="1">
      <c r="EJ2274" s="275"/>
      <c r="EK2274" s="276"/>
      <c r="EL2274" s="275"/>
      <c r="EM2274" s="275"/>
      <c r="EO2274" s="275"/>
      <c r="EP2274" s="275"/>
      <c r="ES2274" s="275"/>
      <c r="ET2274" s="276"/>
      <c r="EU2274" s="275"/>
      <c r="EV2274" s="275"/>
      <c r="EX2274" s="275"/>
      <c r="EY2274" s="275"/>
    </row>
    <row r="2275" spans="140:155" ht="32.25" customHeight="1">
      <c r="EJ2275" s="275"/>
      <c r="EK2275" s="276"/>
      <c r="EL2275" s="275"/>
      <c r="EM2275" s="275"/>
      <c r="EO2275" s="275"/>
      <c r="EP2275" s="275"/>
      <c r="ES2275" s="275"/>
      <c r="ET2275" s="276"/>
      <c r="EU2275" s="275"/>
      <c r="EV2275" s="275"/>
      <c r="EX2275" s="275"/>
      <c r="EY2275" s="275"/>
    </row>
    <row r="2276" spans="140:155" ht="32.25" customHeight="1">
      <c r="EJ2276" s="275"/>
      <c r="EK2276" s="276"/>
      <c r="EL2276" s="275"/>
      <c r="EM2276" s="275"/>
      <c r="EO2276" s="275"/>
      <c r="EP2276" s="275"/>
      <c r="ES2276" s="275"/>
      <c r="ET2276" s="276"/>
      <c r="EU2276" s="275"/>
      <c r="EV2276" s="275"/>
      <c r="EX2276" s="275"/>
      <c r="EY2276" s="275"/>
    </row>
    <row r="2277" spans="140:155" ht="32.25" customHeight="1">
      <c r="EJ2277" s="275"/>
      <c r="EK2277" s="276"/>
      <c r="EL2277" s="275"/>
      <c r="EM2277" s="275"/>
      <c r="EO2277" s="275"/>
      <c r="EP2277" s="275"/>
      <c r="ES2277" s="275"/>
      <c r="ET2277" s="276"/>
      <c r="EU2277" s="275"/>
      <c r="EV2277" s="275"/>
      <c r="EX2277" s="275"/>
      <c r="EY2277" s="275"/>
    </row>
    <row r="2278" spans="140:155" ht="32.25" customHeight="1">
      <c r="EJ2278" s="275"/>
      <c r="EK2278" s="276"/>
      <c r="EL2278" s="275"/>
      <c r="EM2278" s="275"/>
      <c r="EO2278" s="275"/>
      <c r="EP2278" s="275"/>
      <c r="ES2278" s="275"/>
      <c r="ET2278" s="276"/>
      <c r="EU2278" s="275"/>
      <c r="EV2278" s="275"/>
      <c r="EX2278" s="275"/>
      <c r="EY2278" s="275"/>
    </row>
    <row r="2279" spans="140:155" ht="32.25" customHeight="1">
      <c r="EJ2279" s="275"/>
      <c r="EK2279" s="276"/>
      <c r="EL2279" s="275"/>
      <c r="EM2279" s="275"/>
      <c r="EO2279" s="275"/>
      <c r="EP2279" s="275"/>
      <c r="ES2279" s="275"/>
      <c r="ET2279" s="276"/>
      <c r="EU2279" s="275"/>
      <c r="EV2279" s="275"/>
      <c r="EX2279" s="275"/>
      <c r="EY2279" s="275"/>
    </row>
    <row r="2280" spans="140:155" ht="32.25" customHeight="1">
      <c r="EJ2280" s="275"/>
      <c r="EK2280" s="276"/>
      <c r="EL2280" s="275"/>
      <c r="EM2280" s="275"/>
      <c r="EO2280" s="275"/>
      <c r="EP2280" s="275"/>
      <c r="ES2280" s="275"/>
      <c r="ET2280" s="276"/>
      <c r="EU2280" s="275"/>
      <c r="EV2280" s="275"/>
      <c r="EX2280" s="275"/>
      <c r="EY2280" s="275"/>
    </row>
    <row r="2281" spans="140:155" ht="32.25" customHeight="1">
      <c r="EJ2281" s="275"/>
      <c r="EK2281" s="276"/>
      <c r="EL2281" s="275"/>
      <c r="EM2281" s="275"/>
      <c r="EO2281" s="275"/>
      <c r="EP2281" s="275"/>
      <c r="ES2281" s="275"/>
      <c r="ET2281" s="276"/>
      <c r="EU2281" s="275"/>
      <c r="EV2281" s="275"/>
      <c r="EX2281" s="275"/>
      <c r="EY2281" s="275"/>
    </row>
    <row r="2282" spans="140:155" ht="32.25" customHeight="1">
      <c r="EJ2282" s="275"/>
      <c r="EK2282" s="276"/>
      <c r="EL2282" s="275"/>
      <c r="EM2282" s="275"/>
      <c r="EO2282" s="275"/>
      <c r="EP2282" s="275"/>
      <c r="ES2282" s="275"/>
      <c r="ET2282" s="276"/>
      <c r="EU2282" s="275"/>
      <c r="EV2282" s="275"/>
      <c r="EX2282" s="275"/>
      <c r="EY2282" s="275"/>
    </row>
    <row r="2283" spans="140:155" ht="32.25" customHeight="1">
      <c r="EJ2283" s="275"/>
      <c r="EK2283" s="276"/>
      <c r="EL2283" s="275"/>
      <c r="EM2283" s="275"/>
      <c r="EO2283" s="275"/>
      <c r="EP2283" s="275"/>
      <c r="ES2283" s="275"/>
      <c r="ET2283" s="276"/>
      <c r="EU2283" s="275"/>
      <c r="EV2283" s="275"/>
      <c r="EX2283" s="275"/>
      <c r="EY2283" s="275"/>
    </row>
    <row r="2284" spans="140:155" ht="32.25" customHeight="1">
      <c r="EJ2284" s="275"/>
      <c r="EK2284" s="276"/>
      <c r="EL2284" s="275"/>
      <c r="EM2284" s="275"/>
      <c r="EO2284" s="275"/>
      <c r="EP2284" s="275"/>
      <c r="ES2284" s="275"/>
      <c r="ET2284" s="276"/>
      <c r="EU2284" s="275"/>
      <c r="EV2284" s="275"/>
      <c r="EX2284" s="275"/>
      <c r="EY2284" s="275"/>
    </row>
    <row r="2285" spans="140:155" ht="32.25" customHeight="1">
      <c r="EJ2285" s="275"/>
      <c r="EK2285" s="276"/>
      <c r="EL2285" s="275"/>
      <c r="EM2285" s="275"/>
      <c r="EO2285" s="275"/>
      <c r="EP2285" s="275"/>
      <c r="ES2285" s="275"/>
      <c r="ET2285" s="276"/>
      <c r="EU2285" s="275"/>
      <c r="EV2285" s="275"/>
      <c r="EX2285" s="275"/>
      <c r="EY2285" s="275"/>
    </row>
    <row r="2286" spans="140:155" ht="32.25" customHeight="1">
      <c r="EJ2286" s="275"/>
      <c r="EK2286" s="276"/>
      <c r="EL2286" s="275"/>
      <c r="EM2286" s="275"/>
      <c r="EO2286" s="275"/>
      <c r="EP2286" s="275"/>
      <c r="ES2286" s="275"/>
      <c r="ET2286" s="276"/>
      <c r="EU2286" s="275"/>
      <c r="EV2286" s="275"/>
      <c r="EX2286" s="275"/>
      <c r="EY2286" s="275"/>
    </row>
    <row r="2287" spans="140:155" ht="32.25" customHeight="1">
      <c r="EJ2287" s="275"/>
      <c r="EK2287" s="276"/>
      <c r="EL2287" s="275"/>
      <c r="EM2287" s="275"/>
      <c r="EO2287" s="275"/>
      <c r="EP2287" s="275"/>
      <c r="ES2287" s="275"/>
      <c r="ET2287" s="276"/>
      <c r="EU2287" s="275"/>
      <c r="EV2287" s="275"/>
      <c r="EX2287" s="275"/>
      <c r="EY2287" s="275"/>
    </row>
    <row r="2288" spans="140:155" ht="32.25" customHeight="1">
      <c r="EJ2288" s="275"/>
      <c r="EK2288" s="276"/>
      <c r="EL2288" s="275"/>
      <c r="EM2288" s="275"/>
      <c r="EO2288" s="275"/>
      <c r="EP2288" s="275"/>
      <c r="ES2288" s="275"/>
      <c r="ET2288" s="276"/>
      <c r="EU2288" s="275"/>
      <c r="EV2288" s="275"/>
      <c r="EX2288" s="275"/>
      <c r="EY2288" s="275"/>
    </row>
    <row r="2289" spans="140:155" ht="32.25" customHeight="1">
      <c r="EJ2289" s="275"/>
      <c r="EK2289" s="276"/>
      <c r="EL2289" s="275"/>
      <c r="EM2289" s="275"/>
      <c r="EO2289" s="275"/>
      <c r="EP2289" s="275"/>
      <c r="ES2289" s="275"/>
      <c r="ET2289" s="276"/>
      <c r="EU2289" s="275"/>
      <c r="EV2289" s="275"/>
      <c r="EX2289" s="275"/>
      <c r="EY2289" s="275"/>
    </row>
    <row r="2290" spans="140:155" ht="32.25" customHeight="1">
      <c r="EJ2290" s="275"/>
      <c r="EK2290" s="276"/>
      <c r="EL2290" s="275"/>
      <c r="EM2290" s="275"/>
      <c r="EO2290" s="275"/>
      <c r="EP2290" s="275"/>
      <c r="ES2290" s="275"/>
      <c r="ET2290" s="276"/>
      <c r="EU2290" s="275"/>
      <c r="EV2290" s="275"/>
      <c r="EX2290" s="275"/>
      <c r="EY2290" s="275"/>
    </row>
    <row r="2291" spans="140:155" ht="32.25" customHeight="1">
      <c r="EJ2291" s="275"/>
      <c r="EK2291" s="276"/>
      <c r="EL2291" s="275"/>
      <c r="EM2291" s="275"/>
      <c r="EO2291" s="275"/>
      <c r="EP2291" s="275"/>
      <c r="ES2291" s="275"/>
      <c r="ET2291" s="276"/>
      <c r="EU2291" s="275"/>
      <c r="EV2291" s="275"/>
      <c r="EX2291" s="275"/>
      <c r="EY2291" s="275"/>
    </row>
    <row r="2292" spans="140:155" ht="32.25" customHeight="1">
      <c r="EJ2292" s="275"/>
      <c r="EK2292" s="276"/>
      <c r="EL2292" s="275"/>
      <c r="EM2292" s="275"/>
      <c r="EO2292" s="275"/>
      <c r="EP2292" s="275"/>
      <c r="ES2292" s="275"/>
      <c r="ET2292" s="276"/>
      <c r="EU2292" s="275"/>
      <c r="EV2292" s="275"/>
      <c r="EX2292" s="275"/>
      <c r="EY2292" s="275"/>
    </row>
    <row r="2293" spans="140:155" ht="32.25" customHeight="1">
      <c r="EJ2293" s="275"/>
      <c r="EK2293" s="276"/>
      <c r="EL2293" s="275"/>
      <c r="EM2293" s="275"/>
      <c r="EO2293" s="275"/>
      <c r="EP2293" s="275"/>
      <c r="ES2293" s="275"/>
      <c r="ET2293" s="276"/>
      <c r="EU2293" s="275"/>
      <c r="EV2293" s="275"/>
      <c r="EX2293" s="275"/>
      <c r="EY2293" s="275"/>
    </row>
    <row r="2294" spans="140:155" ht="32.25" customHeight="1">
      <c r="EJ2294" s="275"/>
      <c r="EK2294" s="276"/>
      <c r="EL2294" s="275"/>
      <c r="EM2294" s="275"/>
      <c r="EO2294" s="275"/>
      <c r="EP2294" s="275"/>
      <c r="ES2294" s="275"/>
      <c r="ET2294" s="276"/>
      <c r="EU2294" s="275"/>
      <c r="EV2294" s="275"/>
      <c r="EX2294" s="275"/>
      <c r="EY2294" s="275"/>
    </row>
    <row r="2295" spans="140:155" ht="32.25" customHeight="1">
      <c r="EJ2295" s="275"/>
      <c r="EK2295" s="276"/>
      <c r="EL2295" s="275"/>
      <c r="EM2295" s="275"/>
      <c r="EO2295" s="275"/>
      <c r="EP2295" s="275"/>
      <c r="ES2295" s="275"/>
      <c r="ET2295" s="276"/>
      <c r="EU2295" s="275"/>
      <c r="EV2295" s="275"/>
      <c r="EX2295" s="275"/>
      <c r="EY2295" s="275"/>
    </row>
    <row r="2296" spans="140:155" ht="32.25" customHeight="1">
      <c r="EJ2296" s="275"/>
      <c r="EK2296" s="276"/>
      <c r="EL2296" s="275"/>
      <c r="EM2296" s="275"/>
      <c r="EO2296" s="275"/>
      <c r="EP2296" s="275"/>
      <c r="ES2296" s="275"/>
      <c r="ET2296" s="276"/>
      <c r="EU2296" s="275"/>
      <c r="EV2296" s="275"/>
      <c r="EX2296" s="275"/>
      <c r="EY2296" s="275"/>
    </row>
    <row r="2297" spans="140:155" ht="32.25" customHeight="1">
      <c r="EJ2297" s="275"/>
      <c r="EK2297" s="276"/>
      <c r="EL2297" s="275"/>
      <c r="EM2297" s="275"/>
      <c r="EO2297" s="275"/>
      <c r="EP2297" s="275"/>
      <c r="ES2297" s="275"/>
      <c r="ET2297" s="276"/>
      <c r="EU2297" s="275"/>
      <c r="EV2297" s="275"/>
      <c r="EX2297" s="275"/>
      <c r="EY2297" s="275"/>
    </row>
    <row r="2298" spans="140:155" ht="32.25" customHeight="1">
      <c r="EJ2298" s="275"/>
      <c r="EK2298" s="276"/>
      <c r="EL2298" s="275"/>
      <c r="EM2298" s="275"/>
      <c r="EO2298" s="275"/>
      <c r="EP2298" s="275"/>
      <c r="ES2298" s="275"/>
      <c r="ET2298" s="276"/>
      <c r="EU2298" s="275"/>
      <c r="EV2298" s="275"/>
      <c r="EX2298" s="275"/>
      <c r="EY2298" s="275"/>
    </row>
    <row r="2299" spans="140:155" ht="32.25" customHeight="1">
      <c r="EJ2299" s="275"/>
      <c r="EK2299" s="276"/>
      <c r="EL2299" s="275"/>
      <c r="EM2299" s="275"/>
      <c r="EO2299" s="275"/>
      <c r="EP2299" s="275"/>
      <c r="ES2299" s="275"/>
      <c r="ET2299" s="276"/>
      <c r="EU2299" s="275"/>
      <c r="EV2299" s="275"/>
      <c r="EX2299" s="275"/>
      <c r="EY2299" s="275"/>
    </row>
    <row r="2300" spans="140:155" ht="32.25" customHeight="1">
      <c r="EJ2300" s="275"/>
      <c r="EK2300" s="276"/>
      <c r="EL2300" s="275"/>
      <c r="EM2300" s="275"/>
      <c r="EO2300" s="275"/>
      <c r="EP2300" s="275"/>
      <c r="ES2300" s="275"/>
      <c r="ET2300" s="276"/>
      <c r="EU2300" s="275"/>
      <c r="EV2300" s="275"/>
      <c r="EX2300" s="275"/>
      <c r="EY2300" s="275"/>
    </row>
    <row r="2301" spans="140:155" ht="32.25" customHeight="1">
      <c r="EJ2301" s="275"/>
      <c r="EK2301" s="276"/>
      <c r="EL2301" s="275"/>
      <c r="EM2301" s="275"/>
      <c r="EO2301" s="275"/>
      <c r="EP2301" s="275"/>
      <c r="ES2301" s="275"/>
      <c r="ET2301" s="276"/>
      <c r="EU2301" s="275"/>
      <c r="EV2301" s="275"/>
      <c r="EX2301" s="275"/>
      <c r="EY2301" s="275"/>
    </row>
    <row r="2302" spans="140:155" ht="32.25" customHeight="1">
      <c r="EJ2302" s="275"/>
      <c r="EK2302" s="276"/>
      <c r="EL2302" s="275"/>
      <c r="EM2302" s="275"/>
      <c r="EO2302" s="275"/>
      <c r="EP2302" s="275"/>
      <c r="ES2302" s="275"/>
      <c r="ET2302" s="276"/>
      <c r="EU2302" s="275"/>
      <c r="EV2302" s="275"/>
      <c r="EX2302" s="275"/>
      <c r="EY2302" s="275"/>
    </row>
    <row r="2303" spans="140:155" ht="32.25" customHeight="1">
      <c r="EJ2303" s="275"/>
      <c r="EK2303" s="276"/>
      <c r="EL2303" s="275"/>
      <c r="EM2303" s="275"/>
      <c r="EO2303" s="275"/>
      <c r="EP2303" s="275"/>
      <c r="ES2303" s="275"/>
      <c r="ET2303" s="276"/>
      <c r="EU2303" s="275"/>
      <c r="EV2303" s="275"/>
      <c r="EX2303" s="275"/>
      <c r="EY2303" s="275"/>
    </row>
    <row r="2304" spans="140:155" ht="32.25" customHeight="1">
      <c r="EJ2304" s="275"/>
      <c r="EK2304" s="276"/>
      <c r="EL2304" s="275"/>
      <c r="EM2304" s="275"/>
      <c r="EO2304" s="275"/>
      <c r="EP2304" s="275"/>
      <c r="ES2304" s="275"/>
      <c r="ET2304" s="276"/>
      <c r="EU2304" s="275"/>
      <c r="EV2304" s="275"/>
      <c r="EX2304" s="275"/>
      <c r="EY2304" s="275"/>
    </row>
    <row r="2305" spans="140:155" ht="32.25" customHeight="1">
      <c r="EJ2305" s="275"/>
      <c r="EK2305" s="276"/>
      <c r="EL2305" s="275"/>
      <c r="EM2305" s="275"/>
      <c r="EO2305" s="275"/>
      <c r="EP2305" s="275"/>
      <c r="ES2305" s="275"/>
      <c r="ET2305" s="276"/>
      <c r="EU2305" s="275"/>
      <c r="EV2305" s="275"/>
      <c r="EX2305" s="275"/>
      <c r="EY2305" s="275"/>
    </row>
    <row r="2306" spans="140:155" ht="32.25" customHeight="1">
      <c r="EJ2306" s="275"/>
      <c r="EK2306" s="276"/>
      <c r="EL2306" s="275"/>
      <c r="EM2306" s="275"/>
      <c r="EO2306" s="275"/>
      <c r="EP2306" s="275"/>
      <c r="ES2306" s="275"/>
      <c r="ET2306" s="276"/>
      <c r="EU2306" s="275"/>
      <c r="EV2306" s="275"/>
      <c r="EX2306" s="275"/>
      <c r="EY2306" s="275"/>
    </row>
    <row r="2307" spans="140:155" ht="32.25" customHeight="1">
      <c r="EJ2307" s="275"/>
      <c r="EK2307" s="276"/>
      <c r="EL2307" s="275"/>
      <c r="EM2307" s="275"/>
      <c r="EO2307" s="275"/>
      <c r="EP2307" s="275"/>
      <c r="ES2307" s="275"/>
      <c r="ET2307" s="276"/>
      <c r="EU2307" s="275"/>
      <c r="EV2307" s="275"/>
      <c r="EX2307" s="275"/>
      <c r="EY2307" s="275"/>
    </row>
    <row r="2308" spans="140:155" ht="32.25" customHeight="1">
      <c r="EJ2308" s="275"/>
      <c r="EK2308" s="276"/>
      <c r="EL2308" s="275"/>
      <c r="EM2308" s="275"/>
      <c r="EO2308" s="275"/>
      <c r="EP2308" s="275"/>
      <c r="ES2308" s="275"/>
      <c r="ET2308" s="276"/>
      <c r="EU2308" s="275"/>
      <c r="EV2308" s="275"/>
      <c r="EX2308" s="275"/>
      <c r="EY2308" s="275"/>
    </row>
    <row r="2309" spans="140:155" ht="32.25" customHeight="1">
      <c r="EJ2309" s="275"/>
      <c r="EK2309" s="276"/>
      <c r="EL2309" s="275"/>
      <c r="EM2309" s="275"/>
      <c r="EO2309" s="275"/>
      <c r="EP2309" s="275"/>
      <c r="ES2309" s="275"/>
      <c r="ET2309" s="276"/>
      <c r="EU2309" s="275"/>
      <c r="EV2309" s="275"/>
      <c r="EX2309" s="275"/>
      <c r="EY2309" s="275"/>
    </row>
    <row r="2310" spans="140:155" ht="32.25" customHeight="1">
      <c r="EJ2310" s="275"/>
      <c r="EK2310" s="276"/>
      <c r="EL2310" s="275"/>
      <c r="EM2310" s="275"/>
      <c r="EO2310" s="275"/>
      <c r="EP2310" s="275"/>
      <c r="ES2310" s="275"/>
      <c r="ET2310" s="276"/>
      <c r="EU2310" s="275"/>
      <c r="EV2310" s="275"/>
      <c r="EX2310" s="275"/>
      <c r="EY2310" s="275"/>
    </row>
    <row r="2311" spans="140:155" ht="32.25" customHeight="1">
      <c r="EJ2311" s="275"/>
      <c r="EK2311" s="276"/>
      <c r="EL2311" s="275"/>
      <c r="EM2311" s="275"/>
      <c r="EO2311" s="275"/>
      <c r="EP2311" s="275"/>
      <c r="ES2311" s="275"/>
      <c r="ET2311" s="276"/>
      <c r="EU2311" s="275"/>
      <c r="EV2311" s="275"/>
      <c r="EX2311" s="275"/>
      <c r="EY2311" s="275"/>
    </row>
    <row r="2312" spans="140:155" ht="32.25" customHeight="1">
      <c r="EJ2312" s="275"/>
      <c r="EK2312" s="276"/>
      <c r="EL2312" s="275"/>
      <c r="EM2312" s="275"/>
      <c r="EO2312" s="275"/>
      <c r="EP2312" s="275"/>
      <c r="ES2312" s="275"/>
      <c r="ET2312" s="276"/>
      <c r="EU2312" s="275"/>
      <c r="EV2312" s="275"/>
      <c r="EX2312" s="275"/>
      <c r="EY2312" s="275"/>
    </row>
    <row r="2313" spans="140:155" ht="32.25" customHeight="1">
      <c r="EJ2313" s="275"/>
      <c r="EK2313" s="276"/>
      <c r="EL2313" s="275"/>
      <c r="EM2313" s="275"/>
      <c r="EO2313" s="275"/>
      <c r="EP2313" s="275"/>
      <c r="ES2313" s="275"/>
      <c r="ET2313" s="276"/>
      <c r="EU2313" s="275"/>
      <c r="EV2313" s="275"/>
      <c r="EX2313" s="275"/>
      <c r="EY2313" s="275"/>
    </row>
    <row r="2314" spans="140:155" ht="32.25" customHeight="1">
      <c r="EJ2314" s="275"/>
      <c r="EK2314" s="276"/>
      <c r="EL2314" s="275"/>
      <c r="EM2314" s="275"/>
      <c r="EO2314" s="275"/>
      <c r="EP2314" s="275"/>
      <c r="ES2314" s="275"/>
      <c r="ET2314" s="276"/>
      <c r="EU2314" s="275"/>
      <c r="EV2314" s="275"/>
      <c r="EX2314" s="275"/>
      <c r="EY2314" s="275"/>
    </row>
    <row r="2315" spans="140:155" ht="32.25" customHeight="1">
      <c r="EJ2315" s="275"/>
      <c r="EK2315" s="276"/>
      <c r="EL2315" s="275"/>
      <c r="EM2315" s="275"/>
      <c r="EO2315" s="275"/>
      <c r="EP2315" s="275"/>
      <c r="ES2315" s="275"/>
      <c r="ET2315" s="276"/>
      <c r="EU2315" s="275"/>
      <c r="EV2315" s="275"/>
      <c r="EX2315" s="275"/>
      <c r="EY2315" s="275"/>
    </row>
    <row r="2316" spans="140:155" ht="32.25" customHeight="1">
      <c r="EJ2316" s="275"/>
      <c r="EK2316" s="276"/>
      <c r="EL2316" s="275"/>
      <c r="EM2316" s="275"/>
      <c r="EO2316" s="275"/>
      <c r="EP2316" s="275"/>
      <c r="ES2316" s="275"/>
      <c r="ET2316" s="276"/>
      <c r="EU2316" s="275"/>
      <c r="EV2316" s="275"/>
      <c r="EX2316" s="275"/>
      <c r="EY2316" s="275"/>
    </row>
    <row r="2317" spans="140:155" ht="32.25" customHeight="1">
      <c r="EJ2317" s="275"/>
      <c r="EK2317" s="276"/>
      <c r="EL2317" s="275"/>
      <c r="EM2317" s="275"/>
      <c r="EO2317" s="275"/>
      <c r="EP2317" s="275"/>
      <c r="ES2317" s="275"/>
      <c r="ET2317" s="276"/>
      <c r="EU2317" s="275"/>
      <c r="EV2317" s="275"/>
      <c r="EX2317" s="275"/>
      <c r="EY2317" s="275"/>
    </row>
    <row r="2318" spans="140:155" ht="32.25" customHeight="1">
      <c r="EJ2318" s="275"/>
      <c r="EK2318" s="276"/>
      <c r="EL2318" s="275"/>
      <c r="EM2318" s="275"/>
      <c r="EO2318" s="275"/>
      <c r="EP2318" s="275"/>
      <c r="ES2318" s="275"/>
      <c r="ET2318" s="276"/>
      <c r="EU2318" s="275"/>
      <c r="EV2318" s="275"/>
      <c r="EX2318" s="275"/>
      <c r="EY2318" s="275"/>
    </row>
    <row r="2319" spans="140:155" ht="32.25" customHeight="1">
      <c r="EJ2319" s="275"/>
      <c r="EK2319" s="276"/>
      <c r="EL2319" s="275"/>
      <c r="EM2319" s="275"/>
      <c r="EO2319" s="275"/>
      <c r="EP2319" s="275"/>
      <c r="ES2319" s="275"/>
      <c r="ET2319" s="276"/>
      <c r="EU2319" s="275"/>
      <c r="EV2319" s="275"/>
      <c r="EX2319" s="275"/>
      <c r="EY2319" s="275"/>
    </row>
    <row r="2320" spans="140:155" ht="32.25" customHeight="1">
      <c r="EJ2320" s="275"/>
      <c r="EK2320" s="276"/>
      <c r="EL2320" s="275"/>
      <c r="EM2320" s="275"/>
      <c r="EO2320" s="275"/>
      <c r="EP2320" s="275"/>
      <c r="ES2320" s="275"/>
      <c r="ET2320" s="276"/>
      <c r="EU2320" s="275"/>
      <c r="EV2320" s="275"/>
      <c r="EX2320" s="275"/>
      <c r="EY2320" s="275"/>
    </row>
    <row r="2321" spans="140:155" ht="32.25" customHeight="1">
      <c r="EJ2321" s="275"/>
      <c r="EK2321" s="276"/>
      <c r="EL2321" s="275"/>
      <c r="EM2321" s="275"/>
      <c r="EO2321" s="275"/>
      <c r="EP2321" s="275"/>
      <c r="ES2321" s="275"/>
      <c r="ET2321" s="276"/>
      <c r="EU2321" s="275"/>
      <c r="EV2321" s="275"/>
      <c r="EX2321" s="275"/>
      <c r="EY2321" s="275"/>
    </row>
    <row r="2322" spans="140:155" ht="32.25" customHeight="1">
      <c r="EJ2322" s="275"/>
      <c r="EK2322" s="276"/>
      <c r="EL2322" s="275"/>
      <c r="EM2322" s="275"/>
      <c r="EO2322" s="275"/>
      <c r="EP2322" s="275"/>
      <c r="ES2322" s="275"/>
      <c r="ET2322" s="276"/>
      <c r="EU2322" s="275"/>
      <c r="EV2322" s="275"/>
      <c r="EX2322" s="275"/>
      <c r="EY2322" s="275"/>
    </row>
    <row r="2323" spans="140:155" ht="32.25" customHeight="1">
      <c r="EJ2323" s="275"/>
      <c r="EK2323" s="276"/>
      <c r="EL2323" s="275"/>
      <c r="EM2323" s="275"/>
      <c r="EO2323" s="275"/>
      <c r="EP2323" s="275"/>
      <c r="ES2323" s="275"/>
      <c r="ET2323" s="276"/>
      <c r="EU2323" s="275"/>
      <c r="EV2323" s="275"/>
      <c r="EX2323" s="275"/>
      <c r="EY2323" s="275"/>
    </row>
    <row r="2324" spans="140:155" ht="32.25" customHeight="1">
      <c r="EJ2324" s="275"/>
      <c r="EK2324" s="276"/>
      <c r="EL2324" s="275"/>
      <c r="EM2324" s="275"/>
      <c r="EO2324" s="275"/>
      <c r="EP2324" s="275"/>
      <c r="ES2324" s="275"/>
      <c r="ET2324" s="276"/>
      <c r="EU2324" s="275"/>
      <c r="EV2324" s="275"/>
      <c r="EX2324" s="275"/>
      <c r="EY2324" s="275"/>
    </row>
    <row r="2325" spans="140:155" ht="32.25" customHeight="1">
      <c r="EJ2325" s="275"/>
      <c r="EK2325" s="276"/>
      <c r="EL2325" s="275"/>
      <c r="EM2325" s="275"/>
      <c r="EO2325" s="275"/>
      <c r="EP2325" s="275"/>
      <c r="ES2325" s="275"/>
      <c r="ET2325" s="276"/>
      <c r="EU2325" s="275"/>
      <c r="EV2325" s="275"/>
      <c r="EX2325" s="275"/>
      <c r="EY2325" s="275"/>
    </row>
    <row r="2326" spans="140:155" ht="32.25" customHeight="1">
      <c r="EJ2326" s="275"/>
      <c r="EK2326" s="276"/>
      <c r="EL2326" s="275"/>
      <c r="EM2326" s="275"/>
      <c r="EO2326" s="275"/>
      <c r="EP2326" s="275"/>
      <c r="ES2326" s="275"/>
      <c r="ET2326" s="276"/>
      <c r="EU2326" s="275"/>
      <c r="EV2326" s="275"/>
      <c r="EX2326" s="275"/>
      <c r="EY2326" s="275"/>
    </row>
    <row r="2327" spans="140:155" ht="32.25" customHeight="1">
      <c r="EJ2327" s="275"/>
      <c r="EK2327" s="276"/>
      <c r="EL2327" s="275"/>
      <c r="EM2327" s="275"/>
      <c r="EO2327" s="275"/>
      <c r="EP2327" s="275"/>
      <c r="ES2327" s="275"/>
      <c r="ET2327" s="276"/>
      <c r="EU2327" s="275"/>
      <c r="EV2327" s="275"/>
      <c r="EX2327" s="275"/>
      <c r="EY2327" s="275"/>
    </row>
    <row r="2328" spans="140:155" ht="32.25" customHeight="1">
      <c r="EJ2328" s="275"/>
      <c r="EK2328" s="276"/>
      <c r="EL2328" s="275"/>
      <c r="EM2328" s="275"/>
      <c r="EO2328" s="275"/>
      <c r="EP2328" s="275"/>
      <c r="ES2328" s="275"/>
      <c r="ET2328" s="276"/>
      <c r="EU2328" s="275"/>
      <c r="EV2328" s="275"/>
      <c r="EX2328" s="275"/>
      <c r="EY2328" s="275"/>
    </row>
    <row r="2329" spans="140:155" ht="32.25" customHeight="1">
      <c r="EJ2329" s="275"/>
      <c r="EK2329" s="276"/>
      <c r="EL2329" s="275"/>
      <c r="EM2329" s="275"/>
      <c r="EO2329" s="275"/>
      <c r="EP2329" s="275"/>
      <c r="ES2329" s="275"/>
      <c r="ET2329" s="276"/>
      <c r="EU2329" s="275"/>
      <c r="EV2329" s="275"/>
      <c r="EX2329" s="275"/>
      <c r="EY2329" s="275"/>
    </row>
    <row r="2330" spans="140:155" ht="32.25" customHeight="1">
      <c r="EJ2330" s="275"/>
      <c r="EK2330" s="276"/>
      <c r="EL2330" s="275"/>
      <c r="EM2330" s="275"/>
      <c r="EO2330" s="275"/>
      <c r="EP2330" s="275"/>
      <c r="ES2330" s="275"/>
      <c r="ET2330" s="276"/>
      <c r="EU2330" s="275"/>
      <c r="EV2330" s="275"/>
      <c r="EX2330" s="275"/>
      <c r="EY2330" s="275"/>
    </row>
    <row r="2331" spans="140:155" ht="32.25" customHeight="1">
      <c r="EJ2331" s="275"/>
      <c r="EK2331" s="276"/>
      <c r="EL2331" s="275"/>
      <c r="EM2331" s="275"/>
      <c r="EO2331" s="275"/>
      <c r="EP2331" s="275"/>
      <c r="ES2331" s="275"/>
      <c r="ET2331" s="276"/>
      <c r="EU2331" s="275"/>
      <c r="EV2331" s="275"/>
      <c r="EX2331" s="275"/>
      <c r="EY2331" s="275"/>
    </row>
    <row r="2332" spans="140:155" ht="32.25" customHeight="1">
      <c r="EJ2332" s="275"/>
      <c r="EK2332" s="276"/>
      <c r="EL2332" s="275"/>
      <c r="EM2332" s="275"/>
      <c r="EO2332" s="275"/>
      <c r="EP2332" s="275"/>
      <c r="ES2332" s="275"/>
      <c r="ET2332" s="276"/>
      <c r="EU2332" s="275"/>
      <c r="EV2332" s="275"/>
      <c r="EX2332" s="275"/>
      <c r="EY2332" s="275"/>
    </row>
    <row r="2333" spans="140:155" ht="32.25" customHeight="1">
      <c r="EJ2333" s="275"/>
      <c r="EK2333" s="276"/>
      <c r="EL2333" s="275"/>
      <c r="EM2333" s="275"/>
      <c r="EO2333" s="275"/>
      <c r="EP2333" s="275"/>
      <c r="ES2333" s="275"/>
      <c r="ET2333" s="276"/>
      <c r="EU2333" s="275"/>
      <c r="EV2333" s="275"/>
      <c r="EX2333" s="275"/>
      <c r="EY2333" s="275"/>
    </row>
    <row r="2334" spans="140:155" ht="32.25" customHeight="1">
      <c r="EJ2334" s="275"/>
      <c r="EK2334" s="276"/>
      <c r="EL2334" s="275"/>
      <c r="EM2334" s="275"/>
      <c r="EO2334" s="275"/>
      <c r="EP2334" s="275"/>
      <c r="ES2334" s="275"/>
      <c r="ET2334" s="276"/>
      <c r="EU2334" s="275"/>
      <c r="EV2334" s="275"/>
      <c r="EX2334" s="275"/>
      <c r="EY2334" s="275"/>
    </row>
    <row r="2335" spans="140:155" ht="32.25" customHeight="1">
      <c r="EJ2335" s="275"/>
      <c r="EK2335" s="276"/>
      <c r="EL2335" s="275"/>
      <c r="EM2335" s="275"/>
      <c r="EO2335" s="275"/>
      <c r="EP2335" s="275"/>
      <c r="ES2335" s="275"/>
      <c r="ET2335" s="276"/>
      <c r="EU2335" s="275"/>
      <c r="EV2335" s="275"/>
      <c r="EX2335" s="275"/>
      <c r="EY2335" s="275"/>
    </row>
    <row r="2336" spans="140:155" ht="32.25" customHeight="1">
      <c r="EJ2336" s="275"/>
      <c r="EK2336" s="276"/>
      <c r="EL2336" s="275"/>
      <c r="EM2336" s="275"/>
      <c r="EO2336" s="275"/>
      <c r="EP2336" s="275"/>
      <c r="ES2336" s="275"/>
      <c r="ET2336" s="276"/>
      <c r="EU2336" s="275"/>
      <c r="EV2336" s="275"/>
      <c r="EX2336" s="275"/>
      <c r="EY2336" s="275"/>
    </row>
    <row r="2337" spans="140:155" ht="32.25" customHeight="1">
      <c r="EJ2337" s="275"/>
      <c r="EK2337" s="276"/>
      <c r="EL2337" s="275"/>
      <c r="EM2337" s="275"/>
      <c r="EO2337" s="275"/>
      <c r="EP2337" s="275"/>
      <c r="ES2337" s="275"/>
      <c r="ET2337" s="276"/>
      <c r="EU2337" s="275"/>
      <c r="EV2337" s="275"/>
      <c r="EX2337" s="275"/>
      <c r="EY2337" s="275"/>
    </row>
    <row r="2338" spans="140:155" ht="32.25" customHeight="1">
      <c r="EJ2338" s="275"/>
      <c r="EK2338" s="276"/>
      <c r="EL2338" s="275"/>
      <c r="EM2338" s="275"/>
      <c r="EO2338" s="275"/>
      <c r="EP2338" s="275"/>
      <c r="ES2338" s="275"/>
      <c r="ET2338" s="276"/>
      <c r="EU2338" s="275"/>
      <c r="EV2338" s="275"/>
      <c r="EX2338" s="275"/>
      <c r="EY2338" s="275"/>
    </row>
    <row r="2339" spans="140:155" ht="32.25" customHeight="1">
      <c r="EJ2339" s="275"/>
      <c r="EK2339" s="276"/>
      <c r="EL2339" s="275"/>
      <c r="EM2339" s="275"/>
      <c r="EO2339" s="275"/>
      <c r="EP2339" s="275"/>
      <c r="ES2339" s="275"/>
      <c r="ET2339" s="276"/>
      <c r="EU2339" s="275"/>
      <c r="EV2339" s="275"/>
      <c r="EX2339" s="275"/>
      <c r="EY2339" s="275"/>
    </row>
    <row r="2340" spans="140:155" ht="32.25" customHeight="1">
      <c r="EJ2340" s="275"/>
      <c r="EK2340" s="276"/>
      <c r="EL2340" s="275"/>
      <c r="EM2340" s="275"/>
      <c r="EO2340" s="275"/>
      <c r="EP2340" s="275"/>
      <c r="ES2340" s="275"/>
      <c r="ET2340" s="276"/>
      <c r="EU2340" s="275"/>
      <c r="EV2340" s="275"/>
      <c r="EX2340" s="275"/>
      <c r="EY2340" s="275"/>
    </row>
    <row r="2341" spans="140:155" ht="32.25" customHeight="1">
      <c r="EJ2341" s="275"/>
      <c r="EK2341" s="276"/>
      <c r="EL2341" s="275"/>
      <c r="EM2341" s="275"/>
      <c r="EO2341" s="275"/>
      <c r="EP2341" s="275"/>
      <c r="ES2341" s="275"/>
      <c r="ET2341" s="276"/>
      <c r="EU2341" s="275"/>
      <c r="EV2341" s="275"/>
      <c r="EX2341" s="275"/>
      <c r="EY2341" s="275"/>
    </row>
    <row r="2342" spans="140:155" ht="32.25" customHeight="1">
      <c r="EJ2342" s="275"/>
      <c r="EK2342" s="276"/>
      <c r="EL2342" s="275"/>
      <c r="EM2342" s="275"/>
      <c r="EO2342" s="275"/>
      <c r="EP2342" s="275"/>
      <c r="ES2342" s="275"/>
      <c r="ET2342" s="276"/>
      <c r="EU2342" s="275"/>
      <c r="EV2342" s="275"/>
      <c r="EX2342" s="275"/>
      <c r="EY2342" s="275"/>
    </row>
    <row r="2343" spans="140:155" ht="32.25" customHeight="1">
      <c r="EJ2343" s="275"/>
      <c r="EK2343" s="276"/>
      <c r="EL2343" s="275"/>
      <c r="EM2343" s="275"/>
      <c r="EO2343" s="275"/>
      <c r="EP2343" s="275"/>
      <c r="ES2343" s="275"/>
      <c r="ET2343" s="276"/>
      <c r="EU2343" s="275"/>
      <c r="EV2343" s="275"/>
      <c r="EX2343" s="275"/>
      <c r="EY2343" s="275"/>
    </row>
    <row r="2344" spans="140:155" ht="32.25" customHeight="1">
      <c r="EJ2344" s="275"/>
      <c r="EK2344" s="276"/>
      <c r="EL2344" s="275"/>
      <c r="EM2344" s="275"/>
      <c r="EO2344" s="275"/>
      <c r="EP2344" s="275"/>
      <c r="ES2344" s="275"/>
      <c r="ET2344" s="276"/>
      <c r="EU2344" s="275"/>
      <c r="EV2344" s="275"/>
      <c r="EX2344" s="275"/>
      <c r="EY2344" s="275"/>
    </row>
    <row r="2345" spans="140:155" ht="32.25" customHeight="1">
      <c r="EJ2345" s="275"/>
      <c r="EK2345" s="276"/>
      <c r="EL2345" s="275"/>
      <c r="EM2345" s="275"/>
      <c r="EO2345" s="275"/>
      <c r="EP2345" s="275"/>
      <c r="ES2345" s="275"/>
      <c r="ET2345" s="276"/>
      <c r="EU2345" s="275"/>
      <c r="EV2345" s="275"/>
      <c r="EX2345" s="275"/>
      <c r="EY2345" s="275"/>
    </row>
    <row r="2346" spans="140:155" ht="32.25" customHeight="1">
      <c r="EJ2346" s="275"/>
      <c r="EK2346" s="276"/>
      <c r="EL2346" s="275"/>
      <c r="EM2346" s="275"/>
      <c r="EO2346" s="275"/>
      <c r="EP2346" s="275"/>
      <c r="ES2346" s="275"/>
      <c r="ET2346" s="276"/>
      <c r="EU2346" s="275"/>
      <c r="EV2346" s="275"/>
      <c r="EX2346" s="275"/>
      <c r="EY2346" s="275"/>
    </row>
    <row r="2347" spans="140:155" ht="32.25" customHeight="1">
      <c r="EJ2347" s="275"/>
      <c r="EK2347" s="276"/>
      <c r="EL2347" s="275"/>
      <c r="EM2347" s="275"/>
      <c r="EO2347" s="275"/>
      <c r="EP2347" s="275"/>
      <c r="ES2347" s="275"/>
      <c r="ET2347" s="276"/>
      <c r="EU2347" s="275"/>
      <c r="EV2347" s="275"/>
      <c r="EX2347" s="275"/>
      <c r="EY2347" s="275"/>
    </row>
    <row r="2348" spans="140:155" ht="32.25" customHeight="1">
      <c r="EJ2348" s="275"/>
      <c r="EK2348" s="276"/>
      <c r="EL2348" s="275"/>
      <c r="EM2348" s="275"/>
      <c r="EO2348" s="275"/>
      <c r="EP2348" s="275"/>
      <c r="ES2348" s="275"/>
      <c r="ET2348" s="276"/>
      <c r="EU2348" s="275"/>
      <c r="EV2348" s="275"/>
      <c r="EX2348" s="275"/>
      <c r="EY2348" s="275"/>
    </row>
    <row r="2349" spans="140:155" ht="32.25" customHeight="1">
      <c r="EJ2349" s="275"/>
      <c r="EK2349" s="276"/>
      <c r="EL2349" s="275"/>
      <c r="EM2349" s="275"/>
      <c r="EO2349" s="275"/>
      <c r="EP2349" s="275"/>
      <c r="ES2349" s="275"/>
      <c r="ET2349" s="276"/>
      <c r="EU2349" s="275"/>
      <c r="EV2349" s="275"/>
      <c r="EX2349" s="275"/>
      <c r="EY2349" s="275"/>
    </row>
    <row r="2350" spans="140:155" ht="32.25" customHeight="1">
      <c r="EJ2350" s="275"/>
      <c r="EK2350" s="276"/>
      <c r="EL2350" s="275"/>
      <c r="EM2350" s="275"/>
      <c r="EO2350" s="275"/>
      <c r="EP2350" s="275"/>
      <c r="ES2350" s="275"/>
      <c r="ET2350" s="276"/>
      <c r="EU2350" s="275"/>
      <c r="EV2350" s="275"/>
      <c r="EX2350" s="275"/>
      <c r="EY2350" s="275"/>
    </row>
    <row r="2351" spans="140:155" ht="32.25" customHeight="1">
      <c r="EJ2351" s="275"/>
      <c r="EK2351" s="276"/>
      <c r="EL2351" s="275"/>
      <c r="EM2351" s="275"/>
      <c r="EO2351" s="275"/>
      <c r="EP2351" s="275"/>
      <c r="ES2351" s="275"/>
      <c r="ET2351" s="276"/>
      <c r="EU2351" s="275"/>
      <c r="EV2351" s="275"/>
      <c r="EX2351" s="275"/>
      <c r="EY2351" s="275"/>
    </row>
    <row r="2352" spans="140:155" ht="32.25" customHeight="1">
      <c r="EJ2352" s="275"/>
      <c r="EK2352" s="276"/>
      <c r="EL2352" s="275"/>
      <c r="EM2352" s="275"/>
      <c r="EO2352" s="275"/>
      <c r="EP2352" s="275"/>
      <c r="ES2352" s="275"/>
      <c r="ET2352" s="276"/>
      <c r="EU2352" s="275"/>
      <c r="EV2352" s="275"/>
      <c r="EX2352" s="275"/>
      <c r="EY2352" s="275"/>
    </row>
    <row r="2353" spans="140:155" ht="32.25" customHeight="1">
      <c r="EJ2353" s="275"/>
      <c r="EK2353" s="276"/>
      <c r="EL2353" s="275"/>
      <c r="EM2353" s="275"/>
      <c r="EO2353" s="275"/>
      <c r="EP2353" s="275"/>
      <c r="ES2353" s="275"/>
      <c r="ET2353" s="276"/>
      <c r="EU2353" s="275"/>
      <c r="EV2353" s="275"/>
      <c r="EX2353" s="275"/>
      <c r="EY2353" s="275"/>
    </row>
    <row r="2354" spans="140:155" ht="32.25" customHeight="1">
      <c r="EJ2354" s="275"/>
      <c r="EK2354" s="276"/>
      <c r="EL2354" s="275"/>
      <c r="EM2354" s="275"/>
      <c r="EO2354" s="275"/>
      <c r="EP2354" s="275"/>
      <c r="ES2354" s="275"/>
      <c r="ET2354" s="276"/>
      <c r="EU2354" s="275"/>
      <c r="EV2354" s="275"/>
      <c r="EX2354" s="275"/>
      <c r="EY2354" s="275"/>
    </row>
    <row r="2355" spans="140:155" ht="32.25" customHeight="1">
      <c r="EJ2355" s="275"/>
      <c r="EK2355" s="276"/>
      <c r="EL2355" s="275"/>
      <c r="EM2355" s="275"/>
      <c r="EO2355" s="275"/>
      <c r="EP2355" s="275"/>
      <c r="ES2355" s="275"/>
      <c r="ET2355" s="276"/>
      <c r="EU2355" s="275"/>
      <c r="EV2355" s="275"/>
      <c r="EX2355" s="275"/>
      <c r="EY2355" s="275"/>
    </row>
    <row r="2356" spans="140:155" ht="32.25" customHeight="1">
      <c r="EJ2356" s="275"/>
      <c r="EK2356" s="276"/>
      <c r="EL2356" s="275"/>
      <c r="EM2356" s="275"/>
      <c r="EO2356" s="275"/>
      <c r="EP2356" s="275"/>
      <c r="ES2356" s="275"/>
      <c r="ET2356" s="276"/>
      <c r="EU2356" s="275"/>
      <c r="EV2356" s="275"/>
      <c r="EX2356" s="275"/>
      <c r="EY2356" s="275"/>
    </row>
    <row r="2357" spans="140:155" ht="32.25" customHeight="1">
      <c r="EJ2357" s="275"/>
      <c r="EK2357" s="276"/>
      <c r="EL2357" s="275"/>
      <c r="EM2357" s="275"/>
      <c r="EO2357" s="275"/>
      <c r="EP2357" s="275"/>
      <c r="ES2357" s="275"/>
      <c r="ET2357" s="276"/>
      <c r="EU2357" s="275"/>
      <c r="EV2357" s="275"/>
      <c r="EX2357" s="275"/>
      <c r="EY2357" s="275"/>
    </row>
    <row r="2358" spans="140:155" ht="32.25" customHeight="1">
      <c r="EJ2358" s="275"/>
      <c r="EK2358" s="276"/>
      <c r="EL2358" s="275"/>
      <c r="EM2358" s="275"/>
      <c r="EO2358" s="275"/>
      <c r="EP2358" s="275"/>
      <c r="ES2358" s="275"/>
      <c r="ET2358" s="276"/>
      <c r="EU2358" s="275"/>
      <c r="EV2358" s="275"/>
      <c r="EX2358" s="275"/>
      <c r="EY2358" s="275"/>
    </row>
    <row r="2359" spans="140:155" ht="32.25" customHeight="1">
      <c r="EJ2359" s="275"/>
      <c r="EK2359" s="276"/>
      <c r="EL2359" s="275"/>
      <c r="EM2359" s="275"/>
      <c r="EO2359" s="275"/>
      <c r="EP2359" s="275"/>
      <c r="ES2359" s="275"/>
      <c r="ET2359" s="276"/>
      <c r="EU2359" s="275"/>
      <c r="EV2359" s="275"/>
      <c r="EX2359" s="275"/>
      <c r="EY2359" s="275"/>
    </row>
    <row r="2360" spans="140:155" ht="32.25" customHeight="1">
      <c r="EJ2360" s="275"/>
      <c r="EK2360" s="276"/>
      <c r="EL2360" s="275"/>
      <c r="EM2360" s="275"/>
      <c r="EO2360" s="275"/>
      <c r="EP2360" s="275"/>
      <c r="ES2360" s="275"/>
      <c r="ET2360" s="276"/>
      <c r="EU2360" s="275"/>
      <c r="EV2360" s="275"/>
      <c r="EX2360" s="275"/>
      <c r="EY2360" s="275"/>
    </row>
    <row r="2361" spans="140:155" ht="32.25" customHeight="1">
      <c r="EJ2361" s="275"/>
      <c r="EK2361" s="276"/>
      <c r="EL2361" s="275"/>
      <c r="EM2361" s="275"/>
      <c r="EO2361" s="275"/>
      <c r="EP2361" s="275"/>
      <c r="ES2361" s="275"/>
      <c r="ET2361" s="276"/>
      <c r="EU2361" s="275"/>
      <c r="EV2361" s="275"/>
      <c r="EX2361" s="275"/>
      <c r="EY2361" s="275"/>
    </row>
    <row r="2362" spans="140:155" ht="32.25" customHeight="1">
      <c r="EJ2362" s="275"/>
      <c r="EK2362" s="276"/>
      <c r="EL2362" s="275"/>
      <c r="EM2362" s="275"/>
      <c r="EO2362" s="275"/>
      <c r="EP2362" s="275"/>
      <c r="ES2362" s="275"/>
      <c r="ET2362" s="276"/>
      <c r="EU2362" s="275"/>
      <c r="EV2362" s="275"/>
      <c r="EX2362" s="275"/>
      <c r="EY2362" s="275"/>
    </row>
    <row r="2363" spans="140:155" ht="32.25" customHeight="1">
      <c r="EJ2363" s="275"/>
      <c r="EK2363" s="276"/>
      <c r="EL2363" s="275"/>
      <c r="EM2363" s="275"/>
      <c r="EO2363" s="275"/>
      <c r="EP2363" s="275"/>
      <c r="ES2363" s="275"/>
      <c r="ET2363" s="276"/>
      <c r="EU2363" s="275"/>
      <c r="EV2363" s="275"/>
      <c r="EX2363" s="275"/>
      <c r="EY2363" s="275"/>
    </row>
    <row r="2364" spans="140:155" ht="32.25" customHeight="1">
      <c r="EJ2364" s="275"/>
      <c r="EK2364" s="276"/>
      <c r="EL2364" s="275"/>
      <c r="EM2364" s="275"/>
      <c r="EO2364" s="275"/>
      <c r="EP2364" s="275"/>
      <c r="ES2364" s="275"/>
      <c r="ET2364" s="276"/>
      <c r="EU2364" s="275"/>
      <c r="EV2364" s="275"/>
      <c r="EX2364" s="275"/>
      <c r="EY2364" s="275"/>
    </row>
    <row r="2365" spans="140:155" ht="32.25" customHeight="1">
      <c r="EJ2365" s="275"/>
      <c r="EK2365" s="276"/>
      <c r="EL2365" s="275"/>
      <c r="EM2365" s="275"/>
      <c r="EO2365" s="275"/>
      <c r="EP2365" s="275"/>
      <c r="ES2365" s="275"/>
      <c r="ET2365" s="276"/>
      <c r="EU2365" s="275"/>
      <c r="EV2365" s="275"/>
      <c r="EX2365" s="275"/>
      <c r="EY2365" s="275"/>
    </row>
    <row r="2366" spans="140:155" ht="32.25" customHeight="1">
      <c r="EJ2366" s="275"/>
      <c r="EK2366" s="276"/>
      <c r="EL2366" s="275"/>
      <c r="EM2366" s="275"/>
      <c r="EO2366" s="275"/>
      <c r="EP2366" s="275"/>
      <c r="ES2366" s="275"/>
      <c r="ET2366" s="276"/>
      <c r="EU2366" s="275"/>
      <c r="EV2366" s="275"/>
      <c r="EX2366" s="275"/>
      <c r="EY2366" s="275"/>
    </row>
    <row r="2367" spans="140:155" ht="32.25" customHeight="1">
      <c r="EJ2367" s="275"/>
      <c r="EK2367" s="276"/>
      <c r="EL2367" s="275"/>
      <c r="EM2367" s="275"/>
      <c r="EO2367" s="275"/>
      <c r="EP2367" s="275"/>
      <c r="ES2367" s="275"/>
      <c r="ET2367" s="276"/>
      <c r="EU2367" s="275"/>
      <c r="EV2367" s="275"/>
      <c r="EX2367" s="275"/>
      <c r="EY2367" s="275"/>
    </row>
    <row r="2368" spans="140:155" ht="32.25" customHeight="1">
      <c r="EJ2368" s="275"/>
      <c r="EK2368" s="276"/>
      <c r="EL2368" s="275"/>
      <c r="EM2368" s="275"/>
      <c r="EO2368" s="275"/>
      <c r="EP2368" s="275"/>
      <c r="ES2368" s="275"/>
      <c r="ET2368" s="276"/>
      <c r="EU2368" s="275"/>
      <c r="EV2368" s="275"/>
      <c r="EX2368" s="275"/>
      <c r="EY2368" s="275"/>
    </row>
    <row r="2369" spans="140:155" ht="32.25" customHeight="1">
      <c r="EJ2369" s="275"/>
      <c r="EK2369" s="276"/>
      <c r="EL2369" s="275"/>
      <c r="EM2369" s="275"/>
      <c r="EO2369" s="275"/>
      <c r="EP2369" s="275"/>
      <c r="ES2369" s="275"/>
      <c r="ET2369" s="276"/>
      <c r="EU2369" s="275"/>
      <c r="EV2369" s="275"/>
      <c r="EX2369" s="275"/>
      <c r="EY2369" s="275"/>
    </row>
    <row r="2370" spans="140:155" ht="32.25" customHeight="1">
      <c r="EJ2370" s="275"/>
      <c r="EK2370" s="276"/>
      <c r="EL2370" s="275"/>
      <c r="EM2370" s="275"/>
      <c r="EO2370" s="275"/>
      <c r="EP2370" s="275"/>
      <c r="ES2370" s="275"/>
      <c r="ET2370" s="276"/>
      <c r="EU2370" s="275"/>
      <c r="EV2370" s="275"/>
      <c r="EX2370" s="275"/>
      <c r="EY2370" s="275"/>
    </row>
    <row r="2371" spans="140:155" ht="32.25" customHeight="1">
      <c r="EJ2371" s="275"/>
      <c r="EK2371" s="276"/>
      <c r="EL2371" s="275"/>
      <c r="EM2371" s="275"/>
      <c r="EO2371" s="275"/>
      <c r="EP2371" s="275"/>
      <c r="ES2371" s="275"/>
      <c r="ET2371" s="276"/>
      <c r="EU2371" s="275"/>
      <c r="EV2371" s="275"/>
      <c r="EX2371" s="275"/>
      <c r="EY2371" s="275"/>
    </row>
    <row r="2372" spans="140:155" ht="32.25" customHeight="1">
      <c r="EJ2372" s="275"/>
      <c r="EK2372" s="276"/>
      <c r="EL2372" s="275"/>
      <c r="EM2372" s="275"/>
      <c r="EO2372" s="275"/>
      <c r="EP2372" s="275"/>
      <c r="ES2372" s="275"/>
      <c r="ET2372" s="276"/>
      <c r="EU2372" s="275"/>
      <c r="EV2372" s="275"/>
      <c r="EX2372" s="275"/>
      <c r="EY2372" s="275"/>
    </row>
    <row r="2373" spans="140:155" ht="32.25" customHeight="1">
      <c r="EJ2373" s="275"/>
      <c r="EK2373" s="276"/>
      <c r="EL2373" s="275"/>
      <c r="EM2373" s="275"/>
      <c r="EO2373" s="275"/>
      <c r="EP2373" s="275"/>
      <c r="ES2373" s="275"/>
      <c r="ET2373" s="276"/>
      <c r="EU2373" s="275"/>
      <c r="EV2373" s="275"/>
      <c r="EX2373" s="275"/>
      <c r="EY2373" s="275"/>
    </row>
    <row r="2374" spans="140:155" ht="32.25" customHeight="1">
      <c r="EJ2374" s="275"/>
      <c r="EK2374" s="276"/>
      <c r="EL2374" s="275"/>
      <c r="EM2374" s="275"/>
      <c r="EO2374" s="275"/>
      <c r="EP2374" s="275"/>
      <c r="ES2374" s="275"/>
      <c r="ET2374" s="276"/>
      <c r="EU2374" s="275"/>
      <c r="EV2374" s="275"/>
      <c r="EX2374" s="275"/>
      <c r="EY2374" s="275"/>
    </row>
    <row r="2375" spans="140:155" ht="32.25" customHeight="1">
      <c r="EJ2375" s="275"/>
      <c r="EK2375" s="276"/>
      <c r="EL2375" s="275"/>
      <c r="EM2375" s="275"/>
      <c r="EO2375" s="275"/>
      <c r="EP2375" s="275"/>
      <c r="ES2375" s="275"/>
      <c r="ET2375" s="276"/>
      <c r="EU2375" s="275"/>
      <c r="EV2375" s="275"/>
      <c r="EX2375" s="275"/>
      <c r="EY2375" s="275"/>
    </row>
    <row r="2376" spans="140:155" ht="32.25" customHeight="1">
      <c r="EJ2376" s="275"/>
      <c r="EK2376" s="276"/>
      <c r="EL2376" s="275"/>
      <c r="EM2376" s="275"/>
      <c r="EO2376" s="275"/>
      <c r="EP2376" s="275"/>
      <c r="ES2376" s="275"/>
      <c r="ET2376" s="276"/>
      <c r="EU2376" s="275"/>
      <c r="EV2376" s="275"/>
      <c r="EX2376" s="275"/>
      <c r="EY2376" s="275"/>
    </row>
    <row r="2377" spans="140:155" ht="32.25" customHeight="1">
      <c r="EJ2377" s="275"/>
      <c r="EK2377" s="276"/>
      <c r="EL2377" s="275"/>
      <c r="EM2377" s="275"/>
      <c r="EO2377" s="275"/>
      <c r="EP2377" s="275"/>
      <c r="ES2377" s="275"/>
      <c r="ET2377" s="276"/>
      <c r="EU2377" s="275"/>
      <c r="EV2377" s="275"/>
      <c r="EX2377" s="275"/>
      <c r="EY2377" s="275"/>
    </row>
    <row r="2378" spans="140:155" ht="32.25" customHeight="1">
      <c r="EJ2378" s="275"/>
      <c r="EK2378" s="276"/>
      <c r="EL2378" s="275"/>
      <c r="EM2378" s="275"/>
      <c r="EO2378" s="275"/>
      <c r="EP2378" s="275"/>
      <c r="ES2378" s="275"/>
      <c r="ET2378" s="276"/>
      <c r="EU2378" s="275"/>
      <c r="EV2378" s="275"/>
      <c r="EX2378" s="275"/>
      <c r="EY2378" s="275"/>
    </row>
    <row r="2379" spans="140:155" ht="32.25" customHeight="1">
      <c r="EJ2379" s="275"/>
      <c r="EK2379" s="276"/>
      <c r="EL2379" s="275"/>
      <c r="EM2379" s="275"/>
      <c r="EO2379" s="275"/>
      <c r="EP2379" s="275"/>
      <c r="ES2379" s="275"/>
      <c r="ET2379" s="276"/>
      <c r="EU2379" s="275"/>
      <c r="EV2379" s="275"/>
      <c r="EX2379" s="275"/>
      <c r="EY2379" s="275"/>
    </row>
    <row r="2380" spans="140:155" ht="32.25" customHeight="1">
      <c r="EJ2380" s="275"/>
      <c r="EK2380" s="276"/>
      <c r="EL2380" s="275"/>
      <c r="EM2380" s="275"/>
      <c r="EO2380" s="275"/>
      <c r="EP2380" s="275"/>
      <c r="ES2380" s="275"/>
      <c r="ET2380" s="276"/>
      <c r="EU2380" s="275"/>
      <c r="EV2380" s="275"/>
      <c r="EX2380" s="275"/>
      <c r="EY2380" s="275"/>
    </row>
    <row r="2381" spans="140:155" ht="32.25" customHeight="1">
      <c r="EJ2381" s="275"/>
      <c r="EK2381" s="276"/>
      <c r="EL2381" s="275"/>
      <c r="EM2381" s="275"/>
      <c r="EO2381" s="275"/>
      <c r="EP2381" s="275"/>
      <c r="ES2381" s="275"/>
      <c r="ET2381" s="276"/>
      <c r="EU2381" s="275"/>
      <c r="EV2381" s="275"/>
      <c r="EX2381" s="275"/>
      <c r="EY2381" s="275"/>
    </row>
    <row r="2382" spans="140:155" ht="32.25" customHeight="1">
      <c r="EJ2382" s="275"/>
      <c r="EK2382" s="276"/>
      <c r="EL2382" s="275"/>
      <c r="EM2382" s="275"/>
      <c r="EO2382" s="275"/>
      <c r="EP2382" s="275"/>
      <c r="ES2382" s="275"/>
      <c r="ET2382" s="276"/>
      <c r="EU2382" s="275"/>
      <c r="EV2382" s="275"/>
      <c r="EX2382" s="275"/>
      <c r="EY2382" s="275"/>
    </row>
    <row r="2383" spans="140:155" ht="32.25" customHeight="1">
      <c r="EJ2383" s="275"/>
      <c r="EK2383" s="276"/>
      <c r="EL2383" s="275"/>
      <c r="EM2383" s="275"/>
      <c r="EO2383" s="275"/>
      <c r="EP2383" s="275"/>
      <c r="ES2383" s="275"/>
      <c r="ET2383" s="276"/>
      <c r="EU2383" s="275"/>
      <c r="EV2383" s="275"/>
      <c r="EX2383" s="275"/>
      <c r="EY2383" s="275"/>
    </row>
    <row r="2384" spans="140:155" ht="32.25" customHeight="1">
      <c r="EJ2384" s="275"/>
      <c r="EK2384" s="276"/>
      <c r="EL2384" s="275"/>
      <c r="EM2384" s="275"/>
      <c r="EO2384" s="275"/>
      <c r="EP2384" s="275"/>
      <c r="ES2384" s="275"/>
      <c r="ET2384" s="276"/>
      <c r="EU2384" s="275"/>
      <c r="EV2384" s="275"/>
      <c r="EX2384" s="275"/>
      <c r="EY2384" s="275"/>
    </row>
    <row r="2385" spans="140:155" ht="32.25" customHeight="1">
      <c r="EJ2385" s="275"/>
      <c r="EK2385" s="276"/>
      <c r="EL2385" s="275"/>
      <c r="EM2385" s="275"/>
      <c r="EO2385" s="275"/>
      <c r="EP2385" s="275"/>
      <c r="ES2385" s="275"/>
      <c r="ET2385" s="276"/>
      <c r="EU2385" s="275"/>
      <c r="EV2385" s="275"/>
      <c r="EX2385" s="275"/>
      <c r="EY2385" s="275"/>
    </row>
    <row r="2386" spans="140:155" ht="32.25" customHeight="1">
      <c r="EJ2386" s="275"/>
      <c r="EK2386" s="276"/>
      <c r="EL2386" s="275"/>
      <c r="EM2386" s="275"/>
      <c r="EO2386" s="275"/>
      <c r="EP2386" s="275"/>
      <c r="ES2386" s="275"/>
      <c r="ET2386" s="276"/>
      <c r="EU2386" s="275"/>
      <c r="EV2386" s="275"/>
      <c r="EX2386" s="275"/>
      <c r="EY2386" s="275"/>
    </row>
    <row r="2387" spans="140:155" ht="32.25" customHeight="1">
      <c r="EJ2387" s="275"/>
      <c r="EK2387" s="276"/>
      <c r="EL2387" s="275"/>
      <c r="EM2387" s="275"/>
      <c r="EO2387" s="275"/>
      <c r="EP2387" s="275"/>
      <c r="ES2387" s="275"/>
      <c r="ET2387" s="276"/>
      <c r="EU2387" s="275"/>
      <c r="EV2387" s="275"/>
      <c r="EX2387" s="275"/>
      <c r="EY2387" s="275"/>
    </row>
    <row r="2388" spans="140:155" ht="32.25" customHeight="1">
      <c r="EJ2388" s="275"/>
      <c r="EK2388" s="276"/>
      <c r="EL2388" s="275"/>
      <c r="EM2388" s="275"/>
      <c r="EO2388" s="275"/>
      <c r="EP2388" s="275"/>
      <c r="ES2388" s="275"/>
      <c r="ET2388" s="276"/>
      <c r="EU2388" s="275"/>
      <c r="EV2388" s="275"/>
      <c r="EX2388" s="275"/>
      <c r="EY2388" s="275"/>
    </row>
    <row r="2389" spans="140:155" ht="32.25" customHeight="1">
      <c r="EJ2389" s="275"/>
      <c r="EK2389" s="276"/>
      <c r="EL2389" s="275"/>
      <c r="EM2389" s="275"/>
      <c r="EO2389" s="275"/>
      <c r="EP2389" s="275"/>
      <c r="ES2389" s="275"/>
      <c r="ET2389" s="276"/>
      <c r="EU2389" s="275"/>
      <c r="EV2389" s="275"/>
      <c r="EX2389" s="275"/>
      <c r="EY2389" s="275"/>
    </row>
    <row r="2390" spans="140:155" ht="32.25" customHeight="1">
      <c r="EJ2390" s="275"/>
      <c r="EK2390" s="276"/>
      <c r="EL2390" s="275"/>
      <c r="EM2390" s="275"/>
      <c r="EO2390" s="275"/>
      <c r="EP2390" s="275"/>
      <c r="ES2390" s="275"/>
      <c r="ET2390" s="276"/>
      <c r="EU2390" s="275"/>
      <c r="EV2390" s="275"/>
      <c r="EX2390" s="275"/>
      <c r="EY2390" s="275"/>
    </row>
    <row r="2391" spans="140:155" ht="32.25" customHeight="1">
      <c r="EJ2391" s="275"/>
      <c r="EK2391" s="276"/>
      <c r="EL2391" s="275"/>
      <c r="EM2391" s="275"/>
      <c r="EO2391" s="275"/>
      <c r="EP2391" s="275"/>
      <c r="ES2391" s="275"/>
      <c r="ET2391" s="276"/>
      <c r="EU2391" s="275"/>
      <c r="EV2391" s="275"/>
      <c r="EX2391" s="275"/>
      <c r="EY2391" s="275"/>
    </row>
    <row r="2392" spans="140:155" ht="32.25" customHeight="1">
      <c r="EJ2392" s="275"/>
      <c r="EK2392" s="276"/>
      <c r="EL2392" s="275"/>
      <c r="EM2392" s="275"/>
      <c r="EO2392" s="275"/>
      <c r="EP2392" s="275"/>
      <c r="ES2392" s="275"/>
      <c r="ET2392" s="276"/>
      <c r="EU2392" s="275"/>
      <c r="EV2392" s="275"/>
      <c r="EX2392" s="275"/>
      <c r="EY2392" s="275"/>
    </row>
    <row r="2393" spans="140:155" ht="32.25" customHeight="1">
      <c r="EJ2393" s="275"/>
      <c r="EK2393" s="276"/>
      <c r="EL2393" s="275"/>
      <c r="EM2393" s="275"/>
      <c r="EO2393" s="275"/>
      <c r="EP2393" s="275"/>
      <c r="ES2393" s="275"/>
      <c r="ET2393" s="276"/>
      <c r="EU2393" s="275"/>
      <c r="EV2393" s="275"/>
      <c r="EX2393" s="275"/>
      <c r="EY2393" s="275"/>
    </row>
    <row r="2394" spans="140:155" ht="32.25" customHeight="1">
      <c r="EJ2394" s="275"/>
      <c r="EK2394" s="276"/>
      <c r="EL2394" s="275"/>
      <c r="EM2394" s="275"/>
      <c r="EO2394" s="275"/>
      <c r="EP2394" s="275"/>
      <c r="ES2394" s="275"/>
      <c r="ET2394" s="276"/>
      <c r="EU2394" s="275"/>
      <c r="EV2394" s="275"/>
      <c r="EX2394" s="275"/>
      <c r="EY2394" s="275"/>
    </row>
    <row r="2395" spans="140:155" ht="32.25" customHeight="1">
      <c r="EJ2395" s="275"/>
      <c r="EK2395" s="276"/>
      <c r="EL2395" s="275"/>
      <c r="EM2395" s="275"/>
      <c r="EO2395" s="275"/>
      <c r="EP2395" s="275"/>
      <c r="ES2395" s="275"/>
      <c r="ET2395" s="276"/>
      <c r="EU2395" s="275"/>
      <c r="EV2395" s="275"/>
      <c r="EX2395" s="275"/>
      <c r="EY2395" s="275"/>
    </row>
    <row r="2396" spans="140:155" ht="32.25" customHeight="1">
      <c r="EJ2396" s="275"/>
      <c r="EK2396" s="276"/>
      <c r="EL2396" s="275"/>
      <c r="EM2396" s="275"/>
      <c r="EO2396" s="275"/>
      <c r="EP2396" s="275"/>
      <c r="ES2396" s="275"/>
      <c r="ET2396" s="276"/>
      <c r="EU2396" s="275"/>
      <c r="EV2396" s="275"/>
      <c r="EX2396" s="275"/>
      <c r="EY2396" s="275"/>
    </row>
    <row r="2397" spans="140:155" ht="32.25" customHeight="1">
      <c r="EJ2397" s="275"/>
      <c r="EK2397" s="276"/>
      <c r="EL2397" s="275"/>
      <c r="EM2397" s="275"/>
      <c r="EO2397" s="275"/>
      <c r="EP2397" s="275"/>
      <c r="ES2397" s="275"/>
      <c r="ET2397" s="276"/>
      <c r="EU2397" s="275"/>
      <c r="EV2397" s="275"/>
      <c r="EX2397" s="275"/>
      <c r="EY2397" s="275"/>
    </row>
    <row r="2398" spans="140:155" ht="32.25" customHeight="1">
      <c r="EJ2398" s="275"/>
      <c r="EK2398" s="276"/>
      <c r="EL2398" s="275"/>
      <c r="EM2398" s="275"/>
      <c r="EO2398" s="275"/>
      <c r="EP2398" s="275"/>
      <c r="ES2398" s="275"/>
      <c r="ET2398" s="276"/>
      <c r="EU2398" s="275"/>
      <c r="EV2398" s="275"/>
      <c r="EX2398" s="275"/>
      <c r="EY2398" s="275"/>
    </row>
    <row r="2399" spans="140:155" ht="32.25" customHeight="1">
      <c r="EJ2399" s="275"/>
      <c r="EK2399" s="276"/>
      <c r="EL2399" s="275"/>
      <c r="EM2399" s="275"/>
      <c r="EO2399" s="275"/>
      <c r="EP2399" s="275"/>
      <c r="ES2399" s="275"/>
      <c r="ET2399" s="276"/>
      <c r="EU2399" s="275"/>
      <c r="EV2399" s="275"/>
      <c r="EX2399" s="275"/>
      <c r="EY2399" s="275"/>
    </row>
    <row r="2400" spans="140:155" ht="32.25" customHeight="1">
      <c r="EJ2400" s="275"/>
      <c r="EK2400" s="276"/>
      <c r="EL2400" s="275"/>
      <c r="EM2400" s="275"/>
      <c r="EO2400" s="275"/>
      <c r="EP2400" s="275"/>
      <c r="ES2400" s="275"/>
      <c r="ET2400" s="276"/>
      <c r="EU2400" s="275"/>
      <c r="EV2400" s="275"/>
      <c r="EX2400" s="275"/>
      <c r="EY2400" s="275"/>
    </row>
    <row r="2401" spans="140:155" ht="32.25" customHeight="1">
      <c r="EJ2401" s="275"/>
      <c r="EK2401" s="276"/>
      <c r="EL2401" s="275"/>
      <c r="EM2401" s="275"/>
      <c r="EO2401" s="275"/>
      <c r="EP2401" s="275"/>
      <c r="ES2401" s="275"/>
      <c r="ET2401" s="276"/>
      <c r="EU2401" s="275"/>
      <c r="EV2401" s="275"/>
      <c r="EX2401" s="275"/>
      <c r="EY2401" s="275"/>
    </row>
    <row r="2402" spans="140:155" ht="32.25" customHeight="1">
      <c r="EJ2402" s="275"/>
      <c r="EK2402" s="276"/>
      <c r="EL2402" s="275"/>
      <c r="EM2402" s="275"/>
      <c r="EO2402" s="275"/>
      <c r="EP2402" s="275"/>
      <c r="ES2402" s="275"/>
      <c r="ET2402" s="276"/>
      <c r="EU2402" s="275"/>
      <c r="EV2402" s="275"/>
      <c r="EX2402" s="275"/>
      <c r="EY2402" s="275"/>
    </row>
    <row r="2403" spans="140:155" ht="32.25" customHeight="1">
      <c r="EJ2403" s="275"/>
      <c r="EK2403" s="276"/>
      <c r="EL2403" s="275"/>
      <c r="EM2403" s="275"/>
      <c r="EO2403" s="275"/>
      <c r="EP2403" s="275"/>
      <c r="ES2403" s="275"/>
      <c r="ET2403" s="276"/>
      <c r="EU2403" s="275"/>
      <c r="EV2403" s="275"/>
      <c r="EX2403" s="275"/>
      <c r="EY2403" s="275"/>
    </row>
    <row r="2404" spans="140:155" ht="32.25" customHeight="1">
      <c r="EJ2404" s="275"/>
      <c r="EK2404" s="276"/>
      <c r="EL2404" s="275"/>
      <c r="EM2404" s="275"/>
      <c r="EO2404" s="275"/>
      <c r="EP2404" s="275"/>
      <c r="ES2404" s="275"/>
      <c r="ET2404" s="276"/>
      <c r="EU2404" s="275"/>
      <c r="EV2404" s="275"/>
      <c r="EX2404" s="275"/>
      <c r="EY2404" s="275"/>
    </row>
    <row r="2405" spans="140:155" ht="32.25" customHeight="1">
      <c r="EJ2405" s="275"/>
      <c r="EK2405" s="276"/>
      <c r="EL2405" s="275"/>
      <c r="EM2405" s="275"/>
      <c r="EO2405" s="275"/>
      <c r="EP2405" s="275"/>
      <c r="ES2405" s="275"/>
      <c r="ET2405" s="276"/>
      <c r="EU2405" s="275"/>
      <c r="EV2405" s="275"/>
      <c r="EX2405" s="275"/>
      <c r="EY2405" s="275"/>
    </row>
    <row r="2406" spans="140:155" ht="32.25" customHeight="1">
      <c r="EJ2406" s="275"/>
      <c r="EK2406" s="276"/>
      <c r="EL2406" s="275"/>
      <c r="EM2406" s="275"/>
      <c r="EO2406" s="275"/>
      <c r="EP2406" s="275"/>
      <c r="ES2406" s="275"/>
      <c r="ET2406" s="276"/>
      <c r="EU2406" s="275"/>
      <c r="EV2406" s="275"/>
      <c r="EX2406" s="275"/>
      <c r="EY2406" s="275"/>
    </row>
    <row r="2407" spans="140:155" ht="32.25" customHeight="1">
      <c r="EJ2407" s="275"/>
      <c r="EK2407" s="276"/>
      <c r="EL2407" s="275"/>
      <c r="EM2407" s="275"/>
      <c r="EO2407" s="275"/>
      <c r="EP2407" s="275"/>
      <c r="ES2407" s="275"/>
      <c r="ET2407" s="276"/>
      <c r="EU2407" s="275"/>
      <c r="EV2407" s="275"/>
      <c r="EX2407" s="275"/>
      <c r="EY2407" s="275"/>
    </row>
    <row r="2408" spans="140:155" ht="32.25" customHeight="1">
      <c r="EJ2408" s="275"/>
      <c r="EK2408" s="276"/>
      <c r="EL2408" s="275"/>
      <c r="EM2408" s="275"/>
      <c r="EO2408" s="275"/>
      <c r="EP2408" s="275"/>
      <c r="ES2408" s="275"/>
      <c r="ET2408" s="276"/>
      <c r="EU2408" s="275"/>
      <c r="EV2408" s="275"/>
      <c r="EX2408" s="275"/>
      <c r="EY2408" s="275"/>
    </row>
    <row r="2409" spans="140:155" ht="32.25" customHeight="1">
      <c r="EJ2409" s="275"/>
      <c r="EK2409" s="276"/>
      <c r="EL2409" s="275"/>
      <c r="EM2409" s="275"/>
      <c r="EO2409" s="275"/>
      <c r="EP2409" s="275"/>
      <c r="ES2409" s="275"/>
      <c r="ET2409" s="276"/>
      <c r="EU2409" s="275"/>
      <c r="EV2409" s="275"/>
      <c r="EX2409" s="275"/>
      <c r="EY2409" s="275"/>
    </row>
    <row r="2410" spans="140:155" ht="32.25" customHeight="1">
      <c r="EJ2410" s="275"/>
      <c r="EK2410" s="276"/>
      <c r="EL2410" s="275"/>
      <c r="EM2410" s="275"/>
      <c r="EO2410" s="275"/>
      <c r="EP2410" s="275"/>
      <c r="ES2410" s="275"/>
      <c r="ET2410" s="276"/>
      <c r="EU2410" s="275"/>
      <c r="EV2410" s="275"/>
      <c r="EX2410" s="275"/>
      <c r="EY2410" s="275"/>
    </row>
    <row r="2411" spans="140:155" ht="32.25" customHeight="1">
      <c r="EJ2411" s="275"/>
      <c r="EK2411" s="276"/>
      <c r="EL2411" s="275"/>
      <c r="EM2411" s="275"/>
      <c r="EO2411" s="275"/>
      <c r="EP2411" s="275"/>
      <c r="ES2411" s="275"/>
      <c r="ET2411" s="276"/>
      <c r="EU2411" s="275"/>
      <c r="EV2411" s="275"/>
      <c r="EX2411" s="275"/>
      <c r="EY2411" s="275"/>
    </row>
    <row r="2412" spans="140:155" ht="32.25" customHeight="1">
      <c r="EJ2412" s="275"/>
      <c r="EK2412" s="276"/>
      <c r="EL2412" s="275"/>
      <c r="EM2412" s="275"/>
      <c r="EO2412" s="275"/>
      <c r="EP2412" s="275"/>
      <c r="ES2412" s="275"/>
      <c r="ET2412" s="276"/>
      <c r="EU2412" s="275"/>
      <c r="EV2412" s="275"/>
      <c r="EX2412" s="275"/>
      <c r="EY2412" s="275"/>
    </row>
    <row r="2413" spans="140:155" ht="32.25" customHeight="1">
      <c r="EJ2413" s="275"/>
      <c r="EK2413" s="276"/>
      <c r="EL2413" s="275"/>
      <c r="EM2413" s="275"/>
      <c r="EO2413" s="275"/>
      <c r="EP2413" s="275"/>
      <c r="ES2413" s="275"/>
      <c r="ET2413" s="276"/>
      <c r="EU2413" s="275"/>
      <c r="EV2413" s="275"/>
      <c r="EX2413" s="275"/>
      <c r="EY2413" s="275"/>
    </row>
    <row r="2414" spans="140:155" ht="32.25" customHeight="1">
      <c r="EJ2414" s="275"/>
      <c r="EK2414" s="276"/>
      <c r="EL2414" s="275"/>
      <c r="EM2414" s="275"/>
      <c r="EO2414" s="275"/>
      <c r="EP2414" s="275"/>
      <c r="ES2414" s="275"/>
      <c r="ET2414" s="276"/>
      <c r="EU2414" s="275"/>
      <c r="EV2414" s="275"/>
      <c r="EX2414" s="275"/>
      <c r="EY2414" s="275"/>
    </row>
    <row r="2415" spans="140:155" ht="32.25" customHeight="1">
      <c r="EJ2415" s="275"/>
      <c r="EK2415" s="276"/>
      <c r="EL2415" s="275"/>
      <c r="EM2415" s="275"/>
      <c r="EO2415" s="275"/>
      <c r="EP2415" s="275"/>
      <c r="ES2415" s="275"/>
      <c r="ET2415" s="276"/>
      <c r="EU2415" s="275"/>
      <c r="EV2415" s="275"/>
      <c r="EX2415" s="275"/>
      <c r="EY2415" s="275"/>
    </row>
    <row r="2416" spans="140:155" ht="32.25" customHeight="1">
      <c r="EJ2416" s="275"/>
      <c r="EK2416" s="276"/>
      <c r="EL2416" s="275"/>
      <c r="EM2416" s="275"/>
      <c r="EO2416" s="275"/>
      <c r="EP2416" s="275"/>
      <c r="ES2416" s="275"/>
      <c r="ET2416" s="276"/>
      <c r="EU2416" s="275"/>
      <c r="EV2416" s="275"/>
      <c r="EX2416" s="275"/>
      <c r="EY2416" s="275"/>
    </row>
    <row r="2417" spans="140:155" ht="32.25" customHeight="1">
      <c r="EJ2417" s="275"/>
      <c r="EK2417" s="276"/>
      <c r="EL2417" s="275"/>
      <c r="EM2417" s="275"/>
      <c r="EO2417" s="275"/>
      <c r="EP2417" s="275"/>
      <c r="ES2417" s="275"/>
      <c r="ET2417" s="276"/>
      <c r="EU2417" s="275"/>
      <c r="EV2417" s="275"/>
      <c r="EX2417" s="275"/>
      <c r="EY2417" s="275"/>
    </row>
    <row r="2418" spans="140:155" ht="32.25" customHeight="1">
      <c r="EJ2418" s="275"/>
      <c r="EK2418" s="276"/>
      <c r="EL2418" s="275"/>
      <c r="EM2418" s="275"/>
      <c r="EO2418" s="275"/>
      <c r="EP2418" s="275"/>
      <c r="ES2418" s="275"/>
      <c r="ET2418" s="276"/>
      <c r="EU2418" s="275"/>
      <c r="EV2418" s="275"/>
      <c r="EX2418" s="275"/>
      <c r="EY2418" s="275"/>
    </row>
    <row r="2419" spans="140:155" ht="32.25" customHeight="1">
      <c r="EJ2419" s="275"/>
      <c r="EK2419" s="276"/>
      <c r="EL2419" s="275"/>
      <c r="EM2419" s="275"/>
      <c r="EO2419" s="275"/>
      <c r="EP2419" s="275"/>
      <c r="ES2419" s="275"/>
      <c r="ET2419" s="276"/>
      <c r="EU2419" s="275"/>
      <c r="EV2419" s="275"/>
      <c r="EX2419" s="275"/>
      <c r="EY2419" s="275"/>
    </row>
    <row r="2420" spans="140:155" ht="32.25" customHeight="1">
      <c r="EJ2420" s="275"/>
      <c r="EK2420" s="276"/>
      <c r="EL2420" s="275"/>
      <c r="EM2420" s="275"/>
      <c r="EO2420" s="275"/>
      <c r="EP2420" s="275"/>
      <c r="ES2420" s="275"/>
      <c r="ET2420" s="276"/>
      <c r="EU2420" s="275"/>
      <c r="EV2420" s="275"/>
      <c r="EX2420" s="275"/>
      <c r="EY2420" s="275"/>
    </row>
    <row r="2421" spans="140:155" ht="32.25" customHeight="1">
      <c r="EJ2421" s="275"/>
      <c r="EK2421" s="276"/>
      <c r="EL2421" s="275"/>
      <c r="EM2421" s="275"/>
      <c r="EO2421" s="275"/>
      <c r="EP2421" s="275"/>
      <c r="ES2421" s="275"/>
      <c r="ET2421" s="276"/>
      <c r="EU2421" s="275"/>
      <c r="EV2421" s="275"/>
      <c r="EX2421" s="275"/>
      <c r="EY2421" s="275"/>
    </row>
    <row r="2422" spans="140:155" ht="32.25" customHeight="1">
      <c r="EJ2422" s="275"/>
      <c r="EK2422" s="276"/>
      <c r="EL2422" s="275"/>
      <c r="EM2422" s="275"/>
      <c r="EO2422" s="275"/>
      <c r="EP2422" s="275"/>
      <c r="ES2422" s="275"/>
      <c r="ET2422" s="276"/>
      <c r="EU2422" s="275"/>
      <c r="EV2422" s="275"/>
      <c r="EX2422" s="275"/>
      <c r="EY2422" s="275"/>
    </row>
    <row r="2423" spans="140:155" ht="32.25" customHeight="1">
      <c r="EJ2423" s="275"/>
      <c r="EK2423" s="276"/>
      <c r="EL2423" s="275"/>
      <c r="EM2423" s="275"/>
      <c r="EO2423" s="275"/>
      <c r="EP2423" s="275"/>
      <c r="ES2423" s="275"/>
      <c r="ET2423" s="276"/>
      <c r="EU2423" s="275"/>
      <c r="EV2423" s="275"/>
      <c r="EX2423" s="275"/>
      <c r="EY2423" s="275"/>
    </row>
    <row r="2424" spans="140:155" ht="32.25" customHeight="1">
      <c r="EJ2424" s="275"/>
      <c r="EK2424" s="276"/>
      <c r="EL2424" s="275"/>
      <c r="EM2424" s="275"/>
      <c r="EO2424" s="275"/>
      <c r="EP2424" s="275"/>
      <c r="ES2424" s="275"/>
      <c r="ET2424" s="276"/>
      <c r="EU2424" s="275"/>
      <c r="EV2424" s="275"/>
      <c r="EX2424" s="275"/>
      <c r="EY2424" s="275"/>
    </row>
    <row r="2425" spans="140:155" ht="32.25" customHeight="1">
      <c r="EJ2425" s="275"/>
      <c r="EK2425" s="276"/>
      <c r="EL2425" s="275"/>
      <c r="EM2425" s="275"/>
      <c r="EO2425" s="275"/>
      <c r="EP2425" s="275"/>
      <c r="ES2425" s="275"/>
      <c r="ET2425" s="276"/>
      <c r="EU2425" s="275"/>
      <c r="EV2425" s="275"/>
      <c r="EX2425" s="275"/>
      <c r="EY2425" s="275"/>
    </row>
    <row r="2426" spans="140:155" ht="32.25" customHeight="1">
      <c r="EJ2426" s="275"/>
      <c r="EK2426" s="276"/>
      <c r="EL2426" s="275"/>
      <c r="EM2426" s="275"/>
      <c r="EO2426" s="275"/>
      <c r="EP2426" s="275"/>
      <c r="ES2426" s="275"/>
      <c r="ET2426" s="276"/>
      <c r="EU2426" s="275"/>
      <c r="EV2426" s="275"/>
      <c r="EX2426" s="275"/>
      <c r="EY2426" s="275"/>
    </row>
    <row r="2427" spans="140:155" ht="32.25" customHeight="1">
      <c r="EJ2427" s="275"/>
      <c r="EK2427" s="276"/>
      <c r="EL2427" s="275"/>
      <c r="EM2427" s="275"/>
      <c r="EO2427" s="275"/>
      <c r="EP2427" s="275"/>
      <c r="ES2427" s="275"/>
      <c r="ET2427" s="276"/>
      <c r="EU2427" s="275"/>
      <c r="EV2427" s="275"/>
      <c r="EX2427" s="275"/>
      <c r="EY2427" s="275"/>
    </row>
    <row r="2428" spans="140:155" ht="32.25" customHeight="1">
      <c r="EJ2428" s="275"/>
      <c r="EK2428" s="276"/>
      <c r="EL2428" s="275"/>
      <c r="EM2428" s="275"/>
      <c r="EO2428" s="275"/>
      <c r="EP2428" s="275"/>
      <c r="ES2428" s="275"/>
      <c r="ET2428" s="276"/>
      <c r="EU2428" s="275"/>
      <c r="EV2428" s="275"/>
      <c r="EX2428" s="275"/>
      <c r="EY2428" s="275"/>
    </row>
    <row r="2429" spans="140:155" ht="32.25" customHeight="1">
      <c r="EJ2429" s="275"/>
      <c r="EK2429" s="276"/>
      <c r="EL2429" s="275"/>
      <c r="EM2429" s="275"/>
      <c r="EO2429" s="275"/>
      <c r="EP2429" s="275"/>
      <c r="ES2429" s="275"/>
      <c r="ET2429" s="276"/>
      <c r="EU2429" s="275"/>
      <c r="EV2429" s="275"/>
      <c r="EX2429" s="275"/>
      <c r="EY2429" s="275"/>
    </row>
    <row r="2430" spans="140:155" ht="32.25" customHeight="1">
      <c r="EJ2430" s="275"/>
      <c r="EK2430" s="276"/>
      <c r="EL2430" s="275"/>
      <c r="EM2430" s="275"/>
      <c r="EO2430" s="275"/>
      <c r="EP2430" s="275"/>
      <c r="ES2430" s="275"/>
      <c r="ET2430" s="276"/>
      <c r="EU2430" s="275"/>
      <c r="EV2430" s="275"/>
      <c r="EX2430" s="275"/>
      <c r="EY2430" s="275"/>
    </row>
    <row r="2431" spans="140:155" ht="32.25" customHeight="1">
      <c r="EJ2431" s="275"/>
      <c r="EK2431" s="276"/>
      <c r="EL2431" s="275"/>
      <c r="EM2431" s="275"/>
      <c r="EO2431" s="275"/>
      <c r="EP2431" s="275"/>
      <c r="ES2431" s="275"/>
      <c r="ET2431" s="276"/>
      <c r="EU2431" s="275"/>
      <c r="EV2431" s="275"/>
      <c r="EX2431" s="275"/>
      <c r="EY2431" s="275"/>
    </row>
    <row r="2432" spans="140:155" ht="32.25" customHeight="1">
      <c r="EJ2432" s="275"/>
      <c r="EK2432" s="276"/>
      <c r="EL2432" s="275"/>
      <c r="EM2432" s="275"/>
      <c r="EO2432" s="275"/>
      <c r="EP2432" s="275"/>
      <c r="ES2432" s="275"/>
      <c r="ET2432" s="276"/>
      <c r="EU2432" s="275"/>
      <c r="EV2432" s="275"/>
      <c r="EX2432" s="275"/>
      <c r="EY2432" s="275"/>
    </row>
    <row r="2433" spans="140:155" ht="32.25" customHeight="1">
      <c r="EJ2433" s="275"/>
      <c r="EK2433" s="276"/>
      <c r="EL2433" s="275"/>
      <c r="EM2433" s="275"/>
      <c r="EO2433" s="275"/>
      <c r="EP2433" s="275"/>
      <c r="ES2433" s="275"/>
      <c r="ET2433" s="276"/>
      <c r="EU2433" s="275"/>
      <c r="EV2433" s="275"/>
      <c r="EX2433" s="275"/>
      <c r="EY2433" s="275"/>
    </row>
    <row r="2434" spans="140:155" ht="32.25" customHeight="1">
      <c r="EJ2434" s="275"/>
      <c r="EK2434" s="276"/>
      <c r="EL2434" s="275"/>
      <c r="EM2434" s="275"/>
      <c r="EO2434" s="275"/>
      <c r="EP2434" s="275"/>
      <c r="ES2434" s="275"/>
      <c r="ET2434" s="276"/>
      <c r="EU2434" s="275"/>
      <c r="EV2434" s="275"/>
      <c r="EX2434" s="275"/>
      <c r="EY2434" s="275"/>
    </row>
    <row r="2435" spans="140:155" ht="32.25" customHeight="1">
      <c r="EJ2435" s="275"/>
      <c r="EK2435" s="276"/>
      <c r="EL2435" s="275"/>
      <c r="EM2435" s="275"/>
      <c r="EO2435" s="275"/>
      <c r="EP2435" s="275"/>
      <c r="ES2435" s="275"/>
      <c r="ET2435" s="276"/>
      <c r="EU2435" s="275"/>
      <c r="EV2435" s="275"/>
      <c r="EX2435" s="275"/>
      <c r="EY2435" s="275"/>
    </row>
    <row r="2436" spans="140:155" ht="32.25" customHeight="1">
      <c r="EJ2436" s="275"/>
      <c r="EK2436" s="276"/>
      <c r="EL2436" s="275"/>
      <c r="EM2436" s="275"/>
      <c r="EO2436" s="275"/>
      <c r="EP2436" s="275"/>
      <c r="ES2436" s="275"/>
      <c r="ET2436" s="276"/>
      <c r="EU2436" s="275"/>
      <c r="EV2436" s="275"/>
      <c r="EX2436" s="275"/>
      <c r="EY2436" s="275"/>
    </row>
    <row r="2437" spans="140:155" ht="32.25" customHeight="1">
      <c r="EJ2437" s="275"/>
      <c r="EK2437" s="276"/>
      <c r="EL2437" s="275"/>
      <c r="EM2437" s="275"/>
      <c r="EO2437" s="275"/>
      <c r="EP2437" s="275"/>
      <c r="ES2437" s="275"/>
      <c r="ET2437" s="276"/>
      <c r="EU2437" s="275"/>
      <c r="EV2437" s="275"/>
      <c r="EX2437" s="275"/>
      <c r="EY2437" s="275"/>
    </row>
    <row r="2438" spans="140:155" ht="32.25" customHeight="1">
      <c r="EJ2438" s="275"/>
      <c r="EK2438" s="276"/>
      <c r="EL2438" s="275"/>
      <c r="EM2438" s="275"/>
      <c r="EO2438" s="275"/>
      <c r="EP2438" s="275"/>
      <c r="ES2438" s="275"/>
      <c r="ET2438" s="276"/>
      <c r="EU2438" s="275"/>
      <c r="EV2438" s="275"/>
      <c r="EX2438" s="275"/>
      <c r="EY2438" s="275"/>
    </row>
    <row r="2439" spans="140:155" ht="32.25" customHeight="1">
      <c r="EJ2439" s="275"/>
      <c r="EK2439" s="276"/>
      <c r="EL2439" s="275"/>
      <c r="EM2439" s="275"/>
      <c r="EO2439" s="275"/>
      <c r="EP2439" s="275"/>
      <c r="ES2439" s="275"/>
      <c r="ET2439" s="276"/>
      <c r="EU2439" s="275"/>
      <c r="EV2439" s="275"/>
      <c r="EX2439" s="275"/>
      <c r="EY2439" s="275"/>
    </row>
    <row r="2440" spans="140:155" ht="32.25" customHeight="1">
      <c r="EJ2440" s="275"/>
      <c r="EK2440" s="276"/>
      <c r="EL2440" s="275"/>
      <c r="EM2440" s="275"/>
      <c r="EO2440" s="275"/>
      <c r="EP2440" s="275"/>
      <c r="ES2440" s="275"/>
      <c r="ET2440" s="276"/>
      <c r="EU2440" s="275"/>
      <c r="EV2440" s="275"/>
      <c r="EX2440" s="275"/>
      <c r="EY2440" s="275"/>
    </row>
    <row r="2441" spans="140:155" ht="32.25" customHeight="1">
      <c r="EJ2441" s="275"/>
      <c r="EK2441" s="276"/>
      <c r="EL2441" s="275"/>
      <c r="EM2441" s="275"/>
      <c r="EO2441" s="275"/>
      <c r="EP2441" s="275"/>
      <c r="ES2441" s="275"/>
      <c r="ET2441" s="276"/>
      <c r="EU2441" s="275"/>
      <c r="EV2441" s="275"/>
      <c r="EX2441" s="275"/>
      <c r="EY2441" s="275"/>
    </row>
    <row r="2442" spans="140:155" ht="32.25" customHeight="1">
      <c r="EJ2442" s="275"/>
      <c r="EK2442" s="276"/>
      <c r="EL2442" s="275"/>
      <c r="EM2442" s="275"/>
      <c r="EO2442" s="275"/>
      <c r="EP2442" s="275"/>
      <c r="ES2442" s="275"/>
      <c r="ET2442" s="276"/>
      <c r="EU2442" s="275"/>
      <c r="EV2442" s="275"/>
      <c r="EX2442" s="275"/>
      <c r="EY2442" s="275"/>
    </row>
    <row r="2443" spans="140:155" ht="32.25" customHeight="1">
      <c r="EJ2443" s="275"/>
      <c r="EK2443" s="276"/>
      <c r="EL2443" s="275"/>
      <c r="EM2443" s="275"/>
      <c r="EO2443" s="275"/>
      <c r="EP2443" s="275"/>
      <c r="ES2443" s="275"/>
      <c r="ET2443" s="276"/>
      <c r="EU2443" s="275"/>
      <c r="EV2443" s="275"/>
      <c r="EX2443" s="275"/>
      <c r="EY2443" s="275"/>
    </row>
    <row r="2444" spans="140:155" ht="32.25" customHeight="1">
      <c r="EJ2444" s="275"/>
      <c r="EK2444" s="276"/>
      <c r="EL2444" s="275"/>
      <c r="EM2444" s="275"/>
      <c r="EO2444" s="275"/>
      <c r="EP2444" s="275"/>
      <c r="ES2444" s="275"/>
      <c r="ET2444" s="276"/>
      <c r="EU2444" s="275"/>
      <c r="EV2444" s="275"/>
      <c r="EX2444" s="275"/>
      <c r="EY2444" s="275"/>
    </row>
    <row r="2445" spans="140:155" ht="32.25" customHeight="1">
      <c r="EJ2445" s="275"/>
      <c r="EK2445" s="276"/>
      <c r="EL2445" s="275"/>
      <c r="EM2445" s="275"/>
      <c r="EO2445" s="275"/>
      <c r="EP2445" s="275"/>
      <c r="ES2445" s="275"/>
      <c r="ET2445" s="276"/>
      <c r="EU2445" s="275"/>
      <c r="EV2445" s="275"/>
      <c r="EX2445" s="275"/>
      <c r="EY2445" s="275"/>
    </row>
    <row r="2446" spans="140:155" ht="32.25" customHeight="1">
      <c r="EJ2446" s="275"/>
      <c r="EK2446" s="276"/>
      <c r="EL2446" s="275"/>
      <c r="EM2446" s="275"/>
      <c r="EO2446" s="275"/>
      <c r="EP2446" s="275"/>
      <c r="ES2446" s="275"/>
      <c r="ET2446" s="276"/>
      <c r="EU2446" s="275"/>
      <c r="EV2446" s="275"/>
      <c r="EX2446" s="275"/>
      <c r="EY2446" s="275"/>
    </row>
    <row r="2447" spans="140:155" ht="32.25" customHeight="1">
      <c r="EJ2447" s="275"/>
      <c r="EK2447" s="276"/>
      <c r="EL2447" s="275"/>
      <c r="EM2447" s="275"/>
      <c r="EO2447" s="275"/>
      <c r="EP2447" s="275"/>
      <c r="ES2447" s="275"/>
      <c r="ET2447" s="276"/>
      <c r="EU2447" s="275"/>
      <c r="EV2447" s="275"/>
      <c r="EX2447" s="275"/>
      <c r="EY2447" s="275"/>
    </row>
    <row r="2448" spans="140:155" ht="32.25" customHeight="1">
      <c r="EJ2448" s="275"/>
      <c r="EK2448" s="276"/>
      <c r="EL2448" s="275"/>
      <c r="EM2448" s="275"/>
      <c r="EO2448" s="275"/>
      <c r="EP2448" s="275"/>
      <c r="ES2448" s="275"/>
      <c r="ET2448" s="276"/>
      <c r="EU2448" s="275"/>
      <c r="EV2448" s="275"/>
      <c r="EX2448" s="275"/>
      <c r="EY2448" s="275"/>
    </row>
    <row r="2449" spans="140:155" ht="32.25" customHeight="1">
      <c r="EJ2449" s="275"/>
      <c r="EK2449" s="276"/>
      <c r="EL2449" s="275"/>
      <c r="EM2449" s="275"/>
      <c r="EO2449" s="275"/>
      <c r="EP2449" s="275"/>
      <c r="ES2449" s="275"/>
      <c r="ET2449" s="276"/>
      <c r="EU2449" s="275"/>
      <c r="EV2449" s="275"/>
      <c r="EX2449" s="275"/>
      <c r="EY2449" s="275"/>
    </row>
    <row r="2450" spans="140:155" ht="32.25" customHeight="1">
      <c r="EJ2450" s="275"/>
      <c r="EK2450" s="276"/>
      <c r="EL2450" s="275"/>
      <c r="EM2450" s="275"/>
      <c r="EO2450" s="275"/>
      <c r="EP2450" s="275"/>
      <c r="ES2450" s="275"/>
      <c r="ET2450" s="276"/>
      <c r="EU2450" s="275"/>
      <c r="EV2450" s="275"/>
      <c r="EX2450" s="275"/>
      <c r="EY2450" s="275"/>
    </row>
    <row r="2451" spans="140:155" ht="32.25" customHeight="1">
      <c r="EJ2451" s="275"/>
      <c r="EK2451" s="276"/>
      <c r="EL2451" s="275"/>
      <c r="EM2451" s="275"/>
      <c r="EO2451" s="275"/>
      <c r="EP2451" s="275"/>
      <c r="ES2451" s="275"/>
      <c r="ET2451" s="276"/>
      <c r="EU2451" s="275"/>
      <c r="EV2451" s="275"/>
      <c r="EX2451" s="275"/>
      <c r="EY2451" s="275"/>
    </row>
    <row r="2452" spans="140:155" ht="32.25" customHeight="1">
      <c r="EJ2452" s="275"/>
      <c r="EK2452" s="276"/>
      <c r="EL2452" s="275"/>
      <c r="EM2452" s="275"/>
      <c r="EO2452" s="275"/>
      <c r="EP2452" s="275"/>
      <c r="ES2452" s="275"/>
      <c r="ET2452" s="276"/>
      <c r="EU2452" s="275"/>
      <c r="EV2452" s="275"/>
      <c r="EX2452" s="275"/>
      <c r="EY2452" s="275"/>
    </row>
    <row r="2453" spans="140:155" ht="32.25" customHeight="1">
      <c r="EJ2453" s="275"/>
      <c r="EK2453" s="276"/>
      <c r="EL2453" s="275"/>
      <c r="EM2453" s="275"/>
      <c r="EO2453" s="275"/>
      <c r="EP2453" s="275"/>
      <c r="ES2453" s="275"/>
      <c r="ET2453" s="276"/>
      <c r="EU2453" s="275"/>
      <c r="EV2453" s="275"/>
      <c r="EX2453" s="275"/>
      <c r="EY2453" s="275"/>
    </row>
    <row r="2454" spans="140:155" ht="32.25" customHeight="1">
      <c r="EJ2454" s="275"/>
      <c r="EK2454" s="276"/>
      <c r="EL2454" s="275"/>
      <c r="EM2454" s="275"/>
      <c r="EO2454" s="275"/>
      <c r="EP2454" s="275"/>
      <c r="ES2454" s="275"/>
      <c r="ET2454" s="276"/>
      <c r="EU2454" s="275"/>
      <c r="EV2454" s="275"/>
      <c r="EX2454" s="275"/>
      <c r="EY2454" s="275"/>
    </row>
    <row r="2455" spans="140:155" ht="32.25" customHeight="1">
      <c r="EJ2455" s="275"/>
      <c r="EK2455" s="276"/>
      <c r="EL2455" s="275"/>
      <c r="EM2455" s="275"/>
      <c r="EO2455" s="275"/>
      <c r="EP2455" s="275"/>
      <c r="ES2455" s="275"/>
      <c r="ET2455" s="276"/>
      <c r="EU2455" s="275"/>
      <c r="EV2455" s="275"/>
      <c r="EX2455" s="275"/>
      <c r="EY2455" s="275"/>
    </row>
    <row r="2456" spans="140:155" ht="32.25" customHeight="1">
      <c r="EJ2456" s="275"/>
      <c r="EK2456" s="276"/>
      <c r="EL2456" s="275"/>
      <c r="EM2456" s="275"/>
      <c r="EO2456" s="275"/>
      <c r="EP2456" s="275"/>
      <c r="ES2456" s="275"/>
      <c r="ET2456" s="276"/>
      <c r="EU2456" s="275"/>
      <c r="EV2456" s="275"/>
      <c r="EX2456" s="275"/>
      <c r="EY2456" s="275"/>
    </row>
    <row r="2457" spans="140:155" ht="32.25" customHeight="1">
      <c r="EJ2457" s="275"/>
      <c r="EK2457" s="276"/>
      <c r="EL2457" s="275"/>
      <c r="EM2457" s="275"/>
      <c r="EO2457" s="275"/>
      <c r="EP2457" s="275"/>
      <c r="ES2457" s="275"/>
      <c r="ET2457" s="276"/>
      <c r="EU2457" s="275"/>
      <c r="EV2457" s="275"/>
      <c r="EX2457" s="275"/>
      <c r="EY2457" s="275"/>
    </row>
    <row r="2458" spans="140:155" ht="32.25" customHeight="1">
      <c r="EJ2458" s="275"/>
      <c r="EK2458" s="276"/>
      <c r="EL2458" s="275"/>
      <c r="EM2458" s="275"/>
      <c r="EO2458" s="275"/>
      <c r="EP2458" s="275"/>
      <c r="ES2458" s="275"/>
      <c r="ET2458" s="276"/>
      <c r="EU2458" s="275"/>
      <c r="EV2458" s="275"/>
      <c r="EX2458" s="275"/>
      <c r="EY2458" s="275"/>
    </row>
    <row r="2459" spans="140:155" ht="32.25" customHeight="1">
      <c r="EJ2459" s="275"/>
      <c r="EK2459" s="276"/>
      <c r="EL2459" s="275"/>
      <c r="EM2459" s="275"/>
      <c r="EO2459" s="275"/>
      <c r="EP2459" s="275"/>
      <c r="ES2459" s="275"/>
      <c r="ET2459" s="276"/>
      <c r="EU2459" s="275"/>
      <c r="EV2459" s="275"/>
      <c r="EX2459" s="275"/>
      <c r="EY2459" s="275"/>
    </row>
    <row r="2460" spans="140:155" ht="32.25" customHeight="1">
      <c r="EJ2460" s="275"/>
      <c r="EK2460" s="276"/>
      <c r="EL2460" s="275"/>
      <c r="EM2460" s="275"/>
      <c r="EO2460" s="275"/>
      <c r="EP2460" s="275"/>
      <c r="ES2460" s="275"/>
      <c r="ET2460" s="276"/>
      <c r="EU2460" s="275"/>
      <c r="EV2460" s="275"/>
      <c r="EX2460" s="275"/>
      <c r="EY2460" s="275"/>
    </row>
    <row r="2461" spans="140:155" ht="32.25" customHeight="1">
      <c r="EJ2461" s="275"/>
      <c r="EK2461" s="276"/>
      <c r="EL2461" s="275"/>
      <c r="EM2461" s="275"/>
      <c r="EO2461" s="275"/>
      <c r="EP2461" s="275"/>
      <c r="ES2461" s="275"/>
      <c r="ET2461" s="276"/>
      <c r="EU2461" s="275"/>
      <c r="EV2461" s="275"/>
      <c r="EX2461" s="275"/>
      <c r="EY2461" s="275"/>
    </row>
    <row r="2462" spans="140:155" ht="32.25" customHeight="1">
      <c r="EJ2462" s="275"/>
      <c r="EK2462" s="276"/>
      <c r="EL2462" s="275"/>
      <c r="EM2462" s="275"/>
      <c r="EO2462" s="275"/>
      <c r="EP2462" s="275"/>
      <c r="ES2462" s="275"/>
      <c r="ET2462" s="276"/>
      <c r="EU2462" s="275"/>
      <c r="EV2462" s="275"/>
      <c r="EX2462" s="275"/>
      <c r="EY2462" s="275"/>
    </row>
    <row r="2463" spans="140:155" ht="32.25" customHeight="1">
      <c r="EJ2463" s="275"/>
      <c r="EK2463" s="276"/>
      <c r="EL2463" s="275"/>
      <c r="EM2463" s="275"/>
      <c r="EO2463" s="275"/>
      <c r="EP2463" s="275"/>
      <c r="ES2463" s="275"/>
      <c r="ET2463" s="276"/>
      <c r="EU2463" s="275"/>
      <c r="EV2463" s="275"/>
      <c r="EX2463" s="275"/>
      <c r="EY2463" s="275"/>
    </row>
    <row r="2464" spans="140:155" ht="32.25" customHeight="1">
      <c r="EJ2464" s="275"/>
      <c r="EK2464" s="276"/>
      <c r="EL2464" s="275"/>
      <c r="EM2464" s="275"/>
      <c r="EO2464" s="275"/>
      <c r="EP2464" s="275"/>
      <c r="ES2464" s="275"/>
      <c r="ET2464" s="276"/>
      <c r="EU2464" s="275"/>
      <c r="EV2464" s="275"/>
      <c r="EX2464" s="275"/>
      <c r="EY2464" s="275"/>
    </row>
    <row r="2465" spans="140:155" ht="32.25" customHeight="1">
      <c r="EJ2465" s="275"/>
      <c r="EK2465" s="276"/>
      <c r="EL2465" s="275"/>
      <c r="EM2465" s="275"/>
      <c r="EO2465" s="275"/>
      <c r="EP2465" s="275"/>
      <c r="ES2465" s="275"/>
      <c r="ET2465" s="276"/>
      <c r="EU2465" s="275"/>
      <c r="EV2465" s="275"/>
      <c r="EX2465" s="275"/>
      <c r="EY2465" s="275"/>
    </row>
    <row r="2466" spans="140:155" ht="32.25" customHeight="1">
      <c r="EJ2466" s="275"/>
      <c r="EK2466" s="276"/>
      <c r="EL2466" s="275"/>
      <c r="EM2466" s="275"/>
      <c r="EO2466" s="275"/>
      <c r="EP2466" s="275"/>
      <c r="ES2466" s="275"/>
      <c r="ET2466" s="276"/>
      <c r="EU2466" s="275"/>
      <c r="EV2466" s="275"/>
      <c r="EX2466" s="275"/>
      <c r="EY2466" s="275"/>
    </row>
    <row r="2467" spans="140:155" ht="32.25" customHeight="1">
      <c r="EJ2467" s="275"/>
      <c r="EK2467" s="276"/>
      <c r="EL2467" s="275"/>
      <c r="EM2467" s="275"/>
      <c r="EO2467" s="275"/>
      <c r="EP2467" s="275"/>
      <c r="ES2467" s="275"/>
      <c r="ET2467" s="276"/>
      <c r="EU2467" s="275"/>
      <c r="EV2467" s="275"/>
      <c r="EX2467" s="275"/>
      <c r="EY2467" s="275"/>
    </row>
    <row r="2468" spans="140:155" ht="32.25" customHeight="1">
      <c r="EJ2468" s="275"/>
      <c r="EK2468" s="276"/>
      <c r="EL2468" s="275"/>
      <c r="EM2468" s="275"/>
      <c r="EO2468" s="275"/>
      <c r="EP2468" s="275"/>
      <c r="ES2468" s="275"/>
      <c r="ET2468" s="276"/>
      <c r="EU2468" s="275"/>
      <c r="EV2468" s="275"/>
      <c r="EX2468" s="275"/>
      <c r="EY2468" s="275"/>
    </row>
    <row r="2469" spans="140:155" ht="32.25" customHeight="1">
      <c r="EJ2469" s="275"/>
      <c r="EK2469" s="276"/>
      <c r="EL2469" s="275"/>
      <c r="EM2469" s="275"/>
      <c r="EO2469" s="275"/>
      <c r="EP2469" s="275"/>
      <c r="ES2469" s="275"/>
      <c r="ET2469" s="276"/>
      <c r="EU2469" s="275"/>
      <c r="EV2469" s="275"/>
      <c r="EX2469" s="275"/>
      <c r="EY2469" s="275"/>
    </row>
    <row r="2470" spans="140:155" ht="32.25" customHeight="1">
      <c r="EJ2470" s="275"/>
      <c r="EK2470" s="276"/>
      <c r="EL2470" s="275"/>
      <c r="EM2470" s="275"/>
      <c r="EO2470" s="275"/>
      <c r="EP2470" s="275"/>
      <c r="ES2470" s="275"/>
      <c r="ET2470" s="276"/>
      <c r="EU2470" s="275"/>
      <c r="EV2470" s="275"/>
      <c r="EX2470" s="275"/>
      <c r="EY2470" s="275"/>
    </row>
    <row r="2471" spans="140:155" ht="32.25" customHeight="1">
      <c r="EJ2471" s="275"/>
      <c r="EK2471" s="276"/>
      <c r="EL2471" s="275"/>
      <c r="EM2471" s="275"/>
      <c r="EO2471" s="275"/>
      <c r="EP2471" s="275"/>
      <c r="ES2471" s="275"/>
      <c r="ET2471" s="276"/>
      <c r="EU2471" s="275"/>
      <c r="EV2471" s="275"/>
      <c r="EX2471" s="275"/>
      <c r="EY2471" s="275"/>
    </row>
    <row r="2472" spans="140:155" ht="32.25" customHeight="1">
      <c r="EJ2472" s="275"/>
      <c r="EK2472" s="276"/>
      <c r="EL2472" s="275"/>
      <c r="EM2472" s="275"/>
      <c r="EO2472" s="275"/>
      <c r="EP2472" s="275"/>
      <c r="ES2472" s="275"/>
      <c r="ET2472" s="276"/>
      <c r="EU2472" s="275"/>
      <c r="EV2472" s="275"/>
      <c r="EX2472" s="275"/>
      <c r="EY2472" s="275"/>
    </row>
    <row r="2473" spans="140:155" ht="32.25" customHeight="1">
      <c r="EJ2473" s="275"/>
      <c r="EK2473" s="276"/>
      <c r="EL2473" s="275"/>
      <c r="EM2473" s="275"/>
      <c r="EO2473" s="275"/>
      <c r="EP2473" s="275"/>
      <c r="ES2473" s="275"/>
      <c r="ET2473" s="276"/>
      <c r="EU2473" s="275"/>
      <c r="EV2473" s="275"/>
      <c r="EX2473" s="275"/>
      <c r="EY2473" s="275"/>
    </row>
    <row r="2474" spans="140:155" ht="32.25" customHeight="1">
      <c r="EJ2474" s="275"/>
      <c r="EK2474" s="276"/>
      <c r="EL2474" s="275"/>
      <c r="EM2474" s="275"/>
      <c r="EO2474" s="275"/>
      <c r="EP2474" s="275"/>
      <c r="ES2474" s="275"/>
      <c r="ET2474" s="276"/>
      <c r="EU2474" s="275"/>
      <c r="EV2474" s="275"/>
      <c r="EX2474" s="275"/>
      <c r="EY2474" s="275"/>
    </row>
    <row r="2475" spans="140:155" ht="32.25" customHeight="1">
      <c r="EJ2475" s="275"/>
      <c r="EK2475" s="276"/>
      <c r="EL2475" s="275"/>
      <c r="EM2475" s="275"/>
      <c r="EO2475" s="275"/>
      <c r="EP2475" s="275"/>
      <c r="ES2475" s="275"/>
      <c r="ET2475" s="276"/>
      <c r="EU2475" s="275"/>
      <c r="EV2475" s="275"/>
      <c r="EX2475" s="275"/>
      <c r="EY2475" s="275"/>
    </row>
    <row r="2476" spans="140:155" ht="32.25" customHeight="1">
      <c r="EJ2476" s="275"/>
      <c r="EK2476" s="276"/>
      <c r="EL2476" s="275"/>
      <c r="EM2476" s="275"/>
      <c r="EO2476" s="275"/>
      <c r="EP2476" s="275"/>
      <c r="ES2476" s="275"/>
      <c r="ET2476" s="276"/>
      <c r="EU2476" s="275"/>
      <c r="EV2476" s="275"/>
      <c r="EX2476" s="275"/>
      <c r="EY2476" s="275"/>
    </row>
    <row r="2477" spans="140:155" ht="32.25" customHeight="1">
      <c r="EJ2477" s="275"/>
      <c r="EK2477" s="276"/>
      <c r="EL2477" s="275"/>
      <c r="EM2477" s="275"/>
      <c r="EO2477" s="275"/>
      <c r="EP2477" s="275"/>
      <c r="ES2477" s="275"/>
      <c r="ET2477" s="276"/>
      <c r="EU2477" s="275"/>
      <c r="EV2477" s="275"/>
      <c r="EX2477" s="275"/>
      <c r="EY2477" s="275"/>
    </row>
    <row r="2478" spans="140:155" ht="32.25" customHeight="1">
      <c r="EJ2478" s="275"/>
      <c r="EK2478" s="276"/>
      <c r="EL2478" s="275"/>
      <c r="EM2478" s="275"/>
      <c r="EO2478" s="275"/>
      <c r="EP2478" s="275"/>
      <c r="ES2478" s="275"/>
      <c r="ET2478" s="276"/>
      <c r="EU2478" s="275"/>
      <c r="EV2478" s="275"/>
      <c r="EX2478" s="275"/>
      <c r="EY2478" s="275"/>
    </row>
    <row r="2479" spans="140:155" ht="32.25" customHeight="1">
      <c r="EJ2479" s="275"/>
      <c r="EK2479" s="276"/>
      <c r="EL2479" s="275"/>
      <c r="EM2479" s="275"/>
      <c r="EO2479" s="275"/>
      <c r="EP2479" s="275"/>
      <c r="ES2479" s="275"/>
      <c r="ET2479" s="276"/>
      <c r="EU2479" s="275"/>
      <c r="EV2479" s="275"/>
      <c r="EX2479" s="275"/>
      <c r="EY2479" s="275"/>
    </row>
    <row r="2480" spans="140:155" ht="32.25" customHeight="1">
      <c r="EJ2480" s="275"/>
      <c r="EK2480" s="276"/>
      <c r="EL2480" s="275"/>
      <c r="EM2480" s="275"/>
      <c r="EO2480" s="275"/>
      <c r="EP2480" s="275"/>
      <c r="ES2480" s="275"/>
      <c r="ET2480" s="276"/>
      <c r="EU2480" s="275"/>
      <c r="EV2480" s="275"/>
      <c r="EX2480" s="275"/>
      <c r="EY2480" s="275"/>
    </row>
    <row r="2481" spans="140:155" ht="32.25" customHeight="1">
      <c r="EJ2481" s="275"/>
      <c r="EK2481" s="276"/>
      <c r="EL2481" s="275"/>
      <c r="EM2481" s="275"/>
      <c r="EO2481" s="275"/>
      <c r="EP2481" s="275"/>
      <c r="ES2481" s="275"/>
      <c r="ET2481" s="276"/>
      <c r="EU2481" s="275"/>
      <c r="EV2481" s="275"/>
      <c r="EX2481" s="275"/>
      <c r="EY2481" s="275"/>
    </row>
    <row r="2482" spans="140:155" ht="32.25" customHeight="1">
      <c r="EJ2482" s="275"/>
      <c r="EK2482" s="276"/>
      <c r="EL2482" s="275"/>
      <c r="EM2482" s="275"/>
      <c r="EO2482" s="275"/>
      <c r="EP2482" s="275"/>
      <c r="ES2482" s="275"/>
      <c r="ET2482" s="276"/>
      <c r="EU2482" s="275"/>
      <c r="EV2482" s="275"/>
      <c r="EX2482" s="275"/>
      <c r="EY2482" s="275"/>
    </row>
    <row r="2483" spans="140:155" ht="32.25" customHeight="1">
      <c r="EJ2483" s="275"/>
      <c r="EK2483" s="276"/>
      <c r="EL2483" s="275"/>
      <c r="EM2483" s="275"/>
      <c r="EO2483" s="275"/>
      <c r="EP2483" s="275"/>
      <c r="ES2483" s="275"/>
      <c r="ET2483" s="276"/>
      <c r="EU2483" s="275"/>
      <c r="EV2483" s="275"/>
      <c r="EX2483" s="275"/>
      <c r="EY2483" s="275"/>
    </row>
    <row r="2484" spans="140:155" ht="32.25" customHeight="1">
      <c r="EJ2484" s="275"/>
      <c r="EK2484" s="276"/>
      <c r="EL2484" s="275"/>
      <c r="EM2484" s="275"/>
      <c r="EO2484" s="275"/>
      <c r="EP2484" s="275"/>
      <c r="ES2484" s="275"/>
      <c r="ET2484" s="276"/>
      <c r="EU2484" s="275"/>
      <c r="EV2484" s="275"/>
      <c r="EX2484" s="275"/>
      <c r="EY2484" s="275"/>
    </row>
    <row r="2485" spans="140:155" ht="32.25" customHeight="1">
      <c r="EJ2485" s="275"/>
      <c r="EK2485" s="276"/>
      <c r="EL2485" s="275"/>
      <c r="EM2485" s="275"/>
      <c r="EO2485" s="275"/>
      <c r="EP2485" s="275"/>
      <c r="ES2485" s="275"/>
      <c r="ET2485" s="276"/>
      <c r="EU2485" s="275"/>
      <c r="EV2485" s="275"/>
      <c r="EX2485" s="275"/>
      <c r="EY2485" s="275"/>
    </row>
    <row r="2486" spans="140:155" ht="32.25" customHeight="1">
      <c r="EJ2486" s="275"/>
      <c r="EK2486" s="276"/>
      <c r="EL2486" s="275"/>
      <c r="EM2486" s="275"/>
      <c r="EO2486" s="275"/>
      <c r="EP2486" s="275"/>
      <c r="ES2486" s="275"/>
      <c r="ET2486" s="276"/>
      <c r="EU2486" s="275"/>
      <c r="EV2486" s="275"/>
      <c r="EX2486" s="275"/>
      <c r="EY2486" s="275"/>
    </row>
    <row r="2487" spans="140:155" ht="32.25" customHeight="1">
      <c r="EJ2487" s="275"/>
      <c r="EK2487" s="276"/>
      <c r="EL2487" s="275"/>
      <c r="EM2487" s="275"/>
      <c r="EO2487" s="275"/>
      <c r="EP2487" s="275"/>
      <c r="ES2487" s="275"/>
      <c r="ET2487" s="276"/>
      <c r="EU2487" s="275"/>
      <c r="EV2487" s="275"/>
      <c r="EX2487" s="275"/>
      <c r="EY2487" s="275"/>
    </row>
    <row r="2488" spans="140:155" ht="32.25" customHeight="1">
      <c r="EJ2488" s="275"/>
      <c r="EK2488" s="276"/>
      <c r="EL2488" s="275"/>
      <c r="EM2488" s="275"/>
      <c r="EO2488" s="275"/>
      <c r="EP2488" s="275"/>
      <c r="ES2488" s="275"/>
      <c r="ET2488" s="276"/>
      <c r="EU2488" s="275"/>
      <c r="EV2488" s="275"/>
      <c r="EX2488" s="275"/>
      <c r="EY2488" s="275"/>
    </row>
    <row r="2489" spans="140:155" ht="32.25" customHeight="1">
      <c r="EJ2489" s="275"/>
      <c r="EK2489" s="276"/>
      <c r="EL2489" s="275"/>
      <c r="EM2489" s="275"/>
      <c r="EO2489" s="275"/>
      <c r="EP2489" s="275"/>
      <c r="ES2489" s="275"/>
      <c r="ET2489" s="276"/>
      <c r="EU2489" s="275"/>
      <c r="EV2489" s="275"/>
      <c r="EX2489" s="275"/>
      <c r="EY2489" s="275"/>
    </row>
    <row r="2490" spans="140:155" ht="32.25" customHeight="1">
      <c r="EJ2490" s="275"/>
      <c r="EK2490" s="276"/>
      <c r="EL2490" s="275"/>
      <c r="EM2490" s="275"/>
      <c r="EO2490" s="275"/>
      <c r="EP2490" s="275"/>
      <c r="ES2490" s="275"/>
      <c r="ET2490" s="276"/>
      <c r="EU2490" s="275"/>
      <c r="EV2490" s="275"/>
      <c r="EX2490" s="275"/>
      <c r="EY2490" s="275"/>
    </row>
    <row r="2491" spans="140:155" ht="32.25" customHeight="1">
      <c r="EJ2491" s="275"/>
      <c r="EK2491" s="276"/>
      <c r="EL2491" s="275"/>
      <c r="EM2491" s="275"/>
      <c r="EO2491" s="275"/>
      <c r="EP2491" s="275"/>
      <c r="ES2491" s="275"/>
      <c r="ET2491" s="276"/>
      <c r="EU2491" s="275"/>
      <c r="EV2491" s="275"/>
      <c r="EX2491" s="275"/>
      <c r="EY2491" s="275"/>
    </row>
    <row r="2492" spans="140:155" ht="32.25" customHeight="1">
      <c r="EJ2492" s="275"/>
      <c r="EK2492" s="276"/>
      <c r="EL2492" s="275"/>
      <c r="EM2492" s="275"/>
      <c r="EO2492" s="275"/>
      <c r="EP2492" s="275"/>
      <c r="ES2492" s="275"/>
      <c r="ET2492" s="276"/>
      <c r="EU2492" s="275"/>
      <c r="EV2492" s="275"/>
      <c r="EX2492" s="275"/>
      <c r="EY2492" s="275"/>
    </row>
    <row r="2493" spans="140:155" ht="32.25" customHeight="1">
      <c r="EJ2493" s="275"/>
      <c r="EK2493" s="276"/>
      <c r="EL2493" s="275"/>
      <c r="EM2493" s="275"/>
      <c r="EO2493" s="275"/>
      <c r="EP2493" s="275"/>
      <c r="ES2493" s="275"/>
      <c r="ET2493" s="276"/>
      <c r="EU2493" s="275"/>
      <c r="EV2493" s="275"/>
      <c r="EX2493" s="275"/>
      <c r="EY2493" s="275"/>
    </row>
    <row r="2494" spans="140:155" ht="32.25" customHeight="1">
      <c r="EJ2494" s="275"/>
      <c r="EK2494" s="276"/>
      <c r="EL2494" s="275"/>
      <c r="EM2494" s="275"/>
      <c r="EO2494" s="275"/>
      <c r="EP2494" s="275"/>
      <c r="ES2494" s="275"/>
      <c r="ET2494" s="276"/>
      <c r="EU2494" s="275"/>
      <c r="EV2494" s="275"/>
      <c r="EX2494" s="275"/>
      <c r="EY2494" s="275"/>
    </row>
    <row r="2495" spans="140:155" ht="32.25" customHeight="1">
      <c r="EJ2495" s="275"/>
      <c r="EK2495" s="276"/>
      <c r="EL2495" s="275"/>
      <c r="EM2495" s="275"/>
      <c r="EO2495" s="275"/>
      <c r="EP2495" s="275"/>
      <c r="ES2495" s="275"/>
      <c r="ET2495" s="276"/>
      <c r="EU2495" s="275"/>
      <c r="EV2495" s="275"/>
      <c r="EX2495" s="275"/>
      <c r="EY2495" s="275"/>
    </row>
    <row r="2496" spans="140:155" ht="32.25" customHeight="1">
      <c r="EJ2496" s="275"/>
      <c r="EK2496" s="276"/>
      <c r="EL2496" s="275"/>
      <c r="EM2496" s="275"/>
      <c r="EO2496" s="275"/>
      <c r="EP2496" s="275"/>
      <c r="ES2496" s="275"/>
      <c r="ET2496" s="276"/>
      <c r="EU2496" s="275"/>
      <c r="EV2496" s="275"/>
      <c r="EX2496" s="275"/>
      <c r="EY2496" s="275"/>
    </row>
    <row r="2497" spans="140:155" ht="32.25" customHeight="1">
      <c r="EJ2497" s="275"/>
      <c r="EK2497" s="276"/>
      <c r="EL2497" s="275"/>
      <c r="EM2497" s="275"/>
      <c r="EO2497" s="275"/>
      <c r="EP2497" s="275"/>
      <c r="ES2497" s="275"/>
      <c r="ET2497" s="276"/>
      <c r="EU2497" s="275"/>
      <c r="EV2497" s="275"/>
      <c r="EX2497" s="275"/>
      <c r="EY2497" s="275"/>
    </row>
    <row r="2498" spans="140:155" ht="32.25" customHeight="1">
      <c r="EJ2498" s="275"/>
      <c r="EK2498" s="276"/>
      <c r="EL2498" s="275"/>
      <c r="EM2498" s="275"/>
      <c r="EO2498" s="275"/>
      <c r="EP2498" s="275"/>
      <c r="ES2498" s="275"/>
      <c r="ET2498" s="276"/>
      <c r="EU2498" s="275"/>
      <c r="EV2498" s="275"/>
      <c r="EX2498" s="275"/>
      <c r="EY2498" s="275"/>
    </row>
    <row r="2499" spans="140:155" ht="32.25" customHeight="1">
      <c r="EJ2499" s="275"/>
      <c r="EK2499" s="276"/>
      <c r="EL2499" s="275"/>
      <c r="EM2499" s="275"/>
      <c r="EO2499" s="275"/>
      <c r="EP2499" s="275"/>
      <c r="ES2499" s="275"/>
      <c r="ET2499" s="276"/>
      <c r="EU2499" s="275"/>
      <c r="EV2499" s="275"/>
      <c r="EX2499" s="275"/>
      <c r="EY2499" s="275"/>
    </row>
    <row r="2500" spans="140:155" ht="32.25" customHeight="1">
      <c r="EJ2500" s="275"/>
      <c r="EK2500" s="276"/>
      <c r="EL2500" s="275"/>
      <c r="EM2500" s="275"/>
      <c r="EO2500" s="275"/>
      <c r="EP2500" s="275"/>
      <c r="ES2500" s="275"/>
      <c r="ET2500" s="276"/>
      <c r="EU2500" s="275"/>
      <c r="EV2500" s="275"/>
      <c r="EX2500" s="275"/>
      <c r="EY2500" s="275"/>
    </row>
    <row r="2501" spans="140:155" ht="32.25" customHeight="1">
      <c r="EJ2501" s="275"/>
      <c r="EK2501" s="276"/>
      <c r="EL2501" s="275"/>
      <c r="EM2501" s="275"/>
      <c r="EO2501" s="275"/>
      <c r="EP2501" s="275"/>
      <c r="ES2501" s="275"/>
      <c r="ET2501" s="276"/>
      <c r="EU2501" s="275"/>
      <c r="EV2501" s="275"/>
      <c r="EX2501" s="275"/>
      <c r="EY2501" s="275"/>
    </row>
    <row r="2502" spans="140:155" ht="32.25" customHeight="1">
      <c r="EJ2502" s="275"/>
      <c r="EK2502" s="276"/>
      <c r="EL2502" s="275"/>
      <c r="EM2502" s="275"/>
      <c r="EO2502" s="275"/>
      <c r="EP2502" s="275"/>
      <c r="ES2502" s="275"/>
      <c r="ET2502" s="276"/>
      <c r="EU2502" s="275"/>
      <c r="EV2502" s="275"/>
      <c r="EX2502" s="275"/>
      <c r="EY2502" s="275"/>
    </row>
    <row r="2503" spans="140:155" ht="32.25" customHeight="1">
      <c r="EJ2503" s="275"/>
      <c r="EK2503" s="276"/>
      <c r="EL2503" s="275"/>
      <c r="EM2503" s="275"/>
      <c r="EO2503" s="275"/>
      <c r="EP2503" s="275"/>
      <c r="ES2503" s="275"/>
      <c r="ET2503" s="276"/>
      <c r="EU2503" s="275"/>
      <c r="EV2503" s="275"/>
      <c r="EX2503" s="275"/>
      <c r="EY2503" s="275"/>
    </row>
    <row r="2504" spans="140:155" ht="32.25" customHeight="1">
      <c r="EJ2504" s="275"/>
      <c r="EK2504" s="276"/>
      <c r="EL2504" s="275"/>
      <c r="EM2504" s="275"/>
      <c r="EO2504" s="275"/>
      <c r="EP2504" s="275"/>
      <c r="ES2504" s="275"/>
      <c r="ET2504" s="276"/>
      <c r="EU2504" s="275"/>
      <c r="EV2504" s="275"/>
      <c r="EX2504" s="275"/>
      <c r="EY2504" s="275"/>
    </row>
    <row r="2505" spans="140:155" ht="32.25" customHeight="1">
      <c r="EJ2505" s="275"/>
      <c r="EK2505" s="276"/>
      <c r="EL2505" s="275"/>
      <c r="EM2505" s="275"/>
      <c r="EO2505" s="275"/>
      <c r="EP2505" s="275"/>
      <c r="ES2505" s="275"/>
      <c r="ET2505" s="276"/>
      <c r="EU2505" s="275"/>
      <c r="EV2505" s="275"/>
      <c r="EX2505" s="275"/>
      <c r="EY2505" s="275"/>
    </row>
    <row r="2506" spans="140:155" ht="32.25" customHeight="1">
      <c r="EJ2506" s="275"/>
      <c r="EK2506" s="276"/>
      <c r="EL2506" s="275"/>
      <c r="EM2506" s="275"/>
      <c r="EO2506" s="275"/>
      <c r="EP2506" s="275"/>
      <c r="ES2506" s="275"/>
      <c r="ET2506" s="276"/>
      <c r="EU2506" s="275"/>
      <c r="EV2506" s="275"/>
      <c r="EX2506" s="275"/>
      <c r="EY2506" s="275"/>
    </row>
    <row r="2507" spans="140:155" ht="32.25" customHeight="1">
      <c r="EJ2507" s="275"/>
      <c r="EK2507" s="276"/>
      <c r="EL2507" s="275"/>
      <c r="EM2507" s="275"/>
      <c r="EO2507" s="275"/>
      <c r="EP2507" s="275"/>
      <c r="ES2507" s="275"/>
      <c r="ET2507" s="276"/>
      <c r="EU2507" s="275"/>
      <c r="EV2507" s="275"/>
      <c r="EX2507" s="275"/>
      <c r="EY2507" s="275"/>
    </row>
    <row r="2508" spans="140:155" ht="32.25" customHeight="1">
      <c r="EJ2508" s="275"/>
      <c r="EK2508" s="276"/>
      <c r="EL2508" s="275"/>
      <c r="EM2508" s="275"/>
      <c r="EO2508" s="275"/>
      <c r="EP2508" s="275"/>
      <c r="ES2508" s="275"/>
      <c r="ET2508" s="276"/>
      <c r="EU2508" s="275"/>
      <c r="EV2508" s="275"/>
      <c r="EX2508" s="275"/>
      <c r="EY2508" s="275"/>
    </row>
    <row r="2509" spans="140:155" ht="32.25" customHeight="1">
      <c r="EJ2509" s="275"/>
      <c r="EK2509" s="276"/>
      <c r="EL2509" s="275"/>
      <c r="EM2509" s="275"/>
      <c r="EO2509" s="275"/>
      <c r="EP2509" s="275"/>
      <c r="ES2509" s="275"/>
      <c r="ET2509" s="276"/>
      <c r="EU2509" s="275"/>
      <c r="EV2509" s="275"/>
      <c r="EX2509" s="275"/>
      <c r="EY2509" s="275"/>
    </row>
    <row r="2510" spans="140:155" ht="32.25" customHeight="1">
      <c r="EJ2510" s="275"/>
      <c r="EK2510" s="276"/>
      <c r="EL2510" s="275"/>
      <c r="EM2510" s="275"/>
      <c r="EO2510" s="275"/>
      <c r="EP2510" s="275"/>
      <c r="ES2510" s="275"/>
      <c r="ET2510" s="276"/>
      <c r="EU2510" s="275"/>
      <c r="EV2510" s="275"/>
      <c r="EX2510" s="275"/>
      <c r="EY2510" s="275"/>
    </row>
    <row r="2511" spans="140:155" ht="32.25" customHeight="1">
      <c r="EJ2511" s="275"/>
      <c r="EK2511" s="276"/>
      <c r="EL2511" s="275"/>
      <c r="EM2511" s="275"/>
      <c r="EO2511" s="275"/>
      <c r="EP2511" s="275"/>
      <c r="ES2511" s="275"/>
      <c r="ET2511" s="276"/>
      <c r="EU2511" s="275"/>
      <c r="EV2511" s="275"/>
      <c r="EX2511" s="275"/>
      <c r="EY2511" s="275"/>
    </row>
    <row r="2512" spans="140:155" ht="32.25" customHeight="1">
      <c r="EJ2512" s="275"/>
      <c r="EK2512" s="276"/>
      <c r="EL2512" s="275"/>
      <c r="EM2512" s="275"/>
      <c r="EO2512" s="275"/>
      <c r="EP2512" s="275"/>
      <c r="ES2512" s="275"/>
      <c r="ET2512" s="276"/>
      <c r="EU2512" s="275"/>
      <c r="EV2512" s="275"/>
      <c r="EX2512" s="275"/>
      <c r="EY2512" s="275"/>
    </row>
    <row r="2513" spans="140:155" ht="32.25" customHeight="1">
      <c r="EJ2513" s="275"/>
      <c r="EK2513" s="276"/>
      <c r="EL2513" s="275"/>
      <c r="EM2513" s="275"/>
      <c r="EO2513" s="275"/>
      <c r="EP2513" s="275"/>
      <c r="ES2513" s="275"/>
      <c r="ET2513" s="276"/>
      <c r="EU2513" s="275"/>
      <c r="EV2513" s="275"/>
      <c r="EX2513" s="275"/>
      <c r="EY2513" s="275"/>
    </row>
    <row r="2514" spans="140:155" ht="32.25" customHeight="1">
      <c r="EJ2514" s="275"/>
      <c r="EK2514" s="276"/>
      <c r="EL2514" s="275"/>
      <c r="EM2514" s="275"/>
      <c r="EO2514" s="275"/>
      <c r="EP2514" s="275"/>
      <c r="ES2514" s="275"/>
      <c r="ET2514" s="276"/>
      <c r="EU2514" s="275"/>
      <c r="EV2514" s="275"/>
      <c r="EX2514" s="275"/>
      <c r="EY2514" s="275"/>
    </row>
    <row r="2515" spans="140:155" ht="32.25" customHeight="1">
      <c r="EJ2515" s="275"/>
      <c r="EK2515" s="276"/>
      <c r="EL2515" s="275"/>
      <c r="EM2515" s="275"/>
      <c r="EO2515" s="275"/>
      <c r="EP2515" s="275"/>
      <c r="ES2515" s="275"/>
      <c r="ET2515" s="276"/>
      <c r="EU2515" s="275"/>
      <c r="EV2515" s="275"/>
      <c r="EX2515" s="275"/>
      <c r="EY2515" s="275"/>
    </row>
    <row r="2516" spans="140:155" ht="32.25" customHeight="1">
      <c r="EJ2516" s="275"/>
      <c r="EK2516" s="276"/>
      <c r="EL2516" s="275"/>
      <c r="EM2516" s="275"/>
      <c r="EO2516" s="275"/>
      <c r="EP2516" s="275"/>
      <c r="ES2516" s="275"/>
      <c r="ET2516" s="276"/>
      <c r="EU2516" s="275"/>
      <c r="EV2516" s="275"/>
      <c r="EX2516" s="275"/>
      <c r="EY2516" s="275"/>
    </row>
    <row r="2517" spans="140:155" ht="32.25" customHeight="1">
      <c r="EJ2517" s="275"/>
      <c r="EK2517" s="276"/>
      <c r="EL2517" s="275"/>
      <c r="EM2517" s="275"/>
      <c r="EO2517" s="275"/>
      <c r="EP2517" s="275"/>
      <c r="ES2517" s="275"/>
      <c r="ET2517" s="276"/>
      <c r="EU2517" s="275"/>
      <c r="EV2517" s="275"/>
      <c r="EX2517" s="275"/>
      <c r="EY2517" s="275"/>
    </row>
    <row r="2518" spans="140:155" ht="32.25" customHeight="1">
      <c r="EJ2518" s="275"/>
      <c r="EK2518" s="276"/>
      <c r="EL2518" s="275"/>
      <c r="EM2518" s="275"/>
      <c r="EO2518" s="275"/>
      <c r="EP2518" s="275"/>
      <c r="ES2518" s="275"/>
      <c r="ET2518" s="276"/>
      <c r="EU2518" s="275"/>
      <c r="EV2518" s="275"/>
      <c r="EX2518" s="275"/>
      <c r="EY2518" s="275"/>
    </row>
    <row r="2519" spans="140:155" ht="32.25" customHeight="1">
      <c r="EJ2519" s="275"/>
      <c r="EK2519" s="276"/>
      <c r="EL2519" s="275"/>
      <c r="EM2519" s="275"/>
      <c r="EO2519" s="275"/>
      <c r="EP2519" s="275"/>
      <c r="ES2519" s="275"/>
      <c r="ET2519" s="276"/>
      <c r="EU2519" s="275"/>
      <c r="EV2519" s="275"/>
      <c r="EX2519" s="275"/>
      <c r="EY2519" s="275"/>
    </row>
    <row r="2520" spans="140:155" ht="32.25" customHeight="1">
      <c r="EJ2520" s="275"/>
      <c r="EK2520" s="276"/>
      <c r="EL2520" s="275"/>
      <c r="EM2520" s="275"/>
      <c r="EO2520" s="275"/>
      <c r="EP2520" s="275"/>
      <c r="ES2520" s="275"/>
      <c r="ET2520" s="276"/>
      <c r="EU2520" s="275"/>
      <c r="EV2520" s="275"/>
      <c r="EX2520" s="275"/>
      <c r="EY2520" s="275"/>
    </row>
    <row r="2521" spans="140:155" ht="32.25" customHeight="1">
      <c r="EJ2521" s="275"/>
      <c r="EK2521" s="276"/>
      <c r="EL2521" s="275"/>
      <c r="EM2521" s="275"/>
      <c r="EO2521" s="275"/>
      <c r="EP2521" s="275"/>
      <c r="ES2521" s="275"/>
      <c r="ET2521" s="276"/>
      <c r="EU2521" s="275"/>
      <c r="EV2521" s="275"/>
      <c r="EX2521" s="275"/>
      <c r="EY2521" s="275"/>
    </row>
    <row r="2522" spans="140:155" ht="32.25" customHeight="1">
      <c r="EJ2522" s="275"/>
      <c r="EK2522" s="276"/>
      <c r="EL2522" s="275"/>
      <c r="EM2522" s="275"/>
      <c r="EO2522" s="275"/>
      <c r="EP2522" s="275"/>
      <c r="ES2522" s="275"/>
      <c r="ET2522" s="276"/>
      <c r="EU2522" s="275"/>
      <c r="EV2522" s="275"/>
      <c r="EX2522" s="275"/>
      <c r="EY2522" s="275"/>
    </row>
    <row r="2523" spans="140:155" ht="32.25" customHeight="1">
      <c r="EJ2523" s="275"/>
      <c r="EK2523" s="276"/>
      <c r="EL2523" s="275"/>
      <c r="EM2523" s="275"/>
      <c r="EO2523" s="275"/>
      <c r="EP2523" s="275"/>
      <c r="ES2523" s="275"/>
      <c r="ET2523" s="276"/>
      <c r="EU2523" s="275"/>
      <c r="EV2523" s="275"/>
      <c r="EX2523" s="275"/>
      <c r="EY2523" s="275"/>
    </row>
    <row r="2524" spans="140:155" ht="32.25" customHeight="1">
      <c r="EJ2524" s="275"/>
      <c r="EK2524" s="276"/>
      <c r="EL2524" s="275"/>
      <c r="EM2524" s="275"/>
      <c r="EO2524" s="275"/>
      <c r="EP2524" s="275"/>
      <c r="ES2524" s="275"/>
      <c r="ET2524" s="276"/>
      <c r="EU2524" s="275"/>
      <c r="EV2524" s="275"/>
      <c r="EX2524" s="275"/>
      <c r="EY2524" s="275"/>
    </row>
    <row r="2525" spans="140:155" ht="32.25" customHeight="1">
      <c r="EJ2525" s="275"/>
      <c r="EK2525" s="276"/>
      <c r="EL2525" s="275"/>
      <c r="EM2525" s="275"/>
      <c r="EO2525" s="275"/>
      <c r="EP2525" s="275"/>
      <c r="ES2525" s="275"/>
      <c r="ET2525" s="276"/>
      <c r="EU2525" s="275"/>
      <c r="EV2525" s="275"/>
      <c r="EX2525" s="275"/>
      <c r="EY2525" s="275"/>
    </row>
    <row r="2526" spans="140:155" ht="32.25" customHeight="1">
      <c r="EJ2526" s="275"/>
      <c r="EK2526" s="276"/>
      <c r="EL2526" s="275"/>
      <c r="EM2526" s="275"/>
      <c r="EO2526" s="275"/>
      <c r="EP2526" s="275"/>
      <c r="ES2526" s="275"/>
      <c r="ET2526" s="276"/>
      <c r="EU2526" s="275"/>
      <c r="EV2526" s="275"/>
      <c r="EX2526" s="275"/>
      <c r="EY2526" s="275"/>
    </row>
    <row r="2527" spans="140:155" ht="32.25" customHeight="1">
      <c r="EJ2527" s="275"/>
      <c r="EK2527" s="276"/>
      <c r="EL2527" s="275"/>
      <c r="EM2527" s="275"/>
      <c r="EO2527" s="275"/>
      <c r="EP2527" s="275"/>
      <c r="ES2527" s="275"/>
      <c r="ET2527" s="276"/>
      <c r="EU2527" s="275"/>
      <c r="EV2527" s="275"/>
      <c r="EX2527" s="275"/>
      <c r="EY2527" s="275"/>
    </row>
    <row r="2528" spans="140:155" ht="32.25" customHeight="1">
      <c r="EJ2528" s="275"/>
      <c r="EK2528" s="276"/>
      <c r="EL2528" s="275"/>
      <c r="EM2528" s="275"/>
      <c r="EO2528" s="275"/>
      <c r="EP2528" s="275"/>
      <c r="ES2528" s="275"/>
      <c r="ET2528" s="276"/>
      <c r="EU2528" s="275"/>
      <c r="EV2528" s="275"/>
      <c r="EX2528" s="275"/>
      <c r="EY2528" s="275"/>
    </row>
    <row r="2529" spans="140:155" ht="32.25" customHeight="1">
      <c r="EJ2529" s="275"/>
      <c r="EK2529" s="276"/>
      <c r="EL2529" s="275"/>
      <c r="EM2529" s="275"/>
      <c r="EO2529" s="275"/>
      <c r="EP2529" s="275"/>
      <c r="ES2529" s="275"/>
      <c r="ET2529" s="276"/>
      <c r="EU2529" s="275"/>
      <c r="EV2529" s="275"/>
      <c r="EX2529" s="275"/>
      <c r="EY2529" s="275"/>
    </row>
    <row r="2530" spans="140:155" ht="32.25" customHeight="1">
      <c r="EJ2530" s="275"/>
      <c r="EK2530" s="276"/>
      <c r="EL2530" s="275"/>
      <c r="EM2530" s="275"/>
      <c r="EO2530" s="275"/>
      <c r="EP2530" s="275"/>
      <c r="ES2530" s="275"/>
      <c r="ET2530" s="276"/>
      <c r="EU2530" s="275"/>
      <c r="EV2530" s="275"/>
      <c r="EX2530" s="275"/>
      <c r="EY2530" s="275"/>
    </row>
    <row r="2531" spans="140:155" ht="32.25" customHeight="1">
      <c r="EJ2531" s="275"/>
      <c r="EK2531" s="276"/>
      <c r="EL2531" s="275"/>
      <c r="EM2531" s="275"/>
      <c r="EO2531" s="275"/>
      <c r="EP2531" s="275"/>
      <c r="ES2531" s="275"/>
      <c r="ET2531" s="276"/>
      <c r="EU2531" s="275"/>
      <c r="EV2531" s="275"/>
      <c r="EX2531" s="275"/>
      <c r="EY2531" s="275"/>
    </row>
    <row r="2532" spans="140:155" ht="32.25" customHeight="1">
      <c r="EJ2532" s="275"/>
      <c r="EK2532" s="276"/>
      <c r="EL2532" s="275"/>
      <c r="EM2532" s="275"/>
      <c r="EO2532" s="275"/>
      <c r="EP2532" s="275"/>
      <c r="ES2532" s="275"/>
      <c r="ET2532" s="276"/>
      <c r="EU2532" s="275"/>
      <c r="EV2532" s="275"/>
      <c r="EX2532" s="275"/>
      <c r="EY2532" s="275"/>
    </row>
    <row r="2533" spans="140:155" ht="32.25" customHeight="1">
      <c r="EJ2533" s="275"/>
      <c r="EK2533" s="276"/>
      <c r="EL2533" s="275"/>
      <c r="EM2533" s="275"/>
      <c r="EO2533" s="275"/>
      <c r="EP2533" s="275"/>
      <c r="ES2533" s="275"/>
      <c r="ET2533" s="276"/>
      <c r="EU2533" s="275"/>
      <c r="EV2533" s="275"/>
      <c r="EX2533" s="275"/>
      <c r="EY2533" s="275"/>
    </row>
    <row r="2534" spans="140:155" ht="32.25" customHeight="1">
      <c r="EJ2534" s="275"/>
      <c r="EK2534" s="276"/>
      <c r="EL2534" s="275"/>
      <c r="EM2534" s="275"/>
      <c r="EO2534" s="275"/>
      <c r="EP2534" s="275"/>
      <c r="ES2534" s="275"/>
      <c r="ET2534" s="276"/>
      <c r="EU2534" s="275"/>
      <c r="EV2534" s="275"/>
      <c r="EX2534" s="275"/>
      <c r="EY2534" s="275"/>
    </row>
    <row r="2535" spans="140:155" ht="32.25" customHeight="1">
      <c r="EJ2535" s="275"/>
      <c r="EK2535" s="276"/>
      <c r="EL2535" s="275"/>
      <c r="EM2535" s="275"/>
      <c r="EO2535" s="275"/>
      <c r="EP2535" s="275"/>
      <c r="ES2535" s="275"/>
      <c r="ET2535" s="276"/>
      <c r="EU2535" s="275"/>
      <c r="EV2535" s="275"/>
      <c r="EX2535" s="275"/>
      <c r="EY2535" s="275"/>
    </row>
    <row r="2536" spans="140:155" ht="32.25" customHeight="1">
      <c r="EJ2536" s="275"/>
      <c r="EK2536" s="276"/>
      <c r="EL2536" s="275"/>
      <c r="EM2536" s="275"/>
      <c r="EO2536" s="275"/>
      <c r="EP2536" s="275"/>
      <c r="ES2536" s="275"/>
      <c r="ET2536" s="276"/>
      <c r="EU2536" s="275"/>
      <c r="EV2536" s="275"/>
      <c r="EX2536" s="275"/>
      <c r="EY2536" s="275"/>
    </row>
    <row r="2537" spans="140:155" ht="32.25" customHeight="1">
      <c r="EJ2537" s="275"/>
      <c r="EK2537" s="276"/>
      <c r="EL2537" s="275"/>
      <c r="EM2537" s="275"/>
      <c r="EO2537" s="275"/>
      <c r="EP2537" s="275"/>
      <c r="ES2537" s="275"/>
      <c r="ET2537" s="276"/>
      <c r="EU2537" s="275"/>
      <c r="EV2537" s="275"/>
      <c r="EX2537" s="275"/>
      <c r="EY2537" s="275"/>
    </row>
    <row r="2538" spans="140:155" ht="32.25" customHeight="1">
      <c r="EJ2538" s="275"/>
      <c r="EK2538" s="276"/>
      <c r="EL2538" s="275"/>
      <c r="EM2538" s="275"/>
      <c r="EO2538" s="275"/>
      <c r="EP2538" s="275"/>
      <c r="ES2538" s="275"/>
      <c r="ET2538" s="276"/>
      <c r="EU2538" s="275"/>
      <c r="EV2538" s="275"/>
      <c r="EX2538" s="275"/>
      <c r="EY2538" s="275"/>
    </row>
    <row r="2539" spans="140:155" ht="32.25" customHeight="1">
      <c r="EJ2539" s="275"/>
      <c r="EK2539" s="276"/>
      <c r="EL2539" s="275"/>
      <c r="EM2539" s="275"/>
      <c r="EO2539" s="275"/>
      <c r="EP2539" s="275"/>
      <c r="ES2539" s="275"/>
      <c r="ET2539" s="276"/>
      <c r="EU2539" s="275"/>
      <c r="EV2539" s="275"/>
      <c r="EX2539" s="275"/>
      <c r="EY2539" s="275"/>
    </row>
    <row r="2540" spans="140:155" ht="32.25" customHeight="1">
      <c r="EJ2540" s="275"/>
      <c r="EK2540" s="276"/>
      <c r="EL2540" s="275"/>
      <c r="EM2540" s="275"/>
      <c r="EO2540" s="275"/>
      <c r="EP2540" s="275"/>
      <c r="ES2540" s="275"/>
      <c r="ET2540" s="276"/>
      <c r="EU2540" s="275"/>
      <c r="EV2540" s="275"/>
      <c r="EX2540" s="275"/>
      <c r="EY2540" s="275"/>
    </row>
    <row r="2541" spans="140:155" ht="32.25" customHeight="1">
      <c r="EJ2541" s="275"/>
      <c r="EK2541" s="276"/>
      <c r="EL2541" s="275"/>
      <c r="EM2541" s="275"/>
      <c r="EO2541" s="275"/>
      <c r="EP2541" s="275"/>
      <c r="ES2541" s="275"/>
      <c r="ET2541" s="276"/>
      <c r="EU2541" s="275"/>
      <c r="EV2541" s="275"/>
      <c r="EX2541" s="275"/>
      <c r="EY2541" s="275"/>
    </row>
    <row r="2542" spans="140:155" ht="32.25" customHeight="1">
      <c r="EJ2542" s="275"/>
      <c r="EK2542" s="276"/>
      <c r="EL2542" s="275"/>
      <c r="EM2542" s="275"/>
      <c r="EO2542" s="275"/>
      <c r="EP2542" s="275"/>
      <c r="ES2542" s="275"/>
      <c r="ET2542" s="276"/>
      <c r="EU2542" s="275"/>
      <c r="EV2542" s="275"/>
      <c r="EX2542" s="275"/>
      <c r="EY2542" s="275"/>
    </row>
    <row r="2543" spans="140:155" ht="32.25" customHeight="1">
      <c r="EJ2543" s="275"/>
      <c r="EK2543" s="276"/>
      <c r="EL2543" s="275"/>
      <c r="EM2543" s="275"/>
      <c r="EO2543" s="275"/>
      <c r="EP2543" s="275"/>
      <c r="ES2543" s="275"/>
      <c r="ET2543" s="276"/>
      <c r="EU2543" s="275"/>
      <c r="EV2543" s="275"/>
      <c r="EX2543" s="275"/>
      <c r="EY2543" s="275"/>
    </row>
    <row r="2544" spans="140:155" ht="32.25" customHeight="1">
      <c r="EJ2544" s="275"/>
      <c r="EK2544" s="276"/>
      <c r="EL2544" s="275"/>
      <c r="EM2544" s="275"/>
      <c r="EO2544" s="275"/>
      <c r="EP2544" s="275"/>
      <c r="ES2544" s="275"/>
      <c r="ET2544" s="276"/>
      <c r="EU2544" s="275"/>
      <c r="EV2544" s="275"/>
      <c r="EX2544" s="275"/>
      <c r="EY2544" s="275"/>
    </row>
    <row r="2545" spans="140:155" ht="32.25" customHeight="1">
      <c r="EJ2545" s="275"/>
      <c r="EK2545" s="276"/>
      <c r="EL2545" s="275"/>
      <c r="EM2545" s="275"/>
      <c r="EO2545" s="275"/>
      <c r="EP2545" s="275"/>
      <c r="ES2545" s="275"/>
      <c r="ET2545" s="276"/>
      <c r="EU2545" s="275"/>
      <c r="EV2545" s="275"/>
      <c r="EX2545" s="275"/>
      <c r="EY2545" s="275"/>
    </row>
    <row r="2546" spans="140:155" ht="32.25" customHeight="1">
      <c r="EJ2546" s="275"/>
      <c r="EK2546" s="276"/>
      <c r="EL2546" s="275"/>
      <c r="EM2546" s="275"/>
      <c r="EO2546" s="275"/>
      <c r="EP2546" s="275"/>
      <c r="ES2546" s="275"/>
      <c r="ET2546" s="276"/>
      <c r="EU2546" s="275"/>
      <c r="EV2546" s="275"/>
      <c r="EX2546" s="275"/>
      <c r="EY2546" s="275"/>
    </row>
    <row r="2547" spans="140:155" ht="32.25" customHeight="1">
      <c r="EJ2547" s="275"/>
      <c r="EK2547" s="276"/>
      <c r="EL2547" s="275"/>
      <c r="EM2547" s="275"/>
      <c r="EO2547" s="275"/>
      <c r="EP2547" s="275"/>
      <c r="ES2547" s="275"/>
      <c r="ET2547" s="276"/>
      <c r="EU2547" s="275"/>
      <c r="EV2547" s="275"/>
      <c r="EX2547" s="275"/>
      <c r="EY2547" s="275"/>
    </row>
    <row r="2548" spans="140:155" ht="32.25" customHeight="1">
      <c r="EJ2548" s="275"/>
      <c r="EK2548" s="276"/>
      <c r="EL2548" s="275"/>
      <c r="EM2548" s="275"/>
      <c r="EO2548" s="275"/>
      <c r="EP2548" s="275"/>
      <c r="ES2548" s="275"/>
      <c r="ET2548" s="276"/>
      <c r="EU2548" s="275"/>
      <c r="EV2548" s="275"/>
      <c r="EX2548" s="275"/>
      <c r="EY2548" s="275"/>
    </row>
    <row r="2549" spans="140:155" ht="32.25" customHeight="1">
      <c r="EJ2549" s="275"/>
      <c r="EK2549" s="276"/>
      <c r="EL2549" s="275"/>
      <c r="EM2549" s="275"/>
      <c r="EO2549" s="275"/>
      <c r="EP2549" s="275"/>
      <c r="ES2549" s="275"/>
      <c r="ET2549" s="276"/>
      <c r="EU2549" s="275"/>
      <c r="EV2549" s="275"/>
      <c r="EX2549" s="275"/>
      <c r="EY2549" s="275"/>
    </row>
    <row r="2550" spans="140:155" ht="32.25" customHeight="1">
      <c r="EJ2550" s="275"/>
      <c r="EK2550" s="276"/>
      <c r="EL2550" s="275"/>
      <c r="EM2550" s="275"/>
      <c r="EO2550" s="275"/>
      <c r="EP2550" s="275"/>
      <c r="ES2550" s="275"/>
      <c r="ET2550" s="276"/>
      <c r="EU2550" s="275"/>
      <c r="EV2550" s="275"/>
      <c r="EX2550" s="275"/>
      <c r="EY2550" s="275"/>
    </row>
    <row r="2551" spans="140:155" ht="32.25" customHeight="1">
      <c r="EJ2551" s="275"/>
      <c r="EK2551" s="276"/>
      <c r="EL2551" s="275"/>
      <c r="EM2551" s="275"/>
      <c r="EO2551" s="275"/>
      <c r="EP2551" s="275"/>
      <c r="ES2551" s="275"/>
      <c r="ET2551" s="276"/>
      <c r="EU2551" s="275"/>
      <c r="EV2551" s="275"/>
      <c r="EX2551" s="275"/>
      <c r="EY2551" s="275"/>
    </row>
    <row r="2552" spans="140:155" ht="32.25" customHeight="1">
      <c r="EJ2552" s="275"/>
      <c r="EK2552" s="276"/>
      <c r="EL2552" s="275"/>
      <c r="EM2552" s="275"/>
      <c r="EO2552" s="275"/>
      <c r="EP2552" s="275"/>
      <c r="ES2552" s="275"/>
      <c r="ET2552" s="276"/>
      <c r="EU2552" s="275"/>
      <c r="EV2552" s="275"/>
      <c r="EX2552" s="275"/>
      <c r="EY2552" s="275"/>
    </row>
    <row r="2553" spans="140:155" ht="32.25" customHeight="1">
      <c r="EJ2553" s="275"/>
      <c r="EK2553" s="276"/>
      <c r="EL2553" s="275"/>
      <c r="EM2553" s="275"/>
      <c r="EO2553" s="275"/>
      <c r="EP2553" s="275"/>
      <c r="ES2553" s="275"/>
      <c r="ET2553" s="276"/>
      <c r="EU2553" s="275"/>
      <c r="EV2553" s="275"/>
      <c r="EX2553" s="275"/>
      <c r="EY2553" s="275"/>
    </row>
    <row r="2554" spans="140:155" ht="32.25" customHeight="1">
      <c r="EJ2554" s="275"/>
      <c r="EK2554" s="276"/>
      <c r="EL2554" s="275"/>
      <c r="EM2554" s="275"/>
      <c r="EO2554" s="275"/>
      <c r="EP2554" s="275"/>
      <c r="ES2554" s="275"/>
      <c r="ET2554" s="276"/>
      <c r="EU2554" s="275"/>
      <c r="EV2554" s="275"/>
      <c r="EX2554" s="275"/>
      <c r="EY2554" s="275"/>
    </row>
    <row r="2555" spans="140:155" ht="32.25" customHeight="1">
      <c r="EJ2555" s="275"/>
      <c r="EK2555" s="276"/>
      <c r="EL2555" s="275"/>
      <c r="EM2555" s="275"/>
      <c r="EO2555" s="275"/>
      <c r="EP2555" s="275"/>
      <c r="ES2555" s="275"/>
      <c r="ET2555" s="276"/>
      <c r="EU2555" s="275"/>
      <c r="EV2555" s="275"/>
      <c r="EX2555" s="275"/>
      <c r="EY2555" s="275"/>
    </row>
    <row r="2556" spans="140:155" ht="32.25" customHeight="1">
      <c r="EJ2556" s="275"/>
      <c r="EK2556" s="276"/>
      <c r="EL2556" s="275"/>
      <c r="EM2556" s="275"/>
      <c r="EO2556" s="275"/>
      <c r="EP2556" s="275"/>
      <c r="ES2556" s="275"/>
      <c r="ET2556" s="276"/>
      <c r="EU2556" s="275"/>
      <c r="EV2556" s="275"/>
      <c r="EX2556" s="275"/>
      <c r="EY2556" s="275"/>
    </row>
    <row r="2557" spans="140:155" ht="32.25" customHeight="1">
      <c r="EJ2557" s="275"/>
      <c r="EK2557" s="276"/>
      <c r="EL2557" s="275"/>
      <c r="EM2557" s="275"/>
      <c r="EO2557" s="275"/>
      <c r="EP2557" s="275"/>
      <c r="ES2557" s="275"/>
      <c r="ET2557" s="276"/>
      <c r="EU2557" s="275"/>
      <c r="EV2557" s="275"/>
      <c r="EX2557" s="275"/>
      <c r="EY2557" s="275"/>
    </row>
    <row r="2558" spans="140:155" ht="32.25" customHeight="1">
      <c r="EJ2558" s="275"/>
      <c r="EK2558" s="276"/>
      <c r="EL2558" s="275"/>
      <c r="EM2558" s="275"/>
      <c r="EO2558" s="275"/>
      <c r="EP2558" s="275"/>
      <c r="ES2558" s="275"/>
      <c r="ET2558" s="276"/>
      <c r="EU2558" s="275"/>
      <c r="EV2558" s="275"/>
      <c r="EX2558" s="275"/>
      <c r="EY2558" s="275"/>
    </row>
    <row r="2559" spans="140:155" ht="32.25" customHeight="1">
      <c r="EJ2559" s="275"/>
      <c r="EK2559" s="276"/>
      <c r="EL2559" s="275"/>
      <c r="EM2559" s="275"/>
      <c r="EO2559" s="275"/>
      <c r="EP2559" s="275"/>
      <c r="ES2559" s="275"/>
      <c r="ET2559" s="276"/>
      <c r="EU2559" s="275"/>
      <c r="EV2559" s="275"/>
      <c r="EX2559" s="275"/>
      <c r="EY2559" s="275"/>
    </row>
    <row r="2560" spans="140:155" ht="32.25" customHeight="1">
      <c r="EJ2560" s="275"/>
      <c r="EK2560" s="276"/>
      <c r="EL2560" s="275"/>
      <c r="EM2560" s="275"/>
      <c r="EO2560" s="275"/>
      <c r="EP2560" s="275"/>
      <c r="ES2560" s="275"/>
      <c r="ET2560" s="276"/>
      <c r="EU2560" s="275"/>
      <c r="EV2560" s="275"/>
      <c r="EX2560" s="275"/>
      <c r="EY2560" s="275"/>
    </row>
    <row r="2561" spans="140:155" ht="32.25" customHeight="1">
      <c r="EJ2561" s="275"/>
      <c r="EK2561" s="276"/>
      <c r="EL2561" s="275"/>
      <c r="EM2561" s="275"/>
      <c r="EO2561" s="275"/>
      <c r="EP2561" s="275"/>
      <c r="ES2561" s="275"/>
      <c r="ET2561" s="276"/>
      <c r="EU2561" s="275"/>
      <c r="EV2561" s="275"/>
      <c r="EX2561" s="275"/>
      <c r="EY2561" s="275"/>
    </row>
    <row r="2562" spans="140:155" ht="32.25" customHeight="1">
      <c r="EJ2562" s="275"/>
      <c r="EK2562" s="276"/>
      <c r="EL2562" s="275"/>
      <c r="EM2562" s="275"/>
      <c r="EO2562" s="275"/>
      <c r="EP2562" s="275"/>
      <c r="ES2562" s="275"/>
      <c r="ET2562" s="276"/>
      <c r="EU2562" s="275"/>
      <c r="EV2562" s="275"/>
      <c r="EX2562" s="275"/>
      <c r="EY2562" s="275"/>
    </row>
    <row r="2563" spans="140:155" ht="32.25" customHeight="1">
      <c r="EJ2563" s="275"/>
      <c r="EK2563" s="276"/>
      <c r="EL2563" s="275"/>
      <c r="EM2563" s="275"/>
      <c r="EO2563" s="275"/>
      <c r="EP2563" s="275"/>
      <c r="ES2563" s="275"/>
      <c r="ET2563" s="276"/>
      <c r="EU2563" s="275"/>
      <c r="EV2563" s="275"/>
      <c r="EX2563" s="275"/>
      <c r="EY2563" s="275"/>
    </row>
    <row r="2564" spans="140:155" ht="32.25" customHeight="1">
      <c r="EJ2564" s="275"/>
      <c r="EK2564" s="276"/>
      <c r="EL2564" s="275"/>
      <c r="EM2564" s="275"/>
      <c r="EO2564" s="275"/>
      <c r="EP2564" s="275"/>
      <c r="ES2564" s="275"/>
      <c r="ET2564" s="276"/>
      <c r="EU2564" s="275"/>
      <c r="EV2564" s="275"/>
      <c r="EX2564" s="275"/>
      <c r="EY2564" s="275"/>
    </row>
    <row r="2565" spans="140:155" ht="32.25" customHeight="1">
      <c r="EJ2565" s="275"/>
      <c r="EK2565" s="276"/>
      <c r="EL2565" s="275"/>
      <c r="EM2565" s="275"/>
      <c r="EO2565" s="275"/>
      <c r="EP2565" s="275"/>
      <c r="ES2565" s="275"/>
      <c r="ET2565" s="276"/>
      <c r="EU2565" s="275"/>
      <c r="EV2565" s="275"/>
      <c r="EX2565" s="275"/>
      <c r="EY2565" s="275"/>
    </row>
    <row r="2566" spans="140:155" ht="32.25" customHeight="1">
      <c r="EJ2566" s="275"/>
      <c r="EK2566" s="276"/>
      <c r="EL2566" s="275"/>
      <c r="EM2566" s="275"/>
      <c r="EO2566" s="275"/>
      <c r="EP2566" s="275"/>
      <c r="ES2566" s="275"/>
      <c r="ET2566" s="276"/>
      <c r="EU2566" s="275"/>
      <c r="EV2566" s="275"/>
      <c r="EX2566" s="275"/>
      <c r="EY2566" s="275"/>
    </row>
    <row r="2567" spans="140:155" ht="32.25" customHeight="1">
      <c r="EJ2567" s="275"/>
      <c r="EK2567" s="276"/>
      <c r="EL2567" s="275"/>
      <c r="EM2567" s="275"/>
      <c r="EO2567" s="275"/>
      <c r="EP2567" s="275"/>
      <c r="ES2567" s="275"/>
      <c r="ET2567" s="276"/>
      <c r="EU2567" s="275"/>
      <c r="EV2567" s="275"/>
      <c r="EX2567" s="275"/>
      <c r="EY2567" s="275"/>
    </row>
    <row r="2568" spans="140:155" ht="32.25" customHeight="1">
      <c r="EJ2568" s="275"/>
      <c r="EK2568" s="276"/>
      <c r="EL2568" s="275"/>
      <c r="EM2568" s="275"/>
      <c r="EO2568" s="275"/>
      <c r="EP2568" s="275"/>
      <c r="ES2568" s="275"/>
      <c r="ET2568" s="276"/>
      <c r="EU2568" s="275"/>
      <c r="EV2568" s="275"/>
      <c r="EX2568" s="275"/>
      <c r="EY2568" s="275"/>
    </row>
    <row r="2569" spans="140:155" ht="32.25" customHeight="1">
      <c r="EJ2569" s="275"/>
      <c r="EK2569" s="276"/>
      <c r="EL2569" s="275"/>
      <c r="EM2569" s="275"/>
      <c r="EO2569" s="275"/>
      <c r="EP2569" s="275"/>
      <c r="ES2569" s="275"/>
      <c r="ET2569" s="276"/>
      <c r="EU2569" s="275"/>
      <c r="EV2569" s="275"/>
      <c r="EX2569" s="275"/>
      <c r="EY2569" s="275"/>
    </row>
    <row r="2570" spans="140:155" ht="32.25" customHeight="1">
      <c r="EJ2570" s="275"/>
      <c r="EK2570" s="276"/>
      <c r="EL2570" s="275"/>
      <c r="EM2570" s="275"/>
      <c r="EO2570" s="275"/>
      <c r="EP2570" s="275"/>
      <c r="ES2570" s="275"/>
      <c r="ET2570" s="276"/>
      <c r="EU2570" s="275"/>
      <c r="EV2570" s="275"/>
      <c r="EX2570" s="275"/>
      <c r="EY2570" s="275"/>
    </row>
    <row r="2571" spans="140:155" ht="32.25" customHeight="1">
      <c r="EJ2571" s="275"/>
      <c r="EK2571" s="276"/>
      <c r="EL2571" s="275"/>
      <c r="EM2571" s="275"/>
      <c r="EO2571" s="275"/>
      <c r="EP2571" s="275"/>
      <c r="ES2571" s="275"/>
      <c r="ET2571" s="276"/>
      <c r="EU2571" s="275"/>
      <c r="EV2571" s="275"/>
      <c r="EX2571" s="275"/>
      <c r="EY2571" s="275"/>
    </row>
    <row r="2572" spans="140:155" ht="32.25" customHeight="1">
      <c r="EJ2572" s="275"/>
      <c r="EK2572" s="276"/>
      <c r="EL2572" s="275"/>
      <c r="EM2572" s="275"/>
      <c r="EO2572" s="275"/>
      <c r="EP2572" s="275"/>
      <c r="ES2572" s="275"/>
      <c r="ET2572" s="276"/>
      <c r="EU2572" s="275"/>
      <c r="EV2572" s="275"/>
      <c r="EX2572" s="275"/>
      <c r="EY2572" s="275"/>
    </row>
    <row r="2573" spans="140:155" ht="32.25" customHeight="1">
      <c r="EJ2573" s="275"/>
      <c r="EK2573" s="276"/>
      <c r="EL2573" s="275"/>
      <c r="EM2573" s="275"/>
      <c r="EO2573" s="275"/>
      <c r="EP2573" s="275"/>
      <c r="ES2573" s="275"/>
      <c r="ET2573" s="276"/>
      <c r="EU2573" s="275"/>
      <c r="EV2573" s="275"/>
      <c r="EX2573" s="275"/>
      <c r="EY2573" s="275"/>
    </row>
    <row r="2574" spans="140:155" ht="32.25" customHeight="1">
      <c r="EJ2574" s="275"/>
      <c r="EK2574" s="276"/>
      <c r="EL2574" s="275"/>
      <c r="EM2574" s="275"/>
      <c r="EO2574" s="275"/>
      <c r="EP2574" s="275"/>
      <c r="ES2574" s="275"/>
      <c r="ET2574" s="276"/>
      <c r="EU2574" s="275"/>
      <c r="EV2574" s="275"/>
      <c r="EX2574" s="275"/>
      <c r="EY2574" s="275"/>
    </row>
    <row r="2575" spans="140:155" ht="32.25" customHeight="1">
      <c r="EJ2575" s="275"/>
      <c r="EK2575" s="276"/>
      <c r="EL2575" s="275"/>
      <c r="EM2575" s="275"/>
      <c r="EO2575" s="275"/>
      <c r="EP2575" s="275"/>
      <c r="ES2575" s="275"/>
      <c r="ET2575" s="276"/>
      <c r="EU2575" s="275"/>
      <c r="EV2575" s="275"/>
      <c r="EX2575" s="275"/>
      <c r="EY2575" s="275"/>
    </row>
    <row r="2576" spans="140:155" ht="32.25" customHeight="1">
      <c r="EJ2576" s="275"/>
      <c r="EK2576" s="276"/>
      <c r="EL2576" s="275"/>
      <c r="EM2576" s="275"/>
      <c r="EO2576" s="275"/>
      <c r="EP2576" s="275"/>
      <c r="ES2576" s="275"/>
      <c r="ET2576" s="276"/>
      <c r="EU2576" s="275"/>
      <c r="EV2576" s="275"/>
      <c r="EX2576" s="275"/>
      <c r="EY2576" s="275"/>
    </row>
    <row r="2577" spans="140:155" ht="32.25" customHeight="1">
      <c r="EJ2577" s="275"/>
      <c r="EK2577" s="276"/>
      <c r="EL2577" s="275"/>
      <c r="EM2577" s="275"/>
      <c r="EO2577" s="275"/>
      <c r="EP2577" s="275"/>
      <c r="ES2577" s="275"/>
      <c r="ET2577" s="276"/>
      <c r="EU2577" s="275"/>
      <c r="EV2577" s="275"/>
      <c r="EX2577" s="275"/>
      <c r="EY2577" s="275"/>
    </row>
    <row r="2578" spans="140:155" ht="32.25" customHeight="1">
      <c r="EJ2578" s="275"/>
      <c r="EK2578" s="276"/>
      <c r="EL2578" s="275"/>
      <c r="EM2578" s="275"/>
      <c r="EO2578" s="275"/>
      <c r="EP2578" s="275"/>
      <c r="ES2578" s="275"/>
      <c r="ET2578" s="276"/>
      <c r="EU2578" s="275"/>
      <c r="EV2578" s="275"/>
      <c r="EX2578" s="275"/>
      <c r="EY2578" s="275"/>
    </row>
    <row r="2579" spans="140:155" ht="32.25" customHeight="1">
      <c r="EJ2579" s="275"/>
      <c r="EK2579" s="276"/>
      <c r="EL2579" s="275"/>
      <c r="EM2579" s="275"/>
      <c r="EO2579" s="275"/>
      <c r="EP2579" s="275"/>
      <c r="ES2579" s="275"/>
      <c r="ET2579" s="276"/>
      <c r="EU2579" s="275"/>
      <c r="EV2579" s="275"/>
      <c r="EX2579" s="275"/>
      <c r="EY2579" s="275"/>
    </row>
    <row r="2580" spans="140:155" ht="32.25" customHeight="1">
      <c r="EJ2580" s="275"/>
      <c r="EK2580" s="276"/>
      <c r="EL2580" s="275"/>
      <c r="EM2580" s="275"/>
      <c r="EO2580" s="275"/>
      <c r="EP2580" s="275"/>
      <c r="ES2580" s="275"/>
      <c r="ET2580" s="276"/>
      <c r="EU2580" s="275"/>
      <c r="EV2580" s="275"/>
      <c r="EX2580" s="275"/>
      <c r="EY2580" s="275"/>
    </row>
    <row r="2581" spans="140:155" ht="32.25" customHeight="1">
      <c r="EJ2581" s="275"/>
      <c r="EK2581" s="276"/>
      <c r="EL2581" s="275"/>
      <c r="EM2581" s="275"/>
      <c r="EO2581" s="275"/>
      <c r="EP2581" s="275"/>
      <c r="ES2581" s="275"/>
      <c r="ET2581" s="276"/>
      <c r="EU2581" s="275"/>
      <c r="EV2581" s="275"/>
      <c r="EX2581" s="275"/>
      <c r="EY2581" s="275"/>
    </row>
    <row r="2582" spans="140:155" ht="32.25" customHeight="1">
      <c r="EJ2582" s="275"/>
      <c r="EK2582" s="276"/>
      <c r="EL2582" s="275"/>
      <c r="EM2582" s="275"/>
      <c r="EO2582" s="275"/>
      <c r="EP2582" s="275"/>
      <c r="ES2582" s="275"/>
      <c r="ET2582" s="276"/>
      <c r="EU2582" s="275"/>
      <c r="EV2582" s="275"/>
      <c r="EX2582" s="275"/>
      <c r="EY2582" s="275"/>
    </row>
    <row r="2583" spans="140:155" ht="32.25" customHeight="1">
      <c r="EJ2583" s="275"/>
      <c r="EK2583" s="276"/>
      <c r="EL2583" s="275"/>
      <c r="EM2583" s="275"/>
      <c r="EO2583" s="275"/>
      <c r="EP2583" s="275"/>
      <c r="ES2583" s="275"/>
      <c r="ET2583" s="276"/>
      <c r="EU2583" s="275"/>
      <c r="EV2583" s="275"/>
      <c r="EX2583" s="275"/>
      <c r="EY2583" s="275"/>
    </row>
    <row r="2584" spans="140:155" ht="32.25" customHeight="1">
      <c r="EJ2584" s="275"/>
      <c r="EK2584" s="276"/>
      <c r="EL2584" s="275"/>
      <c r="EM2584" s="275"/>
      <c r="EO2584" s="275"/>
      <c r="EP2584" s="275"/>
      <c r="ES2584" s="275"/>
      <c r="ET2584" s="276"/>
      <c r="EU2584" s="275"/>
      <c r="EV2584" s="275"/>
      <c r="EX2584" s="275"/>
      <c r="EY2584" s="275"/>
    </row>
    <row r="2585" spans="140:155" ht="32.25" customHeight="1">
      <c r="EJ2585" s="275"/>
      <c r="EK2585" s="276"/>
      <c r="EL2585" s="275"/>
      <c r="EM2585" s="275"/>
      <c r="EO2585" s="275"/>
      <c r="EP2585" s="275"/>
      <c r="ES2585" s="275"/>
      <c r="ET2585" s="276"/>
      <c r="EU2585" s="275"/>
      <c r="EV2585" s="275"/>
      <c r="EX2585" s="275"/>
      <c r="EY2585" s="275"/>
    </row>
    <row r="2586" spans="140:155" ht="32.25" customHeight="1">
      <c r="EJ2586" s="275"/>
      <c r="EK2586" s="276"/>
      <c r="EL2586" s="275"/>
      <c r="EM2586" s="275"/>
      <c r="EO2586" s="275"/>
      <c r="EP2586" s="275"/>
      <c r="ES2586" s="275"/>
      <c r="ET2586" s="276"/>
      <c r="EU2586" s="275"/>
      <c r="EV2586" s="275"/>
      <c r="EX2586" s="275"/>
      <c r="EY2586" s="275"/>
    </row>
    <row r="2587" spans="140:155" ht="32.25" customHeight="1">
      <c r="EJ2587" s="275"/>
      <c r="EK2587" s="276"/>
      <c r="EL2587" s="275"/>
      <c r="EM2587" s="275"/>
      <c r="EO2587" s="275"/>
      <c r="EP2587" s="275"/>
      <c r="ES2587" s="275"/>
      <c r="ET2587" s="276"/>
      <c r="EU2587" s="275"/>
      <c r="EV2587" s="275"/>
      <c r="EX2587" s="275"/>
      <c r="EY2587" s="275"/>
    </row>
    <row r="2588" spans="140:155" ht="32.25" customHeight="1">
      <c r="EJ2588" s="275"/>
      <c r="EK2588" s="276"/>
      <c r="EL2588" s="275"/>
      <c r="EM2588" s="275"/>
      <c r="EO2588" s="275"/>
      <c r="EP2588" s="275"/>
      <c r="ES2588" s="275"/>
      <c r="ET2588" s="276"/>
      <c r="EU2588" s="275"/>
      <c r="EV2588" s="275"/>
      <c r="EX2588" s="275"/>
      <c r="EY2588" s="275"/>
    </row>
    <row r="2589" spans="140:155" ht="32.25" customHeight="1">
      <c r="EJ2589" s="275"/>
      <c r="EK2589" s="276"/>
      <c r="EL2589" s="275"/>
      <c r="EM2589" s="275"/>
      <c r="EO2589" s="275"/>
      <c r="EP2589" s="275"/>
      <c r="ES2589" s="275"/>
      <c r="ET2589" s="276"/>
      <c r="EU2589" s="275"/>
      <c r="EV2589" s="275"/>
      <c r="EX2589" s="275"/>
      <c r="EY2589" s="275"/>
    </row>
    <row r="2590" spans="140:155" ht="32.25" customHeight="1">
      <c r="EJ2590" s="275"/>
      <c r="EK2590" s="276"/>
      <c r="EL2590" s="275"/>
      <c r="EM2590" s="275"/>
      <c r="EO2590" s="275"/>
      <c r="EP2590" s="275"/>
      <c r="ES2590" s="275"/>
      <c r="ET2590" s="276"/>
      <c r="EU2590" s="275"/>
      <c r="EV2590" s="275"/>
      <c r="EX2590" s="275"/>
      <c r="EY2590" s="275"/>
    </row>
    <row r="2591" spans="140:155" ht="32.25" customHeight="1">
      <c r="EJ2591" s="275"/>
      <c r="EK2591" s="276"/>
      <c r="EL2591" s="275"/>
      <c r="EM2591" s="275"/>
      <c r="EO2591" s="275"/>
      <c r="EP2591" s="275"/>
      <c r="ES2591" s="275"/>
      <c r="ET2591" s="276"/>
      <c r="EU2591" s="275"/>
      <c r="EV2591" s="275"/>
      <c r="EX2591" s="275"/>
      <c r="EY2591" s="275"/>
    </row>
    <row r="2592" spans="140:155" ht="32.25" customHeight="1">
      <c r="EJ2592" s="275"/>
      <c r="EK2592" s="276"/>
      <c r="EL2592" s="275"/>
      <c r="EM2592" s="275"/>
      <c r="EO2592" s="275"/>
      <c r="EP2592" s="275"/>
      <c r="ES2592" s="275"/>
      <c r="ET2592" s="276"/>
      <c r="EU2592" s="275"/>
      <c r="EV2592" s="275"/>
      <c r="EX2592" s="275"/>
      <c r="EY2592" s="275"/>
    </row>
    <row r="2593" spans="140:155" ht="32.25" customHeight="1">
      <c r="EJ2593" s="275"/>
      <c r="EK2593" s="276"/>
      <c r="EL2593" s="275"/>
      <c r="EM2593" s="275"/>
      <c r="EO2593" s="275"/>
      <c r="EP2593" s="275"/>
      <c r="ES2593" s="275"/>
      <c r="ET2593" s="276"/>
      <c r="EU2593" s="275"/>
      <c r="EV2593" s="275"/>
      <c r="EX2593" s="275"/>
      <c r="EY2593" s="275"/>
    </row>
    <row r="2594" spans="140:155" ht="32.25" customHeight="1">
      <c r="EJ2594" s="275"/>
      <c r="EK2594" s="276"/>
      <c r="EL2594" s="275"/>
      <c r="EM2594" s="275"/>
      <c r="EO2594" s="275"/>
      <c r="EP2594" s="275"/>
      <c r="ES2594" s="275"/>
      <c r="ET2594" s="276"/>
      <c r="EU2594" s="275"/>
      <c r="EV2594" s="275"/>
      <c r="EX2594" s="275"/>
      <c r="EY2594" s="275"/>
    </row>
    <row r="2595" spans="140:155" ht="32.25" customHeight="1">
      <c r="EJ2595" s="275"/>
      <c r="EK2595" s="276"/>
      <c r="EL2595" s="275"/>
      <c r="EM2595" s="275"/>
      <c r="EO2595" s="275"/>
      <c r="EP2595" s="275"/>
      <c r="ES2595" s="275"/>
      <c r="ET2595" s="276"/>
      <c r="EU2595" s="275"/>
      <c r="EV2595" s="275"/>
      <c r="EX2595" s="275"/>
      <c r="EY2595" s="275"/>
    </row>
    <row r="2596" spans="140:155" ht="32.25" customHeight="1">
      <c r="EJ2596" s="275"/>
      <c r="EK2596" s="276"/>
      <c r="EL2596" s="275"/>
      <c r="EM2596" s="275"/>
      <c r="EO2596" s="275"/>
      <c r="EP2596" s="275"/>
      <c r="ES2596" s="275"/>
      <c r="ET2596" s="276"/>
      <c r="EU2596" s="275"/>
      <c r="EV2596" s="275"/>
      <c r="EX2596" s="275"/>
      <c r="EY2596" s="275"/>
    </row>
    <row r="2597" spans="140:155" ht="32.25" customHeight="1">
      <c r="EJ2597" s="275"/>
      <c r="EK2597" s="276"/>
      <c r="EL2597" s="275"/>
      <c r="EM2597" s="275"/>
      <c r="EO2597" s="275"/>
      <c r="EP2597" s="275"/>
      <c r="ES2597" s="275"/>
      <c r="ET2597" s="276"/>
      <c r="EU2597" s="275"/>
      <c r="EV2597" s="275"/>
      <c r="EX2597" s="275"/>
      <c r="EY2597" s="275"/>
    </row>
    <row r="2598" spans="140:155" ht="32.25" customHeight="1">
      <c r="EJ2598" s="275"/>
      <c r="EK2598" s="276"/>
      <c r="EL2598" s="275"/>
      <c r="EM2598" s="275"/>
      <c r="EO2598" s="275"/>
      <c r="EP2598" s="275"/>
      <c r="ES2598" s="275"/>
      <c r="ET2598" s="276"/>
      <c r="EU2598" s="275"/>
      <c r="EV2598" s="275"/>
      <c r="EX2598" s="275"/>
      <c r="EY2598" s="275"/>
    </row>
    <row r="2599" spans="140:155" ht="32.25" customHeight="1">
      <c r="EJ2599" s="275"/>
      <c r="EK2599" s="276"/>
      <c r="EL2599" s="275"/>
      <c r="EM2599" s="275"/>
      <c r="EO2599" s="275"/>
      <c r="EP2599" s="275"/>
      <c r="ES2599" s="275"/>
      <c r="ET2599" s="276"/>
      <c r="EU2599" s="275"/>
      <c r="EV2599" s="275"/>
      <c r="EX2599" s="275"/>
      <c r="EY2599" s="275"/>
    </row>
    <row r="2600" spans="140:155" ht="32.25" customHeight="1">
      <c r="EJ2600" s="275"/>
      <c r="EK2600" s="276"/>
      <c r="EL2600" s="275"/>
      <c r="EM2600" s="275"/>
      <c r="EO2600" s="275"/>
      <c r="EP2600" s="275"/>
      <c r="ES2600" s="275"/>
      <c r="ET2600" s="276"/>
      <c r="EU2600" s="275"/>
      <c r="EV2600" s="275"/>
      <c r="EX2600" s="275"/>
      <c r="EY2600" s="275"/>
    </row>
    <row r="2601" spans="140:155" ht="32.25" customHeight="1">
      <c r="EJ2601" s="275"/>
      <c r="EK2601" s="276"/>
      <c r="EL2601" s="275"/>
      <c r="EM2601" s="275"/>
      <c r="EO2601" s="275"/>
      <c r="EP2601" s="275"/>
      <c r="ES2601" s="275"/>
      <c r="ET2601" s="276"/>
      <c r="EU2601" s="275"/>
      <c r="EV2601" s="275"/>
      <c r="EX2601" s="275"/>
      <c r="EY2601" s="275"/>
    </row>
    <row r="2602" spans="140:155" ht="32.25" customHeight="1">
      <c r="EJ2602" s="275"/>
      <c r="EK2602" s="276"/>
      <c r="EL2602" s="275"/>
      <c r="EM2602" s="275"/>
      <c r="EO2602" s="275"/>
      <c r="EP2602" s="275"/>
      <c r="ES2602" s="275"/>
      <c r="ET2602" s="276"/>
      <c r="EU2602" s="275"/>
      <c r="EV2602" s="275"/>
      <c r="EX2602" s="275"/>
      <c r="EY2602" s="275"/>
    </row>
    <row r="2603" spans="140:155" ht="32.25" customHeight="1">
      <c r="EJ2603" s="275"/>
      <c r="EK2603" s="276"/>
      <c r="EL2603" s="275"/>
      <c r="EM2603" s="275"/>
      <c r="EO2603" s="275"/>
      <c r="EP2603" s="275"/>
      <c r="ES2603" s="275"/>
      <c r="ET2603" s="276"/>
      <c r="EU2603" s="275"/>
      <c r="EV2603" s="275"/>
      <c r="EX2603" s="275"/>
      <c r="EY2603" s="275"/>
    </row>
    <row r="2604" spans="140:155" ht="32.25" customHeight="1">
      <c r="EJ2604" s="275"/>
      <c r="EK2604" s="276"/>
      <c r="EL2604" s="275"/>
      <c r="EM2604" s="275"/>
      <c r="EO2604" s="275"/>
      <c r="EP2604" s="275"/>
      <c r="ES2604" s="275"/>
      <c r="ET2604" s="276"/>
      <c r="EU2604" s="275"/>
      <c r="EV2604" s="275"/>
      <c r="EX2604" s="275"/>
      <c r="EY2604" s="275"/>
    </row>
    <row r="2605" spans="140:155" ht="32.25" customHeight="1">
      <c r="EJ2605" s="275"/>
      <c r="EK2605" s="276"/>
      <c r="EL2605" s="275"/>
      <c r="EM2605" s="275"/>
      <c r="EO2605" s="275"/>
      <c r="EP2605" s="275"/>
      <c r="ES2605" s="275"/>
      <c r="ET2605" s="276"/>
      <c r="EU2605" s="275"/>
      <c r="EV2605" s="275"/>
      <c r="EX2605" s="275"/>
      <c r="EY2605" s="275"/>
    </row>
    <row r="2606" spans="140:155" ht="32.25" customHeight="1">
      <c r="EJ2606" s="275"/>
      <c r="EK2606" s="276"/>
      <c r="EL2606" s="275"/>
      <c r="EM2606" s="275"/>
      <c r="EO2606" s="275"/>
      <c r="EP2606" s="275"/>
      <c r="ES2606" s="275"/>
      <c r="ET2606" s="276"/>
      <c r="EU2606" s="275"/>
      <c r="EV2606" s="275"/>
      <c r="EX2606" s="275"/>
      <c r="EY2606" s="275"/>
    </row>
    <row r="2607" spans="140:155" ht="32.25" customHeight="1">
      <c r="EJ2607" s="275"/>
      <c r="EK2607" s="276"/>
      <c r="EL2607" s="275"/>
      <c r="EM2607" s="275"/>
      <c r="EO2607" s="275"/>
      <c r="EP2607" s="275"/>
      <c r="ES2607" s="275"/>
      <c r="ET2607" s="276"/>
      <c r="EU2607" s="275"/>
      <c r="EV2607" s="275"/>
      <c r="EX2607" s="275"/>
      <c r="EY2607" s="275"/>
    </row>
    <row r="2608" spans="140:155" ht="32.25" customHeight="1">
      <c r="EJ2608" s="275"/>
      <c r="EK2608" s="276"/>
      <c r="EL2608" s="275"/>
      <c r="EM2608" s="275"/>
      <c r="EO2608" s="275"/>
      <c r="EP2608" s="275"/>
      <c r="ES2608" s="275"/>
      <c r="ET2608" s="276"/>
      <c r="EU2608" s="275"/>
      <c r="EV2608" s="275"/>
      <c r="EX2608" s="275"/>
      <c r="EY2608" s="275"/>
    </row>
    <row r="2609" spans="140:155" ht="32.25" customHeight="1">
      <c r="EJ2609" s="275"/>
      <c r="EK2609" s="276"/>
      <c r="EL2609" s="275"/>
      <c r="EM2609" s="275"/>
      <c r="EO2609" s="275"/>
      <c r="EP2609" s="275"/>
      <c r="ES2609" s="275"/>
      <c r="ET2609" s="276"/>
      <c r="EU2609" s="275"/>
      <c r="EV2609" s="275"/>
      <c r="EX2609" s="275"/>
      <c r="EY2609" s="275"/>
    </row>
    <row r="2610" spans="140:155" ht="32.25" customHeight="1">
      <c r="EJ2610" s="275"/>
      <c r="EK2610" s="276"/>
      <c r="EL2610" s="275"/>
      <c r="EM2610" s="275"/>
      <c r="EO2610" s="275"/>
      <c r="EP2610" s="275"/>
      <c r="ES2610" s="275"/>
      <c r="ET2610" s="276"/>
      <c r="EU2610" s="275"/>
      <c r="EV2610" s="275"/>
      <c r="EX2610" s="275"/>
      <c r="EY2610" s="275"/>
    </row>
    <row r="2611" spans="140:155" ht="32.25" customHeight="1">
      <c r="EJ2611" s="275"/>
      <c r="EK2611" s="276"/>
      <c r="EL2611" s="275"/>
      <c r="EM2611" s="275"/>
      <c r="EO2611" s="275"/>
      <c r="EP2611" s="275"/>
      <c r="ES2611" s="275"/>
      <c r="ET2611" s="276"/>
      <c r="EU2611" s="275"/>
      <c r="EV2611" s="275"/>
      <c r="EX2611" s="275"/>
      <c r="EY2611" s="275"/>
    </row>
    <row r="2612" spans="140:155" ht="32.25" customHeight="1">
      <c r="EJ2612" s="275"/>
      <c r="EK2612" s="276"/>
      <c r="EL2612" s="275"/>
      <c r="EM2612" s="275"/>
      <c r="EO2612" s="275"/>
      <c r="EP2612" s="275"/>
      <c r="ES2612" s="275"/>
      <c r="ET2612" s="276"/>
      <c r="EU2612" s="275"/>
      <c r="EV2612" s="275"/>
      <c r="EX2612" s="275"/>
      <c r="EY2612" s="275"/>
    </row>
    <row r="2613" spans="140:155" ht="32.25" customHeight="1">
      <c r="EJ2613" s="275"/>
      <c r="EK2613" s="276"/>
      <c r="EL2613" s="275"/>
      <c r="EM2613" s="275"/>
      <c r="EO2613" s="275"/>
      <c r="EP2613" s="275"/>
      <c r="ES2613" s="275"/>
      <c r="ET2613" s="276"/>
      <c r="EU2613" s="275"/>
      <c r="EV2613" s="275"/>
      <c r="EX2613" s="275"/>
      <c r="EY2613" s="275"/>
    </row>
    <row r="2614" spans="140:155" ht="32.25" customHeight="1">
      <c r="EJ2614" s="275"/>
      <c r="EK2614" s="276"/>
      <c r="EL2614" s="275"/>
      <c r="EM2614" s="275"/>
      <c r="EO2614" s="275"/>
      <c r="EP2614" s="275"/>
      <c r="ES2614" s="275"/>
      <c r="ET2614" s="276"/>
      <c r="EU2614" s="275"/>
      <c r="EV2614" s="275"/>
      <c r="EX2614" s="275"/>
      <c r="EY2614" s="275"/>
    </row>
    <row r="2615" spans="140:155" ht="32.25" customHeight="1">
      <c r="EJ2615" s="275"/>
      <c r="EK2615" s="276"/>
      <c r="EL2615" s="275"/>
      <c r="EM2615" s="275"/>
      <c r="EO2615" s="275"/>
      <c r="EP2615" s="275"/>
      <c r="ES2615" s="275"/>
      <c r="ET2615" s="276"/>
      <c r="EU2615" s="275"/>
      <c r="EV2615" s="275"/>
      <c r="EX2615" s="275"/>
      <c r="EY2615" s="275"/>
    </row>
    <row r="2616" spans="140:155" ht="32.25" customHeight="1">
      <c r="EJ2616" s="275"/>
      <c r="EK2616" s="276"/>
      <c r="EL2616" s="275"/>
      <c r="EM2616" s="275"/>
      <c r="EO2616" s="275"/>
      <c r="EP2616" s="275"/>
      <c r="ES2616" s="275"/>
      <c r="ET2616" s="276"/>
      <c r="EU2616" s="275"/>
      <c r="EV2616" s="275"/>
      <c r="EX2616" s="275"/>
      <c r="EY2616" s="275"/>
    </row>
    <row r="2617" spans="140:155" ht="32.25" customHeight="1">
      <c r="EJ2617" s="275"/>
      <c r="EK2617" s="276"/>
      <c r="EL2617" s="275"/>
      <c r="EM2617" s="275"/>
      <c r="EO2617" s="275"/>
      <c r="EP2617" s="275"/>
      <c r="ES2617" s="275"/>
      <c r="ET2617" s="276"/>
      <c r="EU2617" s="275"/>
      <c r="EV2617" s="275"/>
      <c r="EX2617" s="275"/>
      <c r="EY2617" s="275"/>
    </row>
    <row r="2618" spans="140:155" ht="32.25" customHeight="1">
      <c r="EJ2618" s="275"/>
      <c r="EK2618" s="276"/>
      <c r="EL2618" s="275"/>
      <c r="EM2618" s="275"/>
      <c r="EO2618" s="275"/>
      <c r="EP2618" s="275"/>
      <c r="ES2618" s="275"/>
      <c r="ET2618" s="276"/>
      <c r="EU2618" s="275"/>
      <c r="EV2618" s="275"/>
      <c r="EX2618" s="275"/>
      <c r="EY2618" s="275"/>
    </row>
    <row r="2619" spans="140:155" ht="32.25" customHeight="1">
      <c r="EJ2619" s="275"/>
      <c r="EK2619" s="276"/>
      <c r="EL2619" s="275"/>
      <c r="EM2619" s="275"/>
      <c r="EO2619" s="275"/>
      <c r="EP2619" s="275"/>
      <c r="ES2619" s="275"/>
      <c r="ET2619" s="276"/>
      <c r="EU2619" s="275"/>
      <c r="EV2619" s="275"/>
      <c r="EX2619" s="275"/>
      <c r="EY2619" s="275"/>
    </row>
    <row r="2620" spans="140:155" ht="32.25" customHeight="1">
      <c r="EJ2620" s="275"/>
      <c r="EK2620" s="276"/>
      <c r="EL2620" s="275"/>
      <c r="EM2620" s="275"/>
      <c r="EO2620" s="275"/>
      <c r="EP2620" s="275"/>
      <c r="ES2620" s="275"/>
      <c r="ET2620" s="276"/>
      <c r="EU2620" s="275"/>
      <c r="EV2620" s="275"/>
      <c r="EX2620" s="275"/>
      <c r="EY2620" s="275"/>
    </row>
    <row r="2621" spans="140:155" ht="32.25" customHeight="1">
      <c r="EJ2621" s="275"/>
      <c r="EK2621" s="276"/>
      <c r="EL2621" s="275"/>
      <c r="EM2621" s="275"/>
      <c r="EO2621" s="275"/>
      <c r="EP2621" s="275"/>
      <c r="ES2621" s="275"/>
      <c r="ET2621" s="276"/>
      <c r="EU2621" s="275"/>
      <c r="EV2621" s="275"/>
      <c r="EX2621" s="275"/>
      <c r="EY2621" s="275"/>
    </row>
    <row r="2622" spans="140:155" ht="32.25" customHeight="1">
      <c r="EJ2622" s="275"/>
      <c r="EK2622" s="276"/>
      <c r="EL2622" s="275"/>
      <c r="EM2622" s="275"/>
      <c r="EO2622" s="275"/>
      <c r="EP2622" s="275"/>
      <c r="ES2622" s="275"/>
      <c r="ET2622" s="276"/>
      <c r="EU2622" s="275"/>
      <c r="EV2622" s="275"/>
      <c r="EX2622" s="275"/>
      <c r="EY2622" s="275"/>
    </row>
    <row r="2623" spans="140:155" ht="32.25" customHeight="1">
      <c r="EJ2623" s="275"/>
      <c r="EK2623" s="276"/>
      <c r="EL2623" s="275"/>
      <c r="EM2623" s="275"/>
      <c r="EO2623" s="275"/>
      <c r="EP2623" s="275"/>
      <c r="ES2623" s="275"/>
      <c r="ET2623" s="276"/>
      <c r="EU2623" s="275"/>
      <c r="EV2623" s="275"/>
      <c r="EX2623" s="275"/>
      <c r="EY2623" s="275"/>
    </row>
    <row r="2624" spans="140:155" ht="32.25" customHeight="1">
      <c r="EJ2624" s="275"/>
      <c r="EK2624" s="276"/>
      <c r="EL2624" s="275"/>
      <c r="EM2624" s="275"/>
      <c r="EO2624" s="275"/>
      <c r="EP2624" s="275"/>
      <c r="ES2624" s="275"/>
      <c r="ET2624" s="276"/>
      <c r="EU2624" s="275"/>
      <c r="EV2624" s="275"/>
      <c r="EX2624" s="275"/>
      <c r="EY2624" s="275"/>
    </row>
    <row r="2625" spans="140:155" ht="32.25" customHeight="1">
      <c r="EJ2625" s="275"/>
      <c r="EK2625" s="276"/>
      <c r="EL2625" s="275"/>
      <c r="EM2625" s="275"/>
      <c r="EO2625" s="275"/>
      <c r="EP2625" s="275"/>
      <c r="ES2625" s="275"/>
      <c r="ET2625" s="276"/>
      <c r="EU2625" s="275"/>
      <c r="EV2625" s="275"/>
      <c r="EX2625" s="275"/>
      <c r="EY2625" s="275"/>
    </row>
    <row r="2626" spans="140:155" ht="32.25" customHeight="1">
      <c r="EJ2626" s="275"/>
      <c r="EK2626" s="276"/>
      <c r="EL2626" s="275"/>
      <c r="EM2626" s="275"/>
      <c r="EO2626" s="275"/>
      <c r="EP2626" s="275"/>
      <c r="ES2626" s="275"/>
      <c r="ET2626" s="276"/>
      <c r="EU2626" s="275"/>
      <c r="EV2626" s="275"/>
      <c r="EX2626" s="275"/>
      <c r="EY2626" s="275"/>
    </row>
    <row r="2627" spans="140:155" ht="32.25" customHeight="1">
      <c r="EJ2627" s="275"/>
      <c r="EK2627" s="276"/>
      <c r="EL2627" s="275"/>
      <c r="EM2627" s="275"/>
      <c r="EO2627" s="275"/>
      <c r="EP2627" s="275"/>
      <c r="ES2627" s="275"/>
      <c r="ET2627" s="276"/>
      <c r="EU2627" s="275"/>
      <c r="EV2627" s="275"/>
      <c r="EX2627" s="275"/>
      <c r="EY2627" s="275"/>
    </row>
    <row r="2628" spans="140:155" ht="32.25" customHeight="1">
      <c r="EJ2628" s="275"/>
      <c r="EK2628" s="276"/>
      <c r="EL2628" s="275"/>
      <c r="EM2628" s="275"/>
      <c r="EO2628" s="275"/>
      <c r="EP2628" s="275"/>
      <c r="ES2628" s="275"/>
      <c r="ET2628" s="276"/>
      <c r="EU2628" s="275"/>
      <c r="EV2628" s="275"/>
      <c r="EX2628" s="275"/>
      <c r="EY2628" s="275"/>
    </row>
    <row r="2629" spans="140:155" ht="32.25" customHeight="1">
      <c r="EJ2629" s="275"/>
      <c r="EK2629" s="276"/>
      <c r="EL2629" s="275"/>
      <c r="EM2629" s="275"/>
      <c r="EO2629" s="275"/>
      <c r="EP2629" s="275"/>
      <c r="ES2629" s="275"/>
      <c r="ET2629" s="276"/>
      <c r="EU2629" s="275"/>
      <c r="EV2629" s="275"/>
      <c r="EX2629" s="275"/>
      <c r="EY2629" s="275"/>
    </row>
    <row r="2630" spans="140:155" ht="32.25" customHeight="1">
      <c r="EJ2630" s="275"/>
      <c r="EK2630" s="276"/>
      <c r="EL2630" s="275"/>
      <c r="EM2630" s="275"/>
      <c r="EO2630" s="275"/>
      <c r="EP2630" s="275"/>
      <c r="ES2630" s="275"/>
      <c r="ET2630" s="276"/>
      <c r="EU2630" s="275"/>
      <c r="EV2630" s="275"/>
      <c r="EX2630" s="275"/>
      <c r="EY2630" s="275"/>
    </row>
    <row r="2631" spans="140:155" ht="32.25" customHeight="1">
      <c r="EJ2631" s="275"/>
      <c r="EK2631" s="276"/>
      <c r="EL2631" s="275"/>
      <c r="EM2631" s="275"/>
      <c r="EO2631" s="275"/>
      <c r="EP2631" s="275"/>
      <c r="ES2631" s="275"/>
      <c r="ET2631" s="276"/>
      <c r="EU2631" s="275"/>
      <c r="EV2631" s="275"/>
      <c r="EX2631" s="275"/>
      <c r="EY2631" s="275"/>
    </row>
    <row r="2632" spans="140:155" ht="32.25" customHeight="1">
      <c r="EJ2632" s="275"/>
      <c r="EK2632" s="276"/>
      <c r="EL2632" s="275"/>
      <c r="EM2632" s="275"/>
      <c r="EO2632" s="275"/>
      <c r="EP2632" s="275"/>
      <c r="ES2632" s="275"/>
      <c r="ET2632" s="276"/>
      <c r="EU2632" s="275"/>
      <c r="EV2632" s="275"/>
      <c r="EX2632" s="275"/>
      <c r="EY2632" s="275"/>
    </row>
    <row r="2633" spans="140:155" ht="32.25" customHeight="1">
      <c r="EJ2633" s="275"/>
      <c r="EK2633" s="276"/>
      <c r="EL2633" s="275"/>
      <c r="EM2633" s="275"/>
      <c r="EO2633" s="275"/>
      <c r="EP2633" s="275"/>
      <c r="ES2633" s="275"/>
      <c r="ET2633" s="276"/>
      <c r="EU2633" s="275"/>
      <c r="EV2633" s="275"/>
      <c r="EX2633" s="275"/>
      <c r="EY2633" s="275"/>
    </row>
    <row r="2634" spans="140:155" ht="32.25" customHeight="1">
      <c r="EJ2634" s="275"/>
      <c r="EK2634" s="276"/>
      <c r="EL2634" s="275"/>
      <c r="EM2634" s="275"/>
      <c r="EO2634" s="275"/>
      <c r="EP2634" s="275"/>
      <c r="ES2634" s="275"/>
      <c r="ET2634" s="276"/>
      <c r="EU2634" s="275"/>
      <c r="EV2634" s="275"/>
      <c r="EX2634" s="275"/>
      <c r="EY2634" s="275"/>
    </row>
    <row r="2635" spans="140:155" ht="32.25" customHeight="1">
      <c r="EJ2635" s="275"/>
      <c r="EK2635" s="276"/>
      <c r="EL2635" s="275"/>
      <c r="EM2635" s="275"/>
      <c r="EO2635" s="275"/>
      <c r="EP2635" s="275"/>
      <c r="ES2635" s="275"/>
      <c r="ET2635" s="276"/>
      <c r="EU2635" s="275"/>
      <c r="EV2635" s="275"/>
      <c r="EX2635" s="275"/>
      <c r="EY2635" s="275"/>
    </row>
    <row r="2636" spans="140:155" ht="32.25" customHeight="1">
      <c r="EJ2636" s="275"/>
      <c r="EK2636" s="276"/>
      <c r="EL2636" s="275"/>
      <c r="EM2636" s="275"/>
      <c r="EO2636" s="275"/>
      <c r="EP2636" s="275"/>
      <c r="ES2636" s="275"/>
      <c r="ET2636" s="276"/>
      <c r="EU2636" s="275"/>
      <c r="EV2636" s="275"/>
      <c r="EX2636" s="275"/>
      <c r="EY2636" s="275"/>
    </row>
    <row r="2637" spans="140:155" ht="32.25" customHeight="1">
      <c r="EJ2637" s="275"/>
      <c r="EK2637" s="276"/>
      <c r="EL2637" s="275"/>
      <c r="EM2637" s="275"/>
      <c r="EO2637" s="275"/>
      <c r="EP2637" s="275"/>
      <c r="ES2637" s="275"/>
      <c r="ET2637" s="276"/>
      <c r="EU2637" s="275"/>
      <c r="EV2637" s="275"/>
      <c r="EX2637" s="275"/>
      <c r="EY2637" s="275"/>
    </row>
    <row r="2638" spans="140:155" ht="32.25" customHeight="1">
      <c r="EJ2638" s="275"/>
      <c r="EK2638" s="276"/>
      <c r="EL2638" s="275"/>
      <c r="EM2638" s="275"/>
      <c r="EO2638" s="275"/>
      <c r="EP2638" s="275"/>
      <c r="ES2638" s="275"/>
      <c r="ET2638" s="276"/>
      <c r="EU2638" s="275"/>
      <c r="EV2638" s="275"/>
      <c r="EX2638" s="275"/>
      <c r="EY2638" s="275"/>
    </row>
    <row r="2639" spans="140:155" ht="32.25" customHeight="1">
      <c r="EJ2639" s="275"/>
      <c r="EK2639" s="276"/>
      <c r="EL2639" s="275"/>
      <c r="EM2639" s="275"/>
      <c r="EO2639" s="275"/>
      <c r="EP2639" s="275"/>
      <c r="ES2639" s="275"/>
      <c r="ET2639" s="276"/>
      <c r="EU2639" s="275"/>
      <c r="EV2639" s="275"/>
      <c r="EX2639" s="275"/>
      <c r="EY2639" s="275"/>
    </row>
    <row r="2640" spans="140:155" ht="32.25" customHeight="1">
      <c r="EJ2640" s="275"/>
      <c r="EK2640" s="276"/>
      <c r="EL2640" s="275"/>
      <c r="EM2640" s="275"/>
      <c r="EO2640" s="275"/>
      <c r="EP2640" s="275"/>
      <c r="ES2640" s="275"/>
      <c r="ET2640" s="276"/>
      <c r="EU2640" s="275"/>
      <c r="EV2640" s="275"/>
      <c r="EX2640" s="275"/>
      <c r="EY2640" s="275"/>
    </row>
    <row r="2641" spans="140:155" ht="32.25" customHeight="1">
      <c r="EJ2641" s="275"/>
      <c r="EK2641" s="276"/>
      <c r="EL2641" s="275"/>
      <c r="EM2641" s="275"/>
      <c r="EO2641" s="275"/>
      <c r="EP2641" s="275"/>
      <c r="ES2641" s="275"/>
      <c r="ET2641" s="276"/>
      <c r="EU2641" s="275"/>
      <c r="EV2641" s="275"/>
      <c r="EX2641" s="275"/>
      <c r="EY2641" s="275"/>
    </row>
    <row r="2642" spans="140:155" ht="32.25" customHeight="1">
      <c r="EJ2642" s="275"/>
      <c r="EK2642" s="276"/>
      <c r="EL2642" s="275"/>
      <c r="EM2642" s="275"/>
      <c r="EO2642" s="275"/>
      <c r="EP2642" s="275"/>
      <c r="ES2642" s="275"/>
      <c r="ET2642" s="276"/>
      <c r="EU2642" s="275"/>
      <c r="EV2642" s="275"/>
      <c r="EX2642" s="275"/>
      <c r="EY2642" s="275"/>
    </row>
    <row r="2643" spans="140:155" ht="32.25" customHeight="1">
      <c r="EJ2643" s="275"/>
      <c r="EK2643" s="276"/>
      <c r="EL2643" s="275"/>
      <c r="EM2643" s="275"/>
      <c r="EO2643" s="275"/>
      <c r="EP2643" s="275"/>
      <c r="ES2643" s="275"/>
      <c r="ET2643" s="276"/>
      <c r="EU2643" s="275"/>
      <c r="EV2643" s="275"/>
      <c r="EX2643" s="275"/>
      <c r="EY2643" s="275"/>
    </row>
    <row r="2644" spans="140:155" ht="32.25" customHeight="1">
      <c r="EJ2644" s="275"/>
      <c r="EK2644" s="276"/>
      <c r="EL2644" s="275"/>
      <c r="EM2644" s="275"/>
      <c r="EO2644" s="275"/>
      <c r="EP2644" s="275"/>
      <c r="ES2644" s="275"/>
      <c r="ET2644" s="276"/>
      <c r="EU2644" s="275"/>
      <c r="EV2644" s="275"/>
      <c r="EX2644" s="275"/>
      <c r="EY2644" s="275"/>
    </row>
    <row r="2645" spans="140:155" ht="32.25" customHeight="1">
      <c r="EJ2645" s="275"/>
      <c r="EK2645" s="276"/>
      <c r="EL2645" s="275"/>
      <c r="EM2645" s="275"/>
      <c r="EO2645" s="275"/>
      <c r="EP2645" s="275"/>
      <c r="ES2645" s="275"/>
      <c r="ET2645" s="276"/>
      <c r="EU2645" s="275"/>
      <c r="EV2645" s="275"/>
      <c r="EX2645" s="275"/>
      <c r="EY2645" s="275"/>
    </row>
    <row r="2646" spans="140:155" ht="32.25" customHeight="1">
      <c r="EJ2646" s="275"/>
      <c r="EK2646" s="276"/>
      <c r="EL2646" s="275"/>
      <c r="EM2646" s="275"/>
      <c r="EO2646" s="275"/>
      <c r="EP2646" s="275"/>
      <c r="ES2646" s="275"/>
      <c r="ET2646" s="276"/>
      <c r="EU2646" s="275"/>
      <c r="EV2646" s="275"/>
      <c r="EX2646" s="275"/>
      <c r="EY2646" s="275"/>
    </row>
    <row r="2647" spans="140:155" ht="32.25" customHeight="1">
      <c r="EJ2647" s="275"/>
      <c r="EK2647" s="276"/>
      <c r="EL2647" s="275"/>
      <c r="EM2647" s="275"/>
      <c r="EO2647" s="275"/>
      <c r="EP2647" s="275"/>
      <c r="ES2647" s="275"/>
      <c r="ET2647" s="276"/>
      <c r="EU2647" s="275"/>
      <c r="EV2647" s="275"/>
      <c r="EX2647" s="275"/>
      <c r="EY2647" s="275"/>
    </row>
    <row r="2648" spans="140:155" ht="32.25" customHeight="1">
      <c r="EJ2648" s="275"/>
      <c r="EK2648" s="276"/>
      <c r="EL2648" s="275"/>
      <c r="EM2648" s="275"/>
      <c r="EO2648" s="275"/>
      <c r="EP2648" s="275"/>
      <c r="ES2648" s="275"/>
      <c r="ET2648" s="276"/>
      <c r="EU2648" s="275"/>
      <c r="EV2648" s="275"/>
      <c r="EX2648" s="275"/>
      <c r="EY2648" s="275"/>
    </row>
    <row r="2649" spans="140:155" ht="32.25" customHeight="1">
      <c r="EJ2649" s="275"/>
      <c r="EK2649" s="276"/>
      <c r="EL2649" s="275"/>
      <c r="EM2649" s="275"/>
      <c r="EO2649" s="275"/>
      <c r="EP2649" s="275"/>
      <c r="ES2649" s="275"/>
      <c r="ET2649" s="276"/>
      <c r="EU2649" s="275"/>
      <c r="EV2649" s="275"/>
      <c r="EX2649" s="275"/>
      <c r="EY2649" s="275"/>
    </row>
    <row r="2650" spans="140:155" ht="32.25" customHeight="1">
      <c r="EJ2650" s="275"/>
      <c r="EK2650" s="276"/>
      <c r="EL2650" s="275"/>
      <c r="EM2650" s="275"/>
      <c r="EO2650" s="275"/>
      <c r="EP2650" s="275"/>
      <c r="ES2650" s="275"/>
      <c r="ET2650" s="276"/>
      <c r="EU2650" s="275"/>
      <c r="EV2650" s="275"/>
      <c r="EX2650" s="275"/>
      <c r="EY2650" s="275"/>
    </row>
    <row r="2651" spans="140:155" ht="32.25" customHeight="1">
      <c r="EJ2651" s="275"/>
      <c r="EK2651" s="276"/>
      <c r="EL2651" s="275"/>
      <c r="EM2651" s="275"/>
      <c r="EO2651" s="275"/>
      <c r="EP2651" s="275"/>
      <c r="ES2651" s="275"/>
      <c r="ET2651" s="276"/>
      <c r="EU2651" s="275"/>
      <c r="EV2651" s="275"/>
      <c r="EX2651" s="275"/>
      <c r="EY2651" s="275"/>
    </row>
    <row r="2652" spans="140:155" ht="32.25" customHeight="1">
      <c r="EJ2652" s="275"/>
      <c r="EK2652" s="276"/>
      <c r="EL2652" s="275"/>
      <c r="EM2652" s="275"/>
      <c r="EO2652" s="275"/>
      <c r="EP2652" s="275"/>
      <c r="ES2652" s="275"/>
      <c r="ET2652" s="276"/>
      <c r="EU2652" s="275"/>
      <c r="EV2652" s="275"/>
      <c r="EX2652" s="275"/>
      <c r="EY2652" s="275"/>
    </row>
    <row r="2653" spans="140:155" ht="32.25" customHeight="1">
      <c r="EJ2653" s="275"/>
      <c r="EK2653" s="276"/>
      <c r="EL2653" s="275"/>
      <c r="EM2653" s="275"/>
      <c r="EO2653" s="275"/>
      <c r="EP2653" s="275"/>
      <c r="ES2653" s="275"/>
      <c r="ET2653" s="276"/>
      <c r="EU2653" s="275"/>
      <c r="EV2653" s="275"/>
      <c r="EX2653" s="275"/>
      <c r="EY2653" s="275"/>
    </row>
    <row r="2654" spans="140:155" ht="32.25" customHeight="1">
      <c r="EJ2654" s="275"/>
      <c r="EK2654" s="276"/>
      <c r="EL2654" s="275"/>
      <c r="EM2654" s="275"/>
      <c r="EO2654" s="275"/>
      <c r="EP2654" s="275"/>
      <c r="ES2654" s="275"/>
      <c r="ET2654" s="276"/>
      <c r="EU2654" s="275"/>
      <c r="EV2654" s="275"/>
      <c r="EX2654" s="275"/>
      <c r="EY2654" s="275"/>
    </row>
    <row r="2655" spans="140:155" ht="32.25" customHeight="1">
      <c r="EJ2655" s="275"/>
      <c r="EK2655" s="276"/>
      <c r="EL2655" s="275"/>
      <c r="EM2655" s="275"/>
      <c r="EO2655" s="275"/>
      <c r="EP2655" s="275"/>
      <c r="ES2655" s="275"/>
      <c r="ET2655" s="276"/>
      <c r="EU2655" s="275"/>
      <c r="EV2655" s="275"/>
      <c r="EX2655" s="275"/>
      <c r="EY2655" s="275"/>
    </row>
    <row r="2656" spans="140:155" ht="32.25" customHeight="1">
      <c r="EJ2656" s="275"/>
      <c r="EK2656" s="276"/>
      <c r="EL2656" s="275"/>
      <c r="EM2656" s="275"/>
      <c r="EO2656" s="275"/>
      <c r="EP2656" s="275"/>
      <c r="ES2656" s="275"/>
      <c r="ET2656" s="276"/>
      <c r="EU2656" s="275"/>
      <c r="EV2656" s="275"/>
      <c r="EX2656" s="275"/>
      <c r="EY2656" s="275"/>
    </row>
    <row r="2657" spans="140:155" ht="32.25" customHeight="1">
      <c r="EJ2657" s="275"/>
      <c r="EK2657" s="276"/>
      <c r="EL2657" s="275"/>
      <c r="EM2657" s="275"/>
      <c r="EO2657" s="275"/>
      <c r="EP2657" s="275"/>
      <c r="ES2657" s="275"/>
      <c r="ET2657" s="276"/>
      <c r="EU2657" s="275"/>
      <c r="EV2657" s="275"/>
      <c r="EX2657" s="275"/>
      <c r="EY2657" s="275"/>
    </row>
    <row r="2658" spans="140:155" ht="32.25" customHeight="1">
      <c r="EJ2658" s="275"/>
      <c r="EK2658" s="276"/>
      <c r="EL2658" s="275"/>
      <c r="EM2658" s="275"/>
      <c r="EO2658" s="275"/>
      <c r="EP2658" s="275"/>
      <c r="ES2658" s="275"/>
      <c r="ET2658" s="276"/>
      <c r="EU2658" s="275"/>
      <c r="EV2658" s="275"/>
      <c r="EX2658" s="275"/>
      <c r="EY2658" s="275"/>
    </row>
    <row r="2659" spans="140:155" ht="32.25" customHeight="1">
      <c r="EJ2659" s="275"/>
      <c r="EK2659" s="276"/>
      <c r="EL2659" s="275"/>
      <c r="EM2659" s="275"/>
      <c r="EO2659" s="275"/>
      <c r="EP2659" s="275"/>
      <c r="ES2659" s="275"/>
      <c r="ET2659" s="276"/>
      <c r="EU2659" s="275"/>
      <c r="EV2659" s="275"/>
      <c r="EX2659" s="275"/>
      <c r="EY2659" s="275"/>
    </row>
    <row r="2660" spans="140:155" ht="32.25" customHeight="1">
      <c r="EJ2660" s="275"/>
      <c r="EK2660" s="276"/>
      <c r="EL2660" s="275"/>
      <c r="EM2660" s="275"/>
      <c r="EO2660" s="275"/>
      <c r="EP2660" s="275"/>
      <c r="ES2660" s="275"/>
      <c r="ET2660" s="276"/>
      <c r="EU2660" s="275"/>
      <c r="EV2660" s="275"/>
      <c r="EX2660" s="275"/>
      <c r="EY2660" s="275"/>
    </row>
    <row r="2661" spans="140:155" ht="32.25" customHeight="1">
      <c r="EJ2661" s="275"/>
      <c r="EK2661" s="276"/>
      <c r="EL2661" s="275"/>
      <c r="EM2661" s="275"/>
      <c r="EO2661" s="275"/>
      <c r="EP2661" s="275"/>
      <c r="ES2661" s="275"/>
      <c r="ET2661" s="276"/>
      <c r="EU2661" s="275"/>
      <c r="EV2661" s="275"/>
      <c r="EX2661" s="275"/>
      <c r="EY2661" s="275"/>
    </row>
    <row r="2662" spans="140:155" ht="32.25" customHeight="1">
      <c r="EJ2662" s="275"/>
      <c r="EK2662" s="276"/>
      <c r="EL2662" s="275"/>
      <c r="EM2662" s="275"/>
      <c r="EO2662" s="275"/>
      <c r="EP2662" s="275"/>
      <c r="ES2662" s="275"/>
      <c r="ET2662" s="276"/>
      <c r="EU2662" s="275"/>
      <c r="EV2662" s="275"/>
      <c r="EX2662" s="275"/>
      <c r="EY2662" s="275"/>
    </row>
    <row r="2663" spans="140:155" ht="32.25" customHeight="1">
      <c r="EJ2663" s="275"/>
      <c r="EK2663" s="276"/>
      <c r="EL2663" s="275"/>
      <c r="EM2663" s="275"/>
      <c r="EO2663" s="275"/>
      <c r="EP2663" s="275"/>
      <c r="ES2663" s="275"/>
      <c r="ET2663" s="276"/>
      <c r="EU2663" s="275"/>
      <c r="EV2663" s="275"/>
      <c r="EX2663" s="275"/>
      <c r="EY2663" s="275"/>
    </row>
    <row r="2664" spans="140:155" ht="32.25" customHeight="1">
      <c r="EJ2664" s="275"/>
      <c r="EK2664" s="276"/>
      <c r="EL2664" s="275"/>
      <c r="EM2664" s="275"/>
      <c r="EO2664" s="275"/>
      <c r="EP2664" s="275"/>
      <c r="ES2664" s="275"/>
      <c r="ET2664" s="276"/>
      <c r="EU2664" s="275"/>
      <c r="EV2664" s="275"/>
      <c r="EX2664" s="275"/>
      <c r="EY2664" s="275"/>
    </row>
    <row r="2665" spans="140:155" ht="32.25" customHeight="1">
      <c r="EJ2665" s="275"/>
      <c r="EK2665" s="276"/>
      <c r="EL2665" s="275"/>
      <c r="EM2665" s="275"/>
      <c r="EO2665" s="275"/>
      <c r="EP2665" s="275"/>
      <c r="ES2665" s="275"/>
      <c r="ET2665" s="276"/>
      <c r="EU2665" s="275"/>
      <c r="EV2665" s="275"/>
      <c r="EX2665" s="275"/>
      <c r="EY2665" s="275"/>
    </row>
    <row r="2666" spans="140:155" ht="32.25" customHeight="1">
      <c r="EJ2666" s="275"/>
      <c r="EK2666" s="276"/>
      <c r="EL2666" s="275"/>
      <c r="EM2666" s="275"/>
      <c r="EO2666" s="275"/>
      <c r="EP2666" s="275"/>
      <c r="ES2666" s="275"/>
      <c r="ET2666" s="276"/>
      <c r="EU2666" s="275"/>
      <c r="EV2666" s="275"/>
      <c r="EX2666" s="275"/>
      <c r="EY2666" s="275"/>
    </row>
    <row r="2667" spans="140:155" ht="32.25" customHeight="1">
      <c r="EJ2667" s="275"/>
      <c r="EK2667" s="276"/>
      <c r="EL2667" s="275"/>
      <c r="EM2667" s="275"/>
      <c r="EO2667" s="275"/>
      <c r="EP2667" s="275"/>
      <c r="ES2667" s="275"/>
      <c r="ET2667" s="276"/>
      <c r="EU2667" s="275"/>
      <c r="EV2667" s="275"/>
      <c r="EX2667" s="275"/>
      <c r="EY2667" s="275"/>
    </row>
    <row r="2668" spans="140:155" ht="32.25" customHeight="1">
      <c r="EJ2668" s="275"/>
      <c r="EK2668" s="276"/>
      <c r="EL2668" s="275"/>
      <c r="EM2668" s="275"/>
      <c r="EO2668" s="275"/>
      <c r="EP2668" s="275"/>
      <c r="ES2668" s="275"/>
      <c r="ET2668" s="276"/>
      <c r="EU2668" s="275"/>
      <c r="EV2668" s="275"/>
      <c r="EX2668" s="275"/>
      <c r="EY2668" s="275"/>
    </row>
    <row r="2669" spans="140:155" ht="32.25" customHeight="1">
      <c r="EJ2669" s="275"/>
      <c r="EK2669" s="276"/>
      <c r="EL2669" s="275"/>
      <c r="EM2669" s="275"/>
      <c r="EO2669" s="275"/>
      <c r="EP2669" s="275"/>
      <c r="ES2669" s="275"/>
      <c r="ET2669" s="276"/>
      <c r="EU2669" s="275"/>
      <c r="EV2669" s="275"/>
      <c r="EX2669" s="275"/>
      <c r="EY2669" s="275"/>
    </row>
    <row r="2670" spans="140:155" ht="32.25" customHeight="1">
      <c r="EJ2670" s="275"/>
      <c r="EK2670" s="276"/>
      <c r="EL2670" s="275"/>
      <c r="EM2670" s="275"/>
      <c r="EO2670" s="275"/>
      <c r="EP2670" s="275"/>
      <c r="ES2670" s="275"/>
      <c r="ET2670" s="276"/>
      <c r="EU2670" s="275"/>
      <c r="EV2670" s="275"/>
      <c r="EX2670" s="275"/>
      <c r="EY2670" s="275"/>
    </row>
    <row r="2671" spans="140:155" ht="32.25" customHeight="1">
      <c r="EJ2671" s="275"/>
      <c r="EK2671" s="276"/>
      <c r="EL2671" s="275"/>
      <c r="EM2671" s="275"/>
      <c r="EO2671" s="275"/>
      <c r="EP2671" s="275"/>
      <c r="ES2671" s="275"/>
      <c r="ET2671" s="276"/>
      <c r="EU2671" s="275"/>
      <c r="EV2671" s="275"/>
      <c r="EX2671" s="275"/>
      <c r="EY2671" s="275"/>
    </row>
    <row r="2672" spans="140:155" ht="32.25" customHeight="1">
      <c r="EJ2672" s="275"/>
      <c r="EK2672" s="276"/>
      <c r="EL2672" s="275"/>
      <c r="EM2672" s="275"/>
      <c r="EO2672" s="275"/>
      <c r="EP2672" s="275"/>
      <c r="ES2672" s="275"/>
      <c r="ET2672" s="276"/>
      <c r="EU2672" s="275"/>
      <c r="EV2672" s="275"/>
      <c r="EX2672" s="275"/>
      <c r="EY2672" s="275"/>
    </row>
    <row r="2673" spans="140:155" ht="32.25" customHeight="1">
      <c r="EJ2673" s="275"/>
      <c r="EK2673" s="276"/>
      <c r="EL2673" s="275"/>
      <c r="EM2673" s="275"/>
      <c r="EO2673" s="275"/>
      <c r="EP2673" s="275"/>
      <c r="ES2673" s="275"/>
      <c r="ET2673" s="276"/>
      <c r="EU2673" s="275"/>
      <c r="EV2673" s="275"/>
      <c r="EX2673" s="275"/>
      <c r="EY2673" s="275"/>
    </row>
    <row r="2674" spans="140:155" ht="32.25" customHeight="1">
      <c r="EJ2674" s="275"/>
      <c r="EK2674" s="276"/>
      <c r="EL2674" s="275"/>
      <c r="EM2674" s="275"/>
      <c r="EO2674" s="275"/>
      <c r="EP2674" s="275"/>
      <c r="ES2674" s="275"/>
      <c r="ET2674" s="276"/>
      <c r="EU2674" s="275"/>
      <c r="EV2674" s="275"/>
      <c r="EX2674" s="275"/>
      <c r="EY2674" s="275"/>
    </row>
    <row r="2675" spans="140:155" ht="32.25" customHeight="1">
      <c r="EJ2675" s="275"/>
      <c r="EK2675" s="276"/>
      <c r="EL2675" s="275"/>
      <c r="EM2675" s="275"/>
      <c r="EO2675" s="275"/>
      <c r="EP2675" s="275"/>
      <c r="ES2675" s="275"/>
      <c r="ET2675" s="276"/>
      <c r="EU2675" s="275"/>
      <c r="EV2675" s="275"/>
      <c r="EX2675" s="275"/>
      <c r="EY2675" s="275"/>
    </row>
    <row r="2676" spans="140:155" ht="32.25" customHeight="1">
      <c r="EJ2676" s="275"/>
      <c r="EK2676" s="276"/>
      <c r="EL2676" s="275"/>
      <c r="EM2676" s="275"/>
      <c r="EO2676" s="275"/>
      <c r="EP2676" s="275"/>
      <c r="ES2676" s="275"/>
      <c r="ET2676" s="276"/>
      <c r="EU2676" s="275"/>
      <c r="EV2676" s="275"/>
      <c r="EX2676" s="275"/>
      <c r="EY2676" s="275"/>
    </row>
    <row r="2677" spans="140:155" ht="32.25" customHeight="1">
      <c r="EJ2677" s="275"/>
      <c r="EK2677" s="276"/>
      <c r="EL2677" s="275"/>
      <c r="EM2677" s="275"/>
      <c r="EO2677" s="275"/>
      <c r="EP2677" s="275"/>
      <c r="ES2677" s="275"/>
      <c r="ET2677" s="276"/>
      <c r="EU2677" s="275"/>
      <c r="EV2677" s="275"/>
      <c r="EX2677" s="275"/>
      <c r="EY2677" s="275"/>
    </row>
    <row r="2678" spans="140:155" ht="32.25" customHeight="1">
      <c r="EJ2678" s="275"/>
      <c r="EK2678" s="276"/>
      <c r="EL2678" s="275"/>
      <c r="EM2678" s="275"/>
      <c r="EO2678" s="275"/>
      <c r="EP2678" s="275"/>
      <c r="ES2678" s="275"/>
      <c r="ET2678" s="276"/>
      <c r="EU2678" s="275"/>
      <c r="EV2678" s="275"/>
      <c r="EX2678" s="275"/>
      <c r="EY2678" s="275"/>
    </row>
    <row r="2679" spans="140:155" ht="32.25" customHeight="1">
      <c r="EJ2679" s="275"/>
      <c r="EK2679" s="276"/>
      <c r="EL2679" s="275"/>
      <c r="EM2679" s="275"/>
      <c r="EO2679" s="275"/>
      <c r="EP2679" s="275"/>
      <c r="ES2679" s="275"/>
      <c r="ET2679" s="276"/>
      <c r="EU2679" s="275"/>
      <c r="EV2679" s="275"/>
      <c r="EX2679" s="275"/>
      <c r="EY2679" s="275"/>
    </row>
    <row r="2680" spans="140:155" ht="32.25" customHeight="1">
      <c r="EJ2680" s="275"/>
      <c r="EK2680" s="276"/>
      <c r="EL2680" s="275"/>
      <c r="EM2680" s="275"/>
      <c r="EO2680" s="275"/>
      <c r="EP2680" s="275"/>
      <c r="ES2680" s="275"/>
      <c r="ET2680" s="276"/>
      <c r="EU2680" s="275"/>
      <c r="EV2680" s="275"/>
      <c r="EX2680" s="275"/>
      <c r="EY2680" s="275"/>
    </row>
    <row r="2681" spans="140:155" ht="32.25" customHeight="1">
      <c r="EJ2681" s="275"/>
      <c r="EK2681" s="276"/>
      <c r="EL2681" s="275"/>
      <c r="EM2681" s="275"/>
      <c r="EO2681" s="275"/>
      <c r="EP2681" s="275"/>
      <c r="ES2681" s="275"/>
      <c r="ET2681" s="276"/>
      <c r="EU2681" s="275"/>
      <c r="EV2681" s="275"/>
      <c r="EX2681" s="275"/>
      <c r="EY2681" s="275"/>
    </row>
    <row r="2682" spans="140:155" ht="32.25" customHeight="1">
      <c r="EJ2682" s="275"/>
      <c r="EK2682" s="276"/>
      <c r="EL2682" s="275"/>
      <c r="EM2682" s="275"/>
      <c r="EO2682" s="275"/>
      <c r="EP2682" s="275"/>
      <c r="ES2682" s="275"/>
      <c r="ET2682" s="276"/>
      <c r="EU2682" s="275"/>
      <c r="EV2682" s="275"/>
      <c r="EX2682" s="275"/>
      <c r="EY2682" s="275"/>
    </row>
    <row r="2683" spans="140:155" ht="32.25" customHeight="1">
      <c r="EJ2683" s="275"/>
      <c r="EK2683" s="276"/>
      <c r="EL2683" s="275"/>
      <c r="EM2683" s="275"/>
      <c r="EO2683" s="275"/>
      <c r="EP2683" s="275"/>
      <c r="ES2683" s="275"/>
      <c r="ET2683" s="276"/>
      <c r="EU2683" s="275"/>
      <c r="EV2683" s="275"/>
      <c r="EX2683" s="275"/>
      <c r="EY2683" s="275"/>
    </row>
    <row r="2684" spans="140:155" ht="32.25" customHeight="1">
      <c r="EJ2684" s="275"/>
      <c r="EK2684" s="276"/>
      <c r="EL2684" s="275"/>
      <c r="EM2684" s="275"/>
      <c r="EO2684" s="275"/>
      <c r="EP2684" s="275"/>
      <c r="ES2684" s="275"/>
      <c r="ET2684" s="276"/>
      <c r="EU2684" s="275"/>
      <c r="EV2684" s="275"/>
      <c r="EX2684" s="275"/>
      <c r="EY2684" s="275"/>
    </row>
    <row r="2685" spans="140:155" ht="32.25" customHeight="1">
      <c r="EJ2685" s="275"/>
      <c r="EK2685" s="276"/>
      <c r="EL2685" s="275"/>
      <c r="EM2685" s="275"/>
      <c r="EO2685" s="275"/>
      <c r="EP2685" s="275"/>
      <c r="ES2685" s="275"/>
      <c r="ET2685" s="276"/>
      <c r="EU2685" s="275"/>
      <c r="EV2685" s="275"/>
      <c r="EX2685" s="275"/>
      <c r="EY2685" s="275"/>
    </row>
    <row r="2686" spans="140:155" ht="32.25" customHeight="1">
      <c r="EJ2686" s="275"/>
      <c r="EK2686" s="276"/>
      <c r="EL2686" s="275"/>
      <c r="EM2686" s="275"/>
      <c r="EO2686" s="275"/>
      <c r="EP2686" s="275"/>
      <c r="ES2686" s="275"/>
      <c r="ET2686" s="276"/>
      <c r="EU2686" s="275"/>
      <c r="EV2686" s="275"/>
      <c r="EX2686" s="275"/>
      <c r="EY2686" s="275"/>
    </row>
    <row r="2687" spans="140:155" ht="32.25" customHeight="1">
      <c r="EJ2687" s="275"/>
      <c r="EK2687" s="276"/>
      <c r="EL2687" s="275"/>
      <c r="EM2687" s="275"/>
      <c r="EO2687" s="275"/>
      <c r="EP2687" s="275"/>
      <c r="ES2687" s="275"/>
      <c r="ET2687" s="276"/>
      <c r="EU2687" s="275"/>
      <c r="EV2687" s="275"/>
      <c r="EX2687" s="275"/>
      <c r="EY2687" s="275"/>
    </row>
    <row r="2688" spans="140:155" ht="32.25" customHeight="1">
      <c r="EJ2688" s="275"/>
      <c r="EK2688" s="276"/>
      <c r="EL2688" s="275"/>
      <c r="EM2688" s="275"/>
      <c r="EO2688" s="275"/>
      <c r="EP2688" s="275"/>
      <c r="ES2688" s="275"/>
      <c r="ET2688" s="276"/>
      <c r="EU2688" s="275"/>
      <c r="EV2688" s="275"/>
      <c r="EX2688" s="275"/>
      <c r="EY2688" s="275"/>
    </row>
    <row r="2689" spans="140:155" ht="32.25" customHeight="1">
      <c r="EJ2689" s="275"/>
      <c r="EK2689" s="276"/>
      <c r="EL2689" s="275"/>
      <c r="EM2689" s="275"/>
      <c r="EO2689" s="275"/>
      <c r="EP2689" s="275"/>
      <c r="ES2689" s="275"/>
      <c r="ET2689" s="276"/>
      <c r="EU2689" s="275"/>
      <c r="EV2689" s="275"/>
      <c r="EX2689" s="275"/>
      <c r="EY2689" s="275"/>
    </row>
    <row r="2690" spans="140:155" ht="32.25" customHeight="1">
      <c r="EJ2690" s="275"/>
      <c r="EK2690" s="276"/>
      <c r="EL2690" s="275"/>
      <c r="EM2690" s="275"/>
      <c r="EO2690" s="275"/>
      <c r="EP2690" s="275"/>
      <c r="ES2690" s="275"/>
      <c r="ET2690" s="276"/>
      <c r="EU2690" s="275"/>
      <c r="EV2690" s="275"/>
      <c r="EX2690" s="275"/>
      <c r="EY2690" s="275"/>
    </row>
    <row r="2691" spans="140:155" ht="32.25" customHeight="1">
      <c r="EJ2691" s="275"/>
      <c r="EK2691" s="276"/>
      <c r="EL2691" s="275"/>
      <c r="EM2691" s="275"/>
      <c r="EO2691" s="275"/>
      <c r="EP2691" s="275"/>
      <c r="ES2691" s="275"/>
      <c r="ET2691" s="276"/>
      <c r="EU2691" s="275"/>
      <c r="EV2691" s="275"/>
      <c r="EX2691" s="275"/>
      <c r="EY2691" s="275"/>
    </row>
    <row r="2692" spans="140:155" ht="32.25" customHeight="1">
      <c r="EJ2692" s="275"/>
      <c r="EK2692" s="276"/>
      <c r="EL2692" s="275"/>
      <c r="EM2692" s="275"/>
      <c r="EO2692" s="275"/>
      <c r="EP2692" s="275"/>
      <c r="ES2692" s="275"/>
      <c r="ET2692" s="276"/>
      <c r="EU2692" s="275"/>
      <c r="EV2692" s="275"/>
      <c r="EX2692" s="275"/>
      <c r="EY2692" s="275"/>
    </row>
    <row r="2693" spans="140:155" ht="32.25" customHeight="1">
      <c r="EJ2693" s="275"/>
      <c r="EK2693" s="276"/>
      <c r="EL2693" s="275"/>
      <c r="EM2693" s="275"/>
      <c r="EO2693" s="275"/>
      <c r="EP2693" s="275"/>
      <c r="ES2693" s="275"/>
      <c r="ET2693" s="276"/>
      <c r="EU2693" s="275"/>
      <c r="EV2693" s="275"/>
      <c r="EX2693" s="275"/>
      <c r="EY2693" s="275"/>
    </row>
    <row r="2694" spans="140:155" ht="32.25" customHeight="1">
      <c r="EJ2694" s="275"/>
      <c r="EK2694" s="276"/>
      <c r="EL2694" s="275"/>
      <c r="EM2694" s="275"/>
      <c r="EO2694" s="275"/>
      <c r="EP2694" s="275"/>
      <c r="ES2694" s="275"/>
      <c r="ET2694" s="276"/>
      <c r="EU2694" s="275"/>
      <c r="EV2694" s="275"/>
      <c r="EX2694" s="275"/>
      <c r="EY2694" s="275"/>
    </row>
    <row r="2695" spans="140:155" ht="32.25" customHeight="1">
      <c r="EJ2695" s="275"/>
      <c r="EK2695" s="276"/>
      <c r="EL2695" s="275"/>
      <c r="EM2695" s="275"/>
      <c r="EO2695" s="275"/>
      <c r="EP2695" s="275"/>
      <c r="ES2695" s="275"/>
      <c r="ET2695" s="276"/>
      <c r="EU2695" s="275"/>
      <c r="EV2695" s="275"/>
      <c r="EX2695" s="275"/>
      <c r="EY2695" s="275"/>
    </row>
    <row r="2696" spans="140:155" ht="32.25" customHeight="1">
      <c r="EJ2696" s="275"/>
      <c r="EK2696" s="276"/>
      <c r="EL2696" s="275"/>
      <c r="EM2696" s="275"/>
      <c r="EO2696" s="275"/>
      <c r="EP2696" s="275"/>
      <c r="ES2696" s="275"/>
      <c r="ET2696" s="276"/>
      <c r="EU2696" s="275"/>
      <c r="EV2696" s="275"/>
      <c r="EX2696" s="275"/>
      <c r="EY2696" s="275"/>
    </row>
    <row r="2697" spans="140:155" ht="32.25" customHeight="1">
      <c r="EJ2697" s="275"/>
      <c r="EK2697" s="276"/>
      <c r="EL2697" s="275"/>
      <c r="EM2697" s="275"/>
      <c r="EO2697" s="275"/>
      <c r="EP2697" s="275"/>
      <c r="ES2697" s="275"/>
      <c r="ET2697" s="276"/>
      <c r="EU2697" s="275"/>
      <c r="EV2697" s="275"/>
      <c r="EX2697" s="275"/>
      <c r="EY2697" s="275"/>
    </row>
    <row r="2698" spans="140:155" ht="32.25" customHeight="1">
      <c r="EJ2698" s="275"/>
      <c r="EK2698" s="276"/>
      <c r="EL2698" s="275"/>
      <c r="EM2698" s="275"/>
      <c r="EO2698" s="275"/>
      <c r="EP2698" s="275"/>
      <c r="ES2698" s="275"/>
      <c r="ET2698" s="276"/>
      <c r="EU2698" s="275"/>
      <c r="EV2698" s="275"/>
      <c r="EX2698" s="275"/>
      <c r="EY2698" s="275"/>
    </row>
    <row r="2699" spans="140:155" ht="32.25" customHeight="1">
      <c r="EJ2699" s="275"/>
      <c r="EK2699" s="276"/>
      <c r="EL2699" s="275"/>
      <c r="EM2699" s="275"/>
      <c r="EO2699" s="275"/>
      <c r="EP2699" s="275"/>
      <c r="ES2699" s="275"/>
      <c r="ET2699" s="276"/>
      <c r="EU2699" s="275"/>
      <c r="EV2699" s="275"/>
      <c r="EX2699" s="275"/>
      <c r="EY2699" s="275"/>
    </row>
    <row r="2700" spans="140:155" ht="32.25" customHeight="1">
      <c r="EJ2700" s="275"/>
      <c r="EK2700" s="276"/>
      <c r="EL2700" s="275"/>
      <c r="EM2700" s="275"/>
      <c r="EO2700" s="275"/>
      <c r="EP2700" s="275"/>
      <c r="ES2700" s="275"/>
      <c r="ET2700" s="276"/>
      <c r="EU2700" s="275"/>
      <c r="EV2700" s="275"/>
      <c r="EX2700" s="275"/>
      <c r="EY2700" s="275"/>
    </row>
    <row r="2701" spans="140:155" ht="32.25" customHeight="1">
      <c r="EJ2701" s="275"/>
      <c r="EK2701" s="276"/>
      <c r="EL2701" s="275"/>
      <c r="EM2701" s="275"/>
      <c r="EO2701" s="275"/>
      <c r="EP2701" s="275"/>
      <c r="ES2701" s="275"/>
      <c r="ET2701" s="276"/>
      <c r="EU2701" s="275"/>
      <c r="EV2701" s="275"/>
      <c r="EX2701" s="275"/>
      <c r="EY2701" s="275"/>
    </row>
    <row r="2702" spans="140:155" ht="32.25" customHeight="1">
      <c r="EJ2702" s="275"/>
      <c r="EK2702" s="276"/>
      <c r="EL2702" s="275"/>
      <c r="EM2702" s="275"/>
      <c r="EO2702" s="275"/>
      <c r="EP2702" s="275"/>
      <c r="ES2702" s="275"/>
      <c r="ET2702" s="276"/>
      <c r="EU2702" s="275"/>
      <c r="EV2702" s="275"/>
      <c r="EX2702" s="275"/>
      <c r="EY2702" s="275"/>
    </row>
    <row r="2703" spans="140:155" ht="32.25" customHeight="1">
      <c r="EJ2703" s="275"/>
      <c r="EK2703" s="276"/>
      <c r="EL2703" s="275"/>
      <c r="EM2703" s="275"/>
      <c r="EO2703" s="275"/>
      <c r="EP2703" s="275"/>
      <c r="ES2703" s="275"/>
      <c r="ET2703" s="276"/>
      <c r="EU2703" s="275"/>
      <c r="EV2703" s="275"/>
      <c r="EX2703" s="275"/>
      <c r="EY2703" s="275"/>
    </row>
    <row r="2704" spans="140:155" ht="32.25" customHeight="1">
      <c r="EJ2704" s="275"/>
      <c r="EK2704" s="276"/>
      <c r="EL2704" s="275"/>
      <c r="EM2704" s="275"/>
      <c r="EO2704" s="275"/>
      <c r="EP2704" s="275"/>
      <c r="ES2704" s="275"/>
      <c r="ET2704" s="276"/>
      <c r="EU2704" s="275"/>
      <c r="EV2704" s="275"/>
      <c r="EX2704" s="275"/>
      <c r="EY2704" s="275"/>
    </row>
    <row r="2705" spans="140:155" ht="32.25" customHeight="1">
      <c r="EJ2705" s="275"/>
      <c r="EK2705" s="276"/>
      <c r="EL2705" s="275"/>
      <c r="EM2705" s="275"/>
      <c r="EO2705" s="275"/>
      <c r="EP2705" s="275"/>
      <c r="ES2705" s="275"/>
      <c r="ET2705" s="276"/>
      <c r="EU2705" s="275"/>
      <c r="EV2705" s="275"/>
      <c r="EX2705" s="275"/>
      <c r="EY2705" s="275"/>
    </row>
    <row r="2706" spans="140:155" ht="32.25" customHeight="1">
      <c r="EJ2706" s="275"/>
      <c r="EK2706" s="276"/>
      <c r="EL2706" s="275"/>
      <c r="EM2706" s="275"/>
      <c r="EO2706" s="275"/>
      <c r="EP2706" s="275"/>
      <c r="ES2706" s="275"/>
      <c r="ET2706" s="276"/>
      <c r="EU2706" s="275"/>
      <c r="EV2706" s="275"/>
      <c r="EX2706" s="275"/>
      <c r="EY2706" s="275"/>
    </row>
    <row r="2707" spans="140:155" ht="32.25" customHeight="1">
      <c r="EJ2707" s="275"/>
      <c r="EK2707" s="276"/>
      <c r="EL2707" s="275"/>
      <c r="EM2707" s="275"/>
      <c r="EO2707" s="275"/>
      <c r="EP2707" s="275"/>
      <c r="ES2707" s="275"/>
      <c r="ET2707" s="276"/>
      <c r="EU2707" s="275"/>
      <c r="EV2707" s="275"/>
      <c r="EX2707" s="275"/>
      <c r="EY2707" s="275"/>
    </row>
    <row r="2708" spans="140:155" ht="32.25" customHeight="1">
      <c r="EJ2708" s="275"/>
      <c r="EK2708" s="276"/>
      <c r="EL2708" s="275"/>
      <c r="EM2708" s="275"/>
      <c r="EO2708" s="275"/>
      <c r="EP2708" s="275"/>
      <c r="ES2708" s="275"/>
      <c r="ET2708" s="276"/>
      <c r="EU2708" s="275"/>
      <c r="EV2708" s="275"/>
      <c r="EX2708" s="275"/>
      <c r="EY2708" s="275"/>
    </row>
    <row r="2709" spans="140:155" ht="32.25" customHeight="1">
      <c r="EJ2709" s="275"/>
      <c r="EK2709" s="276"/>
      <c r="EL2709" s="275"/>
      <c r="EM2709" s="275"/>
      <c r="EO2709" s="275"/>
      <c r="EP2709" s="275"/>
      <c r="ES2709" s="275"/>
      <c r="ET2709" s="276"/>
      <c r="EU2709" s="275"/>
      <c r="EV2709" s="275"/>
      <c r="EX2709" s="275"/>
      <c r="EY2709" s="275"/>
    </row>
    <row r="2710" spans="140:155" ht="32.25" customHeight="1">
      <c r="EJ2710" s="275"/>
      <c r="EK2710" s="276"/>
      <c r="EL2710" s="275"/>
      <c r="EM2710" s="275"/>
      <c r="EO2710" s="275"/>
      <c r="EP2710" s="275"/>
      <c r="ES2710" s="275"/>
      <c r="ET2710" s="276"/>
      <c r="EU2710" s="275"/>
      <c r="EV2710" s="275"/>
      <c r="EX2710" s="275"/>
      <c r="EY2710" s="275"/>
    </row>
    <row r="2711" spans="140:155" ht="32.25" customHeight="1">
      <c r="EJ2711" s="275"/>
      <c r="EK2711" s="276"/>
      <c r="EL2711" s="275"/>
      <c r="EM2711" s="275"/>
      <c r="EO2711" s="275"/>
      <c r="EP2711" s="275"/>
      <c r="ES2711" s="275"/>
      <c r="ET2711" s="276"/>
      <c r="EU2711" s="275"/>
      <c r="EV2711" s="275"/>
      <c r="EX2711" s="275"/>
      <c r="EY2711" s="275"/>
    </row>
    <row r="2712" spans="140:155" ht="32.25" customHeight="1">
      <c r="EJ2712" s="275"/>
      <c r="EK2712" s="276"/>
      <c r="EL2712" s="275"/>
      <c r="EM2712" s="275"/>
      <c r="EO2712" s="275"/>
      <c r="EP2712" s="275"/>
      <c r="ES2712" s="275"/>
      <c r="ET2712" s="276"/>
      <c r="EU2712" s="275"/>
      <c r="EV2712" s="275"/>
      <c r="EX2712" s="275"/>
      <c r="EY2712" s="275"/>
    </row>
    <row r="2713" spans="140:155" ht="32.25" customHeight="1">
      <c r="EJ2713" s="275"/>
      <c r="EK2713" s="276"/>
      <c r="EL2713" s="275"/>
      <c r="EM2713" s="275"/>
      <c r="EO2713" s="275"/>
      <c r="EP2713" s="275"/>
      <c r="ES2713" s="275"/>
      <c r="ET2713" s="276"/>
      <c r="EU2713" s="275"/>
      <c r="EV2713" s="275"/>
      <c r="EX2713" s="275"/>
      <c r="EY2713" s="275"/>
    </row>
    <row r="2714" spans="140:155" ht="32.25" customHeight="1">
      <c r="EJ2714" s="275"/>
      <c r="EK2714" s="276"/>
      <c r="EL2714" s="275"/>
      <c r="EM2714" s="275"/>
      <c r="EO2714" s="275"/>
      <c r="EP2714" s="275"/>
      <c r="ES2714" s="275"/>
      <c r="ET2714" s="276"/>
      <c r="EU2714" s="275"/>
      <c r="EV2714" s="275"/>
      <c r="EX2714" s="275"/>
      <c r="EY2714" s="275"/>
    </row>
    <row r="2715" spans="140:155" ht="32.25" customHeight="1">
      <c r="EJ2715" s="275"/>
      <c r="EK2715" s="276"/>
      <c r="EL2715" s="275"/>
      <c r="EM2715" s="275"/>
      <c r="EO2715" s="275"/>
      <c r="EP2715" s="275"/>
      <c r="ES2715" s="275"/>
      <c r="ET2715" s="276"/>
      <c r="EU2715" s="275"/>
      <c r="EV2715" s="275"/>
      <c r="EX2715" s="275"/>
      <c r="EY2715" s="275"/>
    </row>
    <row r="2716" spans="140:155" ht="32.25" customHeight="1">
      <c r="EJ2716" s="275"/>
      <c r="EK2716" s="276"/>
      <c r="EL2716" s="275"/>
      <c r="EM2716" s="275"/>
      <c r="EO2716" s="275"/>
      <c r="EP2716" s="275"/>
      <c r="ES2716" s="275"/>
      <c r="ET2716" s="276"/>
      <c r="EU2716" s="275"/>
      <c r="EV2716" s="275"/>
      <c r="EX2716" s="275"/>
      <c r="EY2716" s="275"/>
    </row>
    <row r="2717" spans="140:155" ht="32.25" customHeight="1">
      <c r="EJ2717" s="275"/>
      <c r="EK2717" s="276"/>
      <c r="EL2717" s="275"/>
      <c r="EM2717" s="275"/>
      <c r="EO2717" s="275"/>
      <c r="EP2717" s="275"/>
      <c r="ES2717" s="275"/>
      <c r="ET2717" s="276"/>
      <c r="EU2717" s="275"/>
      <c r="EV2717" s="275"/>
      <c r="EX2717" s="275"/>
      <c r="EY2717" s="275"/>
    </row>
    <row r="2718" spans="140:155" ht="32.25" customHeight="1">
      <c r="EJ2718" s="275"/>
      <c r="EK2718" s="276"/>
      <c r="EL2718" s="275"/>
      <c r="EM2718" s="275"/>
      <c r="EO2718" s="275"/>
      <c r="EP2718" s="275"/>
      <c r="ES2718" s="275"/>
      <c r="ET2718" s="276"/>
      <c r="EU2718" s="275"/>
      <c r="EV2718" s="275"/>
      <c r="EX2718" s="275"/>
      <c r="EY2718" s="275"/>
    </row>
    <row r="2719" spans="140:155" ht="32.25" customHeight="1">
      <c r="EJ2719" s="275"/>
      <c r="EK2719" s="276"/>
      <c r="EL2719" s="275"/>
      <c r="EM2719" s="275"/>
      <c r="EO2719" s="275"/>
      <c r="EP2719" s="275"/>
      <c r="ES2719" s="275"/>
      <c r="ET2719" s="276"/>
      <c r="EU2719" s="275"/>
      <c r="EV2719" s="275"/>
      <c r="EX2719" s="275"/>
      <c r="EY2719" s="275"/>
    </row>
    <row r="2720" spans="140:155" ht="32.25" customHeight="1">
      <c r="EJ2720" s="275"/>
      <c r="EK2720" s="276"/>
      <c r="EL2720" s="275"/>
      <c r="EM2720" s="275"/>
      <c r="EO2720" s="275"/>
      <c r="EP2720" s="275"/>
      <c r="ES2720" s="275"/>
      <c r="ET2720" s="276"/>
      <c r="EU2720" s="275"/>
      <c r="EV2720" s="275"/>
      <c r="EX2720" s="275"/>
      <c r="EY2720" s="275"/>
    </row>
    <row r="2721" spans="140:155" ht="32.25" customHeight="1">
      <c r="EJ2721" s="275"/>
      <c r="EK2721" s="276"/>
      <c r="EL2721" s="275"/>
      <c r="EM2721" s="275"/>
      <c r="EO2721" s="275"/>
      <c r="EP2721" s="275"/>
      <c r="ES2721" s="275"/>
      <c r="ET2721" s="276"/>
      <c r="EU2721" s="275"/>
      <c r="EV2721" s="275"/>
      <c r="EX2721" s="275"/>
      <c r="EY2721" s="275"/>
    </row>
    <row r="2722" spans="140:155" ht="32.25" customHeight="1">
      <c r="EJ2722" s="275"/>
      <c r="EK2722" s="276"/>
      <c r="EL2722" s="275"/>
      <c r="EM2722" s="275"/>
      <c r="EO2722" s="275"/>
      <c r="EP2722" s="275"/>
      <c r="ES2722" s="275"/>
      <c r="ET2722" s="276"/>
      <c r="EU2722" s="275"/>
      <c r="EV2722" s="275"/>
      <c r="EX2722" s="275"/>
      <c r="EY2722" s="275"/>
    </row>
    <row r="2723" spans="140:155" ht="32.25" customHeight="1">
      <c r="EJ2723" s="275"/>
      <c r="EK2723" s="276"/>
      <c r="EL2723" s="275"/>
      <c r="EM2723" s="275"/>
      <c r="EO2723" s="275"/>
      <c r="EP2723" s="275"/>
      <c r="ES2723" s="275"/>
      <c r="ET2723" s="276"/>
      <c r="EU2723" s="275"/>
      <c r="EV2723" s="275"/>
      <c r="EX2723" s="275"/>
      <c r="EY2723" s="275"/>
    </row>
    <row r="2724" spans="140:155" ht="32.25" customHeight="1">
      <c r="EJ2724" s="275"/>
      <c r="EK2724" s="276"/>
      <c r="EL2724" s="275"/>
      <c r="EM2724" s="275"/>
      <c r="EO2724" s="275"/>
      <c r="EP2724" s="275"/>
      <c r="ES2724" s="275"/>
      <c r="ET2724" s="276"/>
      <c r="EU2724" s="275"/>
      <c r="EV2724" s="275"/>
      <c r="EX2724" s="275"/>
      <c r="EY2724" s="275"/>
    </row>
    <row r="2725" spans="140:155" ht="32.25" customHeight="1">
      <c r="EJ2725" s="275"/>
      <c r="EK2725" s="276"/>
      <c r="EL2725" s="275"/>
      <c r="EM2725" s="275"/>
      <c r="EO2725" s="275"/>
      <c r="EP2725" s="275"/>
      <c r="ES2725" s="275"/>
      <c r="ET2725" s="276"/>
      <c r="EU2725" s="275"/>
      <c r="EV2725" s="275"/>
      <c r="EX2725" s="275"/>
      <c r="EY2725" s="275"/>
    </row>
    <row r="2726" spans="140:155" ht="32.25" customHeight="1">
      <c r="EJ2726" s="275"/>
      <c r="EK2726" s="276"/>
      <c r="EL2726" s="275"/>
      <c r="EM2726" s="275"/>
      <c r="EO2726" s="275"/>
      <c r="EP2726" s="275"/>
      <c r="ES2726" s="275"/>
      <c r="ET2726" s="276"/>
      <c r="EU2726" s="275"/>
      <c r="EV2726" s="275"/>
      <c r="EX2726" s="275"/>
      <c r="EY2726" s="275"/>
    </row>
    <row r="2727" spans="140:155" ht="32.25" customHeight="1">
      <c r="EJ2727" s="275"/>
      <c r="EK2727" s="276"/>
      <c r="EL2727" s="275"/>
      <c r="EM2727" s="275"/>
      <c r="EO2727" s="275"/>
      <c r="EP2727" s="275"/>
      <c r="ES2727" s="275"/>
      <c r="ET2727" s="276"/>
      <c r="EU2727" s="275"/>
      <c r="EV2727" s="275"/>
      <c r="EX2727" s="275"/>
      <c r="EY2727" s="275"/>
    </row>
    <row r="2728" spans="140:155" ht="32.25" customHeight="1">
      <c r="EJ2728" s="275"/>
      <c r="EK2728" s="276"/>
      <c r="EL2728" s="275"/>
      <c r="EM2728" s="275"/>
      <c r="EO2728" s="275"/>
      <c r="EP2728" s="275"/>
      <c r="ES2728" s="275"/>
      <c r="ET2728" s="276"/>
      <c r="EU2728" s="275"/>
      <c r="EV2728" s="275"/>
      <c r="EX2728" s="275"/>
      <c r="EY2728" s="275"/>
    </row>
    <row r="2729" spans="140:155" ht="32.25" customHeight="1">
      <c r="EJ2729" s="275"/>
      <c r="EK2729" s="276"/>
      <c r="EL2729" s="275"/>
      <c r="EM2729" s="275"/>
      <c r="EO2729" s="275"/>
      <c r="EP2729" s="275"/>
      <c r="ES2729" s="275"/>
      <c r="ET2729" s="276"/>
      <c r="EU2729" s="275"/>
      <c r="EV2729" s="275"/>
      <c r="EX2729" s="275"/>
      <c r="EY2729" s="275"/>
    </row>
    <row r="2730" spans="140:155" ht="32.25" customHeight="1">
      <c r="EJ2730" s="275"/>
      <c r="EK2730" s="276"/>
      <c r="EL2730" s="275"/>
      <c r="EM2730" s="275"/>
      <c r="EO2730" s="275"/>
      <c r="EP2730" s="275"/>
      <c r="ES2730" s="275"/>
      <c r="ET2730" s="276"/>
      <c r="EU2730" s="275"/>
      <c r="EV2730" s="275"/>
      <c r="EX2730" s="275"/>
      <c r="EY2730" s="275"/>
    </row>
    <row r="2731" spans="140:155" ht="32.25" customHeight="1">
      <c r="EJ2731" s="275"/>
      <c r="EK2731" s="276"/>
      <c r="EL2731" s="275"/>
      <c r="EM2731" s="275"/>
      <c r="EO2731" s="275"/>
      <c r="EP2731" s="275"/>
      <c r="ES2731" s="275"/>
      <c r="ET2731" s="276"/>
      <c r="EU2731" s="275"/>
      <c r="EV2731" s="275"/>
      <c r="EX2731" s="275"/>
      <c r="EY2731" s="275"/>
    </row>
    <row r="2732" spans="140:155" ht="32.25" customHeight="1">
      <c r="EJ2732" s="275"/>
      <c r="EK2732" s="276"/>
      <c r="EL2732" s="275"/>
      <c r="EM2732" s="275"/>
      <c r="EO2732" s="275"/>
      <c r="EP2732" s="275"/>
      <c r="ES2732" s="275"/>
      <c r="ET2732" s="276"/>
      <c r="EU2732" s="275"/>
      <c r="EV2732" s="275"/>
      <c r="EX2732" s="275"/>
      <c r="EY2732" s="275"/>
    </row>
    <row r="2733" spans="140:155" ht="32.25" customHeight="1">
      <c r="EJ2733" s="275"/>
      <c r="EK2733" s="276"/>
      <c r="EL2733" s="275"/>
      <c r="EM2733" s="275"/>
      <c r="EO2733" s="275"/>
      <c r="EP2733" s="275"/>
      <c r="ES2733" s="275"/>
      <c r="ET2733" s="276"/>
      <c r="EU2733" s="275"/>
      <c r="EV2733" s="275"/>
      <c r="EX2733" s="275"/>
      <c r="EY2733" s="275"/>
    </row>
    <row r="2734" spans="140:155" ht="32.25" customHeight="1">
      <c r="EJ2734" s="275"/>
      <c r="EK2734" s="276"/>
      <c r="EL2734" s="275"/>
      <c r="EM2734" s="275"/>
      <c r="EO2734" s="275"/>
      <c r="EP2734" s="275"/>
      <c r="ES2734" s="275"/>
      <c r="ET2734" s="276"/>
      <c r="EU2734" s="275"/>
      <c r="EV2734" s="275"/>
      <c r="EX2734" s="275"/>
      <c r="EY2734" s="275"/>
    </row>
    <row r="2735" spans="140:155" ht="32.25" customHeight="1">
      <c r="EJ2735" s="275"/>
      <c r="EK2735" s="276"/>
      <c r="EL2735" s="275"/>
      <c r="EM2735" s="275"/>
      <c r="EO2735" s="275"/>
      <c r="EP2735" s="275"/>
      <c r="ES2735" s="275"/>
      <c r="ET2735" s="276"/>
      <c r="EU2735" s="275"/>
      <c r="EV2735" s="275"/>
      <c r="EX2735" s="275"/>
      <c r="EY2735" s="275"/>
    </row>
    <row r="2736" spans="140:155" ht="32.25" customHeight="1">
      <c r="EJ2736" s="275"/>
      <c r="EK2736" s="276"/>
      <c r="EL2736" s="275"/>
      <c r="EM2736" s="275"/>
      <c r="EO2736" s="275"/>
      <c r="EP2736" s="275"/>
      <c r="ES2736" s="275"/>
      <c r="ET2736" s="276"/>
      <c r="EU2736" s="275"/>
      <c r="EV2736" s="275"/>
      <c r="EX2736" s="275"/>
      <c r="EY2736" s="275"/>
    </row>
    <row r="2737" spans="140:155" ht="32.25" customHeight="1">
      <c r="EJ2737" s="275"/>
      <c r="EK2737" s="276"/>
      <c r="EL2737" s="275"/>
      <c r="EM2737" s="275"/>
      <c r="EO2737" s="275"/>
      <c r="EP2737" s="275"/>
      <c r="ES2737" s="275"/>
      <c r="ET2737" s="276"/>
      <c r="EU2737" s="275"/>
      <c r="EV2737" s="275"/>
      <c r="EX2737" s="275"/>
      <c r="EY2737" s="275"/>
    </row>
    <row r="2738" spans="140:155" ht="32.25" customHeight="1">
      <c r="EJ2738" s="275"/>
      <c r="EK2738" s="276"/>
      <c r="EL2738" s="275"/>
      <c r="EM2738" s="275"/>
      <c r="EO2738" s="275"/>
      <c r="EP2738" s="275"/>
      <c r="ES2738" s="275"/>
      <c r="ET2738" s="276"/>
      <c r="EU2738" s="275"/>
      <c r="EV2738" s="275"/>
      <c r="EX2738" s="275"/>
      <c r="EY2738" s="275"/>
    </row>
    <row r="2739" spans="140:155" ht="32.25" customHeight="1">
      <c r="EJ2739" s="275"/>
      <c r="EK2739" s="276"/>
      <c r="EL2739" s="275"/>
      <c r="EM2739" s="275"/>
      <c r="EO2739" s="275"/>
      <c r="EP2739" s="275"/>
      <c r="ES2739" s="275"/>
      <c r="ET2739" s="276"/>
      <c r="EU2739" s="275"/>
      <c r="EV2739" s="275"/>
      <c r="EX2739" s="275"/>
      <c r="EY2739" s="275"/>
    </row>
    <row r="2740" spans="140:155" ht="32.25" customHeight="1">
      <c r="EJ2740" s="275"/>
      <c r="EK2740" s="276"/>
      <c r="EL2740" s="275"/>
      <c r="EM2740" s="275"/>
      <c r="EO2740" s="275"/>
      <c r="EP2740" s="275"/>
      <c r="ES2740" s="275"/>
      <c r="ET2740" s="276"/>
      <c r="EU2740" s="275"/>
      <c r="EV2740" s="275"/>
      <c r="EX2740" s="275"/>
      <c r="EY2740" s="275"/>
    </row>
    <row r="2741" spans="140:155" ht="32.25" customHeight="1">
      <c r="EJ2741" s="275"/>
      <c r="EK2741" s="276"/>
      <c r="EL2741" s="275"/>
      <c r="EM2741" s="275"/>
      <c r="EO2741" s="275"/>
      <c r="EP2741" s="275"/>
      <c r="ES2741" s="275"/>
      <c r="ET2741" s="276"/>
      <c r="EU2741" s="275"/>
      <c r="EV2741" s="275"/>
      <c r="EX2741" s="275"/>
      <c r="EY2741" s="275"/>
    </row>
    <row r="2742" spans="140:155" ht="32.25" customHeight="1">
      <c r="EJ2742" s="275"/>
      <c r="EK2742" s="276"/>
      <c r="EL2742" s="275"/>
      <c r="EM2742" s="275"/>
      <c r="EO2742" s="275"/>
      <c r="EP2742" s="275"/>
      <c r="ES2742" s="275"/>
      <c r="ET2742" s="276"/>
      <c r="EU2742" s="275"/>
      <c r="EV2742" s="275"/>
      <c r="EX2742" s="275"/>
      <c r="EY2742" s="275"/>
    </row>
    <row r="2743" spans="140:155" ht="32.25" customHeight="1">
      <c r="EJ2743" s="275"/>
      <c r="EK2743" s="276"/>
      <c r="EL2743" s="275"/>
      <c r="EM2743" s="275"/>
      <c r="EO2743" s="275"/>
      <c r="EP2743" s="275"/>
      <c r="ES2743" s="275"/>
      <c r="ET2743" s="276"/>
      <c r="EU2743" s="275"/>
      <c r="EV2743" s="275"/>
      <c r="EX2743" s="275"/>
      <c r="EY2743" s="275"/>
    </row>
    <row r="2744" spans="140:155" ht="32.25" customHeight="1">
      <c r="EJ2744" s="275"/>
      <c r="EK2744" s="276"/>
      <c r="EL2744" s="275"/>
      <c r="EM2744" s="275"/>
      <c r="EO2744" s="275"/>
      <c r="EP2744" s="275"/>
      <c r="ES2744" s="275"/>
      <c r="ET2744" s="276"/>
      <c r="EU2744" s="275"/>
      <c r="EV2744" s="275"/>
      <c r="EX2744" s="275"/>
      <c r="EY2744" s="275"/>
    </row>
    <row r="2745" spans="140:155" ht="32.25" customHeight="1">
      <c r="EJ2745" s="275"/>
      <c r="EK2745" s="276"/>
      <c r="EL2745" s="275"/>
      <c r="EM2745" s="275"/>
      <c r="EO2745" s="275"/>
      <c r="EP2745" s="275"/>
      <c r="ES2745" s="275"/>
      <c r="ET2745" s="276"/>
      <c r="EU2745" s="275"/>
      <c r="EV2745" s="275"/>
      <c r="EX2745" s="275"/>
      <c r="EY2745" s="275"/>
    </row>
    <row r="2746" spans="140:155" ht="32.25" customHeight="1">
      <c r="EJ2746" s="275"/>
      <c r="EK2746" s="276"/>
      <c r="EL2746" s="275"/>
      <c r="EM2746" s="275"/>
      <c r="EO2746" s="275"/>
      <c r="EP2746" s="275"/>
      <c r="ES2746" s="275"/>
      <c r="ET2746" s="276"/>
      <c r="EU2746" s="275"/>
      <c r="EV2746" s="275"/>
      <c r="EX2746" s="275"/>
      <c r="EY2746" s="275"/>
    </row>
    <row r="2747" spans="140:155" ht="32.25" customHeight="1">
      <c r="EJ2747" s="275"/>
      <c r="EK2747" s="276"/>
      <c r="EL2747" s="275"/>
      <c r="EM2747" s="275"/>
      <c r="EO2747" s="275"/>
      <c r="EP2747" s="275"/>
      <c r="ES2747" s="275"/>
      <c r="ET2747" s="276"/>
      <c r="EU2747" s="275"/>
      <c r="EV2747" s="275"/>
      <c r="EX2747" s="275"/>
      <c r="EY2747" s="275"/>
    </row>
    <row r="2748" spans="140:155" ht="32.25" customHeight="1">
      <c r="EJ2748" s="275"/>
      <c r="EK2748" s="276"/>
      <c r="EL2748" s="275"/>
      <c r="EM2748" s="275"/>
      <c r="EO2748" s="275"/>
      <c r="EP2748" s="275"/>
      <c r="ES2748" s="275"/>
      <c r="ET2748" s="276"/>
      <c r="EU2748" s="275"/>
      <c r="EV2748" s="275"/>
      <c r="EX2748" s="275"/>
      <c r="EY2748" s="275"/>
    </row>
    <row r="2749" spans="140:155" ht="32.25" customHeight="1">
      <c r="EJ2749" s="275"/>
      <c r="EK2749" s="276"/>
      <c r="EL2749" s="275"/>
      <c r="EM2749" s="275"/>
      <c r="EO2749" s="275"/>
      <c r="EP2749" s="275"/>
      <c r="ES2749" s="275"/>
      <c r="ET2749" s="276"/>
      <c r="EU2749" s="275"/>
      <c r="EV2749" s="275"/>
      <c r="EX2749" s="275"/>
      <c r="EY2749" s="275"/>
    </row>
    <row r="2750" spans="140:155" ht="32.25" customHeight="1">
      <c r="EJ2750" s="275"/>
      <c r="EK2750" s="276"/>
      <c r="EL2750" s="275"/>
      <c r="EM2750" s="275"/>
      <c r="EO2750" s="275"/>
      <c r="EP2750" s="275"/>
      <c r="ES2750" s="275"/>
      <c r="ET2750" s="276"/>
      <c r="EU2750" s="275"/>
      <c r="EV2750" s="275"/>
      <c r="EX2750" s="275"/>
      <c r="EY2750" s="275"/>
    </row>
    <row r="2751" spans="140:155" ht="32.25" customHeight="1">
      <c r="EJ2751" s="275"/>
      <c r="EK2751" s="276"/>
      <c r="EL2751" s="275"/>
      <c r="EM2751" s="275"/>
      <c r="EO2751" s="275"/>
      <c r="EP2751" s="275"/>
      <c r="ES2751" s="275"/>
      <c r="ET2751" s="276"/>
      <c r="EU2751" s="275"/>
      <c r="EV2751" s="275"/>
      <c r="EX2751" s="275"/>
      <c r="EY2751" s="275"/>
    </row>
    <row r="2752" spans="140:155" ht="32.25" customHeight="1">
      <c r="EJ2752" s="275"/>
      <c r="EK2752" s="276"/>
      <c r="EL2752" s="275"/>
      <c r="EM2752" s="275"/>
      <c r="EO2752" s="275"/>
      <c r="EP2752" s="275"/>
      <c r="ES2752" s="275"/>
      <c r="ET2752" s="276"/>
      <c r="EU2752" s="275"/>
      <c r="EV2752" s="275"/>
      <c r="EX2752" s="275"/>
      <c r="EY2752" s="275"/>
    </row>
    <row r="2753" spans="140:155" ht="32.25" customHeight="1">
      <c r="EJ2753" s="275"/>
      <c r="EK2753" s="276"/>
      <c r="EL2753" s="275"/>
      <c r="EM2753" s="275"/>
      <c r="EO2753" s="275"/>
      <c r="EP2753" s="275"/>
      <c r="ES2753" s="275"/>
      <c r="ET2753" s="276"/>
      <c r="EU2753" s="275"/>
      <c r="EV2753" s="275"/>
      <c r="EX2753" s="275"/>
      <c r="EY2753" s="275"/>
    </row>
    <row r="2754" spans="140:155" ht="32.25" customHeight="1">
      <c r="EJ2754" s="275"/>
      <c r="EK2754" s="276"/>
      <c r="EL2754" s="275"/>
      <c r="EM2754" s="275"/>
      <c r="EO2754" s="275"/>
      <c r="EP2754" s="275"/>
      <c r="ES2754" s="275"/>
      <c r="ET2754" s="276"/>
      <c r="EU2754" s="275"/>
      <c r="EV2754" s="275"/>
      <c r="EX2754" s="275"/>
      <c r="EY2754" s="275"/>
    </row>
    <row r="2755" spans="140:155" ht="32.25" customHeight="1">
      <c r="EJ2755" s="275"/>
      <c r="EK2755" s="276"/>
      <c r="EL2755" s="275"/>
      <c r="EM2755" s="275"/>
      <c r="EO2755" s="275"/>
      <c r="EP2755" s="275"/>
      <c r="ES2755" s="275"/>
      <c r="ET2755" s="276"/>
      <c r="EU2755" s="275"/>
      <c r="EV2755" s="275"/>
      <c r="EX2755" s="275"/>
      <c r="EY2755" s="275"/>
    </row>
    <row r="2756" spans="140:155" ht="32.25" customHeight="1">
      <c r="EJ2756" s="275"/>
      <c r="EK2756" s="276"/>
      <c r="EL2756" s="275"/>
      <c r="EM2756" s="275"/>
      <c r="EO2756" s="275"/>
      <c r="EP2756" s="275"/>
      <c r="ES2756" s="275"/>
      <c r="ET2756" s="276"/>
      <c r="EU2756" s="275"/>
      <c r="EV2756" s="275"/>
      <c r="EX2756" s="275"/>
      <c r="EY2756" s="275"/>
    </row>
    <row r="2757" spans="140:155" ht="32.25" customHeight="1">
      <c r="EJ2757" s="275"/>
      <c r="EK2757" s="276"/>
      <c r="EL2757" s="275"/>
      <c r="EM2757" s="275"/>
      <c r="EO2757" s="275"/>
      <c r="EP2757" s="275"/>
      <c r="ES2757" s="275"/>
      <c r="ET2757" s="276"/>
      <c r="EU2757" s="275"/>
      <c r="EV2757" s="275"/>
      <c r="EX2757" s="275"/>
      <c r="EY2757" s="275"/>
    </row>
    <row r="2758" spans="140:155" ht="32.25" customHeight="1">
      <c r="EJ2758" s="275"/>
      <c r="EK2758" s="276"/>
      <c r="EL2758" s="275"/>
      <c r="EM2758" s="275"/>
      <c r="EO2758" s="275"/>
      <c r="EP2758" s="275"/>
      <c r="ES2758" s="275"/>
      <c r="ET2758" s="276"/>
      <c r="EU2758" s="275"/>
      <c r="EV2758" s="275"/>
      <c r="EX2758" s="275"/>
      <c r="EY2758" s="275"/>
    </row>
    <row r="2759" spans="140:155" ht="32.25" customHeight="1">
      <c r="EJ2759" s="275"/>
      <c r="EK2759" s="276"/>
      <c r="EL2759" s="275"/>
      <c r="EM2759" s="275"/>
      <c r="EO2759" s="275"/>
      <c r="EP2759" s="275"/>
      <c r="ES2759" s="275"/>
      <c r="ET2759" s="276"/>
      <c r="EU2759" s="275"/>
      <c r="EV2759" s="275"/>
      <c r="EX2759" s="275"/>
      <c r="EY2759" s="275"/>
    </row>
    <row r="2760" spans="140:155" ht="32.25" customHeight="1">
      <c r="EJ2760" s="275"/>
      <c r="EK2760" s="276"/>
      <c r="EL2760" s="275"/>
      <c r="EM2760" s="275"/>
      <c r="EO2760" s="275"/>
      <c r="EP2760" s="275"/>
      <c r="ES2760" s="275"/>
      <c r="ET2760" s="276"/>
      <c r="EU2760" s="275"/>
      <c r="EV2760" s="275"/>
      <c r="EX2760" s="275"/>
      <c r="EY2760" s="275"/>
    </row>
    <row r="2761" spans="140:155" ht="32.25" customHeight="1">
      <c r="EJ2761" s="275"/>
      <c r="EK2761" s="276"/>
      <c r="EL2761" s="275"/>
      <c r="EM2761" s="275"/>
      <c r="EO2761" s="275"/>
      <c r="EP2761" s="275"/>
      <c r="ES2761" s="275"/>
      <c r="ET2761" s="276"/>
      <c r="EU2761" s="275"/>
      <c r="EV2761" s="275"/>
      <c r="EX2761" s="275"/>
      <c r="EY2761" s="275"/>
    </row>
    <row r="2762" spans="140:155" ht="32.25" customHeight="1">
      <c r="EJ2762" s="275"/>
      <c r="EK2762" s="276"/>
      <c r="EL2762" s="275"/>
      <c r="EM2762" s="275"/>
      <c r="EO2762" s="275"/>
      <c r="EP2762" s="275"/>
      <c r="ES2762" s="275"/>
      <c r="ET2762" s="276"/>
      <c r="EU2762" s="275"/>
      <c r="EV2762" s="275"/>
      <c r="EX2762" s="275"/>
      <c r="EY2762" s="275"/>
    </row>
    <row r="2763" spans="140:155" ht="32.25" customHeight="1">
      <c r="EJ2763" s="275"/>
      <c r="EK2763" s="276"/>
      <c r="EL2763" s="275"/>
      <c r="EM2763" s="275"/>
      <c r="EO2763" s="275"/>
      <c r="EP2763" s="275"/>
      <c r="ES2763" s="275"/>
      <c r="ET2763" s="276"/>
      <c r="EU2763" s="275"/>
      <c r="EV2763" s="275"/>
      <c r="EX2763" s="275"/>
      <c r="EY2763" s="275"/>
    </row>
    <row r="2764" spans="140:155" ht="32.25" customHeight="1">
      <c r="EJ2764" s="275"/>
      <c r="EK2764" s="276"/>
      <c r="EL2764" s="275"/>
      <c r="EM2764" s="275"/>
      <c r="EO2764" s="275"/>
      <c r="EP2764" s="275"/>
      <c r="ES2764" s="275"/>
      <c r="ET2764" s="276"/>
      <c r="EU2764" s="275"/>
      <c r="EV2764" s="275"/>
      <c r="EX2764" s="275"/>
      <c r="EY2764" s="275"/>
    </row>
    <row r="2765" spans="140:155" ht="32.25" customHeight="1">
      <c r="EJ2765" s="275"/>
      <c r="EK2765" s="276"/>
      <c r="EL2765" s="275"/>
      <c r="EM2765" s="275"/>
      <c r="EO2765" s="275"/>
      <c r="EP2765" s="275"/>
      <c r="ES2765" s="275"/>
      <c r="ET2765" s="276"/>
      <c r="EU2765" s="275"/>
      <c r="EV2765" s="275"/>
      <c r="EX2765" s="275"/>
      <c r="EY2765" s="275"/>
    </row>
    <row r="2766" spans="140:155" ht="32.25" customHeight="1">
      <c r="EJ2766" s="275"/>
      <c r="EK2766" s="276"/>
      <c r="EL2766" s="275"/>
      <c r="EM2766" s="275"/>
      <c r="EO2766" s="275"/>
      <c r="EP2766" s="275"/>
      <c r="ES2766" s="275"/>
      <c r="ET2766" s="276"/>
      <c r="EU2766" s="275"/>
      <c r="EV2766" s="275"/>
      <c r="EX2766" s="275"/>
      <c r="EY2766" s="275"/>
    </row>
    <row r="2767" spans="140:155" ht="32.25" customHeight="1">
      <c r="EJ2767" s="275"/>
      <c r="EK2767" s="276"/>
      <c r="EL2767" s="275"/>
      <c r="EM2767" s="275"/>
      <c r="EO2767" s="275"/>
      <c r="EP2767" s="275"/>
      <c r="ES2767" s="275"/>
      <c r="ET2767" s="276"/>
      <c r="EU2767" s="275"/>
      <c r="EV2767" s="275"/>
      <c r="EX2767" s="275"/>
      <c r="EY2767" s="275"/>
    </row>
    <row r="2768" spans="140:155" ht="32.25" customHeight="1">
      <c r="EJ2768" s="275"/>
      <c r="EK2768" s="276"/>
      <c r="EL2768" s="275"/>
      <c r="EM2768" s="275"/>
      <c r="EO2768" s="275"/>
      <c r="EP2768" s="275"/>
      <c r="ES2768" s="275"/>
      <c r="ET2768" s="276"/>
      <c r="EU2768" s="275"/>
      <c r="EV2768" s="275"/>
      <c r="EX2768" s="275"/>
      <c r="EY2768" s="275"/>
    </row>
    <row r="2769" spans="140:155" ht="32.25" customHeight="1">
      <c r="EJ2769" s="275"/>
      <c r="EK2769" s="276"/>
      <c r="EL2769" s="275"/>
      <c r="EM2769" s="275"/>
      <c r="EO2769" s="275"/>
      <c r="EP2769" s="275"/>
      <c r="ES2769" s="275"/>
      <c r="ET2769" s="276"/>
      <c r="EU2769" s="275"/>
      <c r="EV2769" s="275"/>
      <c r="EX2769" s="275"/>
      <c r="EY2769" s="275"/>
    </row>
    <row r="2770" spans="140:155" ht="32.25" customHeight="1">
      <c r="EJ2770" s="275"/>
      <c r="EK2770" s="276"/>
      <c r="EL2770" s="275"/>
      <c r="EM2770" s="275"/>
      <c r="EO2770" s="275"/>
      <c r="EP2770" s="275"/>
      <c r="ES2770" s="275"/>
      <c r="ET2770" s="276"/>
      <c r="EU2770" s="275"/>
      <c r="EV2770" s="275"/>
      <c r="EX2770" s="275"/>
      <c r="EY2770" s="275"/>
    </row>
    <row r="2771" spans="140:155" ht="32.25" customHeight="1">
      <c r="EJ2771" s="275"/>
      <c r="EK2771" s="276"/>
      <c r="EL2771" s="275"/>
      <c r="EM2771" s="275"/>
      <c r="EO2771" s="275"/>
      <c r="EP2771" s="275"/>
      <c r="ES2771" s="275"/>
      <c r="ET2771" s="276"/>
      <c r="EU2771" s="275"/>
      <c r="EV2771" s="275"/>
      <c r="EX2771" s="275"/>
      <c r="EY2771" s="275"/>
    </row>
    <row r="2772" spans="140:155" ht="32.25" customHeight="1">
      <c r="EJ2772" s="275"/>
      <c r="EK2772" s="276"/>
      <c r="EL2772" s="275"/>
      <c r="EM2772" s="275"/>
      <c r="EO2772" s="275"/>
      <c r="EP2772" s="275"/>
      <c r="ES2772" s="275"/>
      <c r="ET2772" s="276"/>
      <c r="EU2772" s="275"/>
      <c r="EV2772" s="275"/>
      <c r="EX2772" s="275"/>
      <c r="EY2772" s="275"/>
    </row>
    <row r="2773" spans="140:155" ht="32.25" customHeight="1">
      <c r="EJ2773" s="275"/>
      <c r="EK2773" s="276"/>
      <c r="EL2773" s="275"/>
      <c r="EM2773" s="275"/>
      <c r="EO2773" s="275"/>
      <c r="EP2773" s="275"/>
      <c r="ES2773" s="275"/>
      <c r="ET2773" s="276"/>
      <c r="EU2773" s="275"/>
      <c r="EV2773" s="275"/>
      <c r="EX2773" s="275"/>
      <c r="EY2773" s="275"/>
    </row>
    <row r="2774" spans="140:155" ht="32.25" customHeight="1">
      <c r="EJ2774" s="275"/>
      <c r="EK2774" s="276"/>
      <c r="EL2774" s="275"/>
      <c r="EM2774" s="275"/>
      <c r="EO2774" s="275"/>
      <c r="EP2774" s="275"/>
      <c r="ES2774" s="275"/>
      <c r="ET2774" s="276"/>
      <c r="EU2774" s="275"/>
      <c r="EV2774" s="275"/>
      <c r="EX2774" s="275"/>
      <c r="EY2774" s="275"/>
    </row>
    <row r="2775" spans="140:155" ht="32.25" customHeight="1">
      <c r="EJ2775" s="275"/>
      <c r="EK2775" s="276"/>
      <c r="EL2775" s="275"/>
      <c r="EM2775" s="275"/>
      <c r="EO2775" s="275"/>
      <c r="EP2775" s="275"/>
      <c r="ES2775" s="275"/>
      <c r="ET2775" s="276"/>
      <c r="EU2775" s="275"/>
      <c r="EV2775" s="275"/>
      <c r="EX2775" s="275"/>
      <c r="EY2775" s="275"/>
    </row>
    <row r="2776" spans="140:155" ht="32.25" customHeight="1">
      <c r="EJ2776" s="275"/>
      <c r="EK2776" s="276"/>
      <c r="EL2776" s="275"/>
      <c r="EM2776" s="275"/>
      <c r="EO2776" s="275"/>
      <c r="EP2776" s="275"/>
      <c r="ES2776" s="275"/>
      <c r="ET2776" s="276"/>
      <c r="EU2776" s="275"/>
      <c r="EV2776" s="275"/>
      <c r="EX2776" s="275"/>
      <c r="EY2776" s="275"/>
    </row>
    <row r="2777" spans="140:155" ht="32.25" customHeight="1">
      <c r="EJ2777" s="275"/>
      <c r="EK2777" s="276"/>
      <c r="EL2777" s="275"/>
      <c r="EM2777" s="275"/>
      <c r="EO2777" s="275"/>
      <c r="EP2777" s="275"/>
      <c r="ES2777" s="275"/>
      <c r="ET2777" s="276"/>
      <c r="EU2777" s="275"/>
      <c r="EV2777" s="275"/>
      <c r="EX2777" s="275"/>
      <c r="EY2777" s="275"/>
    </row>
    <row r="2778" spans="140:155" ht="32.25" customHeight="1">
      <c r="EJ2778" s="275"/>
      <c r="EK2778" s="276"/>
      <c r="EL2778" s="275"/>
      <c r="EM2778" s="275"/>
      <c r="EO2778" s="275"/>
      <c r="EP2778" s="275"/>
      <c r="ES2778" s="275"/>
      <c r="ET2778" s="276"/>
      <c r="EU2778" s="275"/>
      <c r="EV2778" s="275"/>
      <c r="EX2778" s="275"/>
      <c r="EY2778" s="275"/>
    </row>
    <row r="2779" spans="140:155" ht="32.25" customHeight="1">
      <c r="EJ2779" s="275"/>
      <c r="EK2779" s="276"/>
      <c r="EL2779" s="275"/>
      <c r="EM2779" s="275"/>
      <c r="EO2779" s="275"/>
      <c r="EP2779" s="275"/>
      <c r="ES2779" s="275"/>
      <c r="ET2779" s="276"/>
      <c r="EU2779" s="275"/>
      <c r="EV2779" s="275"/>
      <c r="EX2779" s="275"/>
      <c r="EY2779" s="275"/>
    </row>
    <row r="2780" spans="140:155" ht="32.25" customHeight="1">
      <c r="EJ2780" s="275"/>
      <c r="EK2780" s="276"/>
      <c r="EL2780" s="275"/>
      <c r="EM2780" s="275"/>
      <c r="EO2780" s="275"/>
      <c r="EP2780" s="275"/>
      <c r="ES2780" s="275"/>
      <c r="ET2780" s="276"/>
      <c r="EU2780" s="275"/>
      <c r="EV2780" s="275"/>
      <c r="EX2780" s="275"/>
      <c r="EY2780" s="275"/>
    </row>
    <row r="2781" spans="140:155" ht="32.25" customHeight="1">
      <c r="EJ2781" s="275"/>
      <c r="EK2781" s="276"/>
      <c r="EL2781" s="275"/>
      <c r="EM2781" s="275"/>
      <c r="EO2781" s="275"/>
      <c r="EP2781" s="275"/>
      <c r="ES2781" s="275"/>
      <c r="ET2781" s="276"/>
      <c r="EU2781" s="275"/>
      <c r="EV2781" s="275"/>
      <c r="EX2781" s="275"/>
      <c r="EY2781" s="275"/>
    </row>
    <row r="2782" spans="140:155" ht="32.25" customHeight="1">
      <c r="EJ2782" s="275"/>
      <c r="EK2782" s="276"/>
      <c r="EL2782" s="275"/>
      <c r="EM2782" s="275"/>
      <c r="EO2782" s="275"/>
      <c r="EP2782" s="275"/>
      <c r="ES2782" s="275"/>
      <c r="ET2782" s="276"/>
      <c r="EU2782" s="275"/>
      <c r="EV2782" s="275"/>
      <c r="EX2782" s="275"/>
      <c r="EY2782" s="275"/>
    </row>
    <row r="2783" spans="140:155" ht="32.25" customHeight="1">
      <c r="EJ2783" s="275"/>
      <c r="EK2783" s="276"/>
      <c r="EL2783" s="275"/>
      <c r="EM2783" s="275"/>
      <c r="EO2783" s="275"/>
      <c r="EP2783" s="275"/>
      <c r="ES2783" s="275"/>
      <c r="ET2783" s="276"/>
      <c r="EU2783" s="275"/>
      <c r="EV2783" s="275"/>
      <c r="EX2783" s="275"/>
      <c r="EY2783" s="275"/>
    </row>
    <row r="2784" spans="140:155" ht="32.25" customHeight="1">
      <c r="EJ2784" s="275"/>
      <c r="EK2784" s="276"/>
      <c r="EL2784" s="275"/>
      <c r="EM2784" s="275"/>
      <c r="EO2784" s="275"/>
      <c r="EP2784" s="275"/>
      <c r="ES2784" s="275"/>
      <c r="ET2784" s="276"/>
      <c r="EU2784" s="275"/>
      <c r="EV2784" s="275"/>
      <c r="EX2784" s="275"/>
      <c r="EY2784" s="275"/>
    </row>
    <row r="2785" spans="140:155" ht="32.25" customHeight="1">
      <c r="EJ2785" s="275"/>
      <c r="EK2785" s="276"/>
      <c r="EL2785" s="275"/>
      <c r="EM2785" s="275"/>
      <c r="EO2785" s="275"/>
      <c r="EP2785" s="275"/>
      <c r="ES2785" s="275"/>
      <c r="ET2785" s="276"/>
      <c r="EU2785" s="275"/>
      <c r="EV2785" s="275"/>
      <c r="EX2785" s="275"/>
      <c r="EY2785" s="275"/>
    </row>
    <row r="2786" spans="140:155" ht="32.25" customHeight="1">
      <c r="EJ2786" s="275"/>
      <c r="EK2786" s="276"/>
      <c r="EL2786" s="275"/>
      <c r="EM2786" s="275"/>
      <c r="EO2786" s="275"/>
      <c r="EP2786" s="275"/>
      <c r="ES2786" s="275"/>
      <c r="ET2786" s="276"/>
      <c r="EU2786" s="275"/>
      <c r="EV2786" s="275"/>
      <c r="EX2786" s="275"/>
      <c r="EY2786" s="275"/>
    </row>
    <row r="2787" spans="140:155" ht="32.25" customHeight="1">
      <c r="EJ2787" s="275"/>
      <c r="EK2787" s="276"/>
      <c r="EL2787" s="275"/>
      <c r="EM2787" s="275"/>
      <c r="EO2787" s="275"/>
      <c r="EP2787" s="275"/>
      <c r="ES2787" s="275"/>
      <c r="ET2787" s="276"/>
      <c r="EU2787" s="275"/>
      <c r="EV2787" s="275"/>
      <c r="EX2787" s="275"/>
      <c r="EY2787" s="275"/>
    </row>
    <row r="2788" spans="140:155" ht="32.25" customHeight="1">
      <c r="EJ2788" s="275"/>
      <c r="EK2788" s="276"/>
      <c r="EL2788" s="275"/>
      <c r="EM2788" s="275"/>
      <c r="EO2788" s="275"/>
      <c r="EP2788" s="275"/>
      <c r="ES2788" s="275"/>
      <c r="ET2788" s="276"/>
      <c r="EU2788" s="275"/>
      <c r="EV2788" s="275"/>
      <c r="EX2788" s="275"/>
      <c r="EY2788" s="275"/>
    </row>
    <row r="2789" spans="140:155" ht="32.25" customHeight="1">
      <c r="EJ2789" s="275"/>
      <c r="EK2789" s="276"/>
      <c r="EL2789" s="275"/>
      <c r="EM2789" s="275"/>
      <c r="EO2789" s="275"/>
      <c r="EP2789" s="275"/>
      <c r="ES2789" s="275"/>
      <c r="ET2789" s="276"/>
      <c r="EU2789" s="275"/>
      <c r="EV2789" s="275"/>
      <c r="EX2789" s="275"/>
      <c r="EY2789" s="275"/>
    </row>
    <row r="2790" spans="140:155" ht="32.25" customHeight="1">
      <c r="EJ2790" s="275"/>
      <c r="EK2790" s="276"/>
      <c r="EL2790" s="275"/>
      <c r="EM2790" s="275"/>
      <c r="EO2790" s="275"/>
      <c r="EP2790" s="275"/>
      <c r="ES2790" s="275"/>
      <c r="ET2790" s="276"/>
      <c r="EU2790" s="275"/>
      <c r="EV2790" s="275"/>
      <c r="EX2790" s="275"/>
      <c r="EY2790" s="275"/>
    </row>
    <row r="2791" spans="140:155" ht="32.25" customHeight="1">
      <c r="EJ2791" s="275"/>
      <c r="EK2791" s="276"/>
      <c r="EL2791" s="275"/>
      <c r="EM2791" s="275"/>
      <c r="EO2791" s="275"/>
      <c r="EP2791" s="275"/>
      <c r="ES2791" s="275"/>
      <c r="ET2791" s="276"/>
      <c r="EU2791" s="275"/>
      <c r="EV2791" s="275"/>
      <c r="EX2791" s="275"/>
      <c r="EY2791" s="275"/>
    </row>
    <row r="2792" spans="140:155" ht="32.25" customHeight="1">
      <c r="EJ2792" s="275"/>
      <c r="EK2792" s="276"/>
      <c r="EL2792" s="275"/>
      <c r="EM2792" s="275"/>
      <c r="EO2792" s="275"/>
      <c r="EP2792" s="275"/>
      <c r="ES2792" s="275"/>
      <c r="ET2792" s="276"/>
      <c r="EU2792" s="275"/>
      <c r="EV2792" s="275"/>
      <c r="EX2792" s="275"/>
      <c r="EY2792" s="275"/>
    </row>
    <row r="2793" spans="140:155" ht="32.25" customHeight="1">
      <c r="EJ2793" s="275"/>
      <c r="EK2793" s="276"/>
      <c r="EL2793" s="275"/>
      <c r="EM2793" s="275"/>
      <c r="EO2793" s="275"/>
      <c r="EP2793" s="275"/>
      <c r="ES2793" s="275"/>
      <c r="ET2793" s="276"/>
      <c r="EU2793" s="275"/>
      <c r="EV2793" s="275"/>
      <c r="EX2793" s="275"/>
      <c r="EY2793" s="275"/>
    </row>
    <row r="2794" spans="140:155" ht="32.25" customHeight="1">
      <c r="EJ2794" s="275"/>
      <c r="EK2794" s="276"/>
      <c r="EL2794" s="275"/>
      <c r="EM2794" s="275"/>
      <c r="EO2794" s="275"/>
      <c r="EP2794" s="275"/>
      <c r="ES2794" s="275"/>
      <c r="ET2794" s="276"/>
      <c r="EU2794" s="275"/>
      <c r="EV2794" s="275"/>
      <c r="EX2794" s="275"/>
      <c r="EY2794" s="275"/>
    </row>
    <row r="2795" spans="140:155" ht="32.25" customHeight="1">
      <c r="EJ2795" s="275"/>
      <c r="EK2795" s="276"/>
      <c r="EL2795" s="275"/>
      <c r="EM2795" s="275"/>
      <c r="EO2795" s="275"/>
      <c r="EP2795" s="275"/>
      <c r="ES2795" s="275"/>
      <c r="ET2795" s="276"/>
      <c r="EU2795" s="275"/>
      <c r="EV2795" s="275"/>
      <c r="EX2795" s="275"/>
      <c r="EY2795" s="275"/>
    </row>
    <row r="2796" spans="140:155" ht="32.25" customHeight="1">
      <c r="EJ2796" s="275"/>
      <c r="EK2796" s="276"/>
      <c r="EL2796" s="275"/>
      <c r="EM2796" s="275"/>
      <c r="EO2796" s="275"/>
      <c r="EP2796" s="275"/>
      <c r="ES2796" s="275"/>
      <c r="ET2796" s="276"/>
      <c r="EU2796" s="275"/>
      <c r="EV2796" s="275"/>
      <c r="EX2796" s="275"/>
      <c r="EY2796" s="275"/>
    </row>
    <row r="2797" spans="140:155" ht="32.25" customHeight="1">
      <c r="EJ2797" s="275"/>
      <c r="EK2797" s="276"/>
      <c r="EL2797" s="275"/>
      <c r="EM2797" s="275"/>
      <c r="EO2797" s="275"/>
      <c r="EP2797" s="275"/>
      <c r="ES2797" s="275"/>
      <c r="ET2797" s="276"/>
      <c r="EU2797" s="275"/>
      <c r="EV2797" s="275"/>
      <c r="EX2797" s="275"/>
      <c r="EY2797" s="275"/>
    </row>
    <row r="2798" spans="140:155" ht="32.25" customHeight="1">
      <c r="EJ2798" s="275"/>
      <c r="EK2798" s="276"/>
      <c r="EL2798" s="275"/>
      <c r="EM2798" s="275"/>
      <c r="EO2798" s="275"/>
      <c r="EP2798" s="275"/>
      <c r="ES2798" s="275"/>
      <c r="ET2798" s="276"/>
      <c r="EU2798" s="275"/>
      <c r="EV2798" s="275"/>
      <c r="EX2798" s="275"/>
      <c r="EY2798" s="275"/>
    </row>
    <row r="2799" spans="140:155" ht="32.25" customHeight="1">
      <c r="EJ2799" s="275"/>
      <c r="EK2799" s="276"/>
      <c r="EL2799" s="275"/>
      <c r="EM2799" s="275"/>
      <c r="EO2799" s="275"/>
      <c r="EP2799" s="275"/>
      <c r="ES2799" s="275"/>
      <c r="ET2799" s="276"/>
      <c r="EU2799" s="275"/>
      <c r="EV2799" s="275"/>
      <c r="EX2799" s="275"/>
      <c r="EY2799" s="275"/>
    </row>
    <row r="2800" spans="140:155" ht="32.25" customHeight="1">
      <c r="EJ2800" s="275"/>
      <c r="EK2800" s="276"/>
      <c r="EL2800" s="275"/>
      <c r="EM2800" s="275"/>
      <c r="EO2800" s="275"/>
      <c r="EP2800" s="275"/>
      <c r="ES2800" s="275"/>
      <c r="ET2800" s="276"/>
      <c r="EU2800" s="275"/>
      <c r="EV2800" s="275"/>
      <c r="EX2800" s="275"/>
      <c r="EY2800" s="275"/>
    </row>
    <row r="2801" spans="140:155" ht="32.25" customHeight="1">
      <c r="EJ2801" s="275"/>
      <c r="EK2801" s="276"/>
      <c r="EL2801" s="275"/>
      <c r="EM2801" s="275"/>
      <c r="EO2801" s="275"/>
      <c r="EP2801" s="275"/>
      <c r="ES2801" s="275"/>
      <c r="ET2801" s="276"/>
      <c r="EU2801" s="275"/>
      <c r="EV2801" s="275"/>
      <c r="EX2801" s="275"/>
      <c r="EY2801" s="275"/>
    </row>
    <row r="2802" spans="140:155" ht="32.25" customHeight="1">
      <c r="EJ2802" s="275"/>
      <c r="EK2802" s="276"/>
      <c r="EL2802" s="275"/>
      <c r="EM2802" s="275"/>
      <c r="EO2802" s="275"/>
      <c r="EP2802" s="275"/>
      <c r="ES2802" s="275"/>
      <c r="ET2802" s="276"/>
      <c r="EU2802" s="275"/>
      <c r="EV2802" s="275"/>
      <c r="EX2802" s="275"/>
      <c r="EY2802" s="275"/>
    </row>
    <row r="2803" spans="140:155" ht="32.25" customHeight="1">
      <c r="EJ2803" s="275"/>
      <c r="EK2803" s="276"/>
      <c r="EL2803" s="275"/>
      <c r="EM2803" s="275"/>
      <c r="EO2803" s="275"/>
      <c r="EP2803" s="275"/>
      <c r="ES2803" s="275"/>
      <c r="ET2803" s="276"/>
      <c r="EU2803" s="275"/>
      <c r="EV2803" s="275"/>
      <c r="EX2803" s="275"/>
      <c r="EY2803" s="275"/>
    </row>
    <row r="2804" spans="140:155" ht="32.25" customHeight="1">
      <c r="EJ2804" s="275"/>
      <c r="EK2804" s="276"/>
      <c r="EL2804" s="275"/>
      <c r="EM2804" s="275"/>
      <c r="EO2804" s="275"/>
      <c r="EP2804" s="275"/>
      <c r="ES2804" s="275"/>
      <c r="ET2804" s="276"/>
      <c r="EU2804" s="275"/>
      <c r="EV2804" s="275"/>
      <c r="EX2804" s="275"/>
      <c r="EY2804" s="275"/>
    </row>
    <row r="2805" spans="140:155" ht="32.25" customHeight="1">
      <c r="EJ2805" s="275"/>
      <c r="EK2805" s="276"/>
      <c r="EL2805" s="275"/>
      <c r="EM2805" s="275"/>
      <c r="EO2805" s="275"/>
      <c r="EP2805" s="275"/>
      <c r="ES2805" s="275"/>
      <c r="ET2805" s="276"/>
      <c r="EU2805" s="275"/>
      <c r="EV2805" s="275"/>
      <c r="EX2805" s="275"/>
      <c r="EY2805" s="275"/>
    </row>
    <row r="2806" spans="140:155" ht="32.25" customHeight="1">
      <c r="EJ2806" s="275"/>
      <c r="EK2806" s="276"/>
      <c r="EL2806" s="275"/>
      <c r="EM2806" s="275"/>
      <c r="EO2806" s="275"/>
      <c r="EP2806" s="275"/>
      <c r="ES2806" s="275"/>
      <c r="ET2806" s="276"/>
      <c r="EU2806" s="275"/>
      <c r="EV2806" s="275"/>
      <c r="EX2806" s="275"/>
      <c r="EY2806" s="275"/>
    </row>
    <row r="2807" spans="140:155" ht="32.25" customHeight="1">
      <c r="EJ2807" s="275"/>
      <c r="EK2807" s="276"/>
      <c r="EL2807" s="275"/>
      <c r="EM2807" s="275"/>
      <c r="EO2807" s="275"/>
      <c r="EP2807" s="275"/>
      <c r="ES2807" s="275"/>
      <c r="ET2807" s="276"/>
      <c r="EU2807" s="275"/>
      <c r="EV2807" s="275"/>
      <c r="EX2807" s="275"/>
      <c r="EY2807" s="275"/>
    </row>
    <row r="2808" spans="140:155" ht="32.25" customHeight="1">
      <c r="EJ2808" s="275"/>
      <c r="EK2808" s="276"/>
      <c r="EL2808" s="275"/>
      <c r="EM2808" s="275"/>
      <c r="EO2808" s="275"/>
      <c r="EP2808" s="275"/>
      <c r="ES2808" s="275"/>
      <c r="ET2808" s="276"/>
      <c r="EU2808" s="275"/>
      <c r="EV2808" s="275"/>
      <c r="EX2808" s="275"/>
      <c r="EY2808" s="275"/>
    </row>
    <row r="2809" spans="140:155" ht="32.25" customHeight="1">
      <c r="EJ2809" s="275"/>
      <c r="EK2809" s="276"/>
      <c r="EL2809" s="275"/>
      <c r="EM2809" s="275"/>
      <c r="EO2809" s="275"/>
      <c r="EP2809" s="275"/>
      <c r="ES2809" s="275"/>
      <c r="ET2809" s="276"/>
      <c r="EU2809" s="275"/>
      <c r="EV2809" s="275"/>
      <c r="EX2809" s="275"/>
      <c r="EY2809" s="275"/>
    </row>
    <row r="2810" spans="140:155" ht="32.25" customHeight="1">
      <c r="EJ2810" s="275"/>
      <c r="EK2810" s="276"/>
      <c r="EL2810" s="275"/>
      <c r="EM2810" s="275"/>
      <c r="EO2810" s="275"/>
      <c r="EP2810" s="275"/>
      <c r="ES2810" s="275"/>
      <c r="ET2810" s="276"/>
      <c r="EU2810" s="275"/>
      <c r="EV2810" s="275"/>
      <c r="EX2810" s="275"/>
      <c r="EY2810" s="275"/>
    </row>
    <row r="2811" spans="140:155" ht="32.25" customHeight="1">
      <c r="EJ2811" s="275"/>
      <c r="EK2811" s="276"/>
      <c r="EL2811" s="275"/>
      <c r="EM2811" s="275"/>
      <c r="EO2811" s="275"/>
      <c r="EP2811" s="275"/>
      <c r="ES2811" s="275"/>
      <c r="ET2811" s="276"/>
      <c r="EU2811" s="275"/>
      <c r="EV2811" s="275"/>
      <c r="EX2811" s="275"/>
      <c r="EY2811" s="275"/>
    </row>
    <row r="2812" spans="140:155" ht="32.25" customHeight="1">
      <c r="EJ2812" s="275"/>
      <c r="EK2812" s="276"/>
      <c r="EL2812" s="275"/>
      <c r="EM2812" s="275"/>
      <c r="EO2812" s="275"/>
      <c r="EP2812" s="275"/>
      <c r="ES2812" s="275"/>
      <c r="ET2812" s="276"/>
      <c r="EU2812" s="275"/>
      <c r="EV2812" s="275"/>
      <c r="EX2812" s="275"/>
      <c r="EY2812" s="275"/>
    </row>
    <row r="2813" spans="140:155" ht="32.25" customHeight="1">
      <c r="EJ2813" s="275"/>
      <c r="EK2813" s="276"/>
      <c r="EL2813" s="275"/>
      <c r="EM2813" s="275"/>
      <c r="EO2813" s="275"/>
      <c r="EP2813" s="275"/>
      <c r="ES2813" s="275"/>
      <c r="ET2813" s="276"/>
      <c r="EU2813" s="275"/>
      <c r="EV2813" s="275"/>
      <c r="EX2813" s="275"/>
      <c r="EY2813" s="275"/>
    </row>
    <row r="2814" spans="140:155" ht="32.25" customHeight="1">
      <c r="EJ2814" s="275"/>
      <c r="EK2814" s="276"/>
      <c r="EL2814" s="275"/>
      <c r="EM2814" s="275"/>
      <c r="EO2814" s="275"/>
      <c r="EP2814" s="275"/>
      <c r="ES2814" s="275"/>
      <c r="ET2814" s="276"/>
      <c r="EU2814" s="275"/>
      <c r="EV2814" s="275"/>
      <c r="EX2814" s="275"/>
      <c r="EY2814" s="275"/>
    </row>
    <row r="2815" spans="140:155" ht="32.25" customHeight="1">
      <c r="EJ2815" s="275"/>
      <c r="EK2815" s="276"/>
      <c r="EL2815" s="275"/>
      <c r="EM2815" s="275"/>
      <c r="EO2815" s="275"/>
      <c r="EP2815" s="275"/>
      <c r="ES2815" s="275"/>
      <c r="ET2815" s="276"/>
      <c r="EU2815" s="275"/>
      <c r="EV2815" s="275"/>
      <c r="EX2815" s="275"/>
      <c r="EY2815" s="275"/>
    </row>
    <row r="2816" spans="140:155" ht="32.25" customHeight="1">
      <c r="EJ2816" s="275"/>
      <c r="EK2816" s="276"/>
      <c r="EL2816" s="275"/>
      <c r="EM2816" s="275"/>
      <c r="EO2816" s="275"/>
      <c r="EP2816" s="275"/>
      <c r="ES2816" s="275"/>
      <c r="ET2816" s="276"/>
      <c r="EU2816" s="275"/>
      <c r="EV2816" s="275"/>
      <c r="EX2816" s="275"/>
      <c r="EY2816" s="275"/>
    </row>
    <row r="2817" spans="140:155" ht="32.25" customHeight="1">
      <c r="EJ2817" s="275"/>
      <c r="EK2817" s="276"/>
      <c r="EL2817" s="275"/>
      <c r="EM2817" s="275"/>
      <c r="EO2817" s="275"/>
      <c r="EP2817" s="275"/>
      <c r="ES2817" s="275"/>
      <c r="ET2817" s="276"/>
      <c r="EU2817" s="275"/>
      <c r="EV2817" s="275"/>
      <c r="EX2817" s="275"/>
      <c r="EY2817" s="275"/>
    </row>
    <row r="2818" spans="140:155" ht="32.25" customHeight="1">
      <c r="EJ2818" s="275"/>
      <c r="EK2818" s="276"/>
      <c r="EL2818" s="275"/>
      <c r="EM2818" s="275"/>
      <c r="EO2818" s="275"/>
      <c r="EP2818" s="275"/>
      <c r="ES2818" s="275"/>
      <c r="ET2818" s="276"/>
      <c r="EU2818" s="275"/>
      <c r="EV2818" s="275"/>
      <c r="EX2818" s="275"/>
      <c r="EY2818" s="275"/>
    </row>
    <row r="2819" spans="140:155" ht="32.25" customHeight="1">
      <c r="EJ2819" s="275"/>
      <c r="EK2819" s="276"/>
      <c r="EL2819" s="275"/>
      <c r="EM2819" s="275"/>
      <c r="EO2819" s="275"/>
      <c r="EP2819" s="275"/>
      <c r="ES2819" s="275"/>
      <c r="ET2819" s="276"/>
      <c r="EU2819" s="275"/>
      <c r="EV2819" s="275"/>
      <c r="EX2819" s="275"/>
      <c r="EY2819" s="275"/>
    </row>
    <row r="2820" spans="140:155" ht="32.25" customHeight="1">
      <c r="EJ2820" s="275"/>
      <c r="EK2820" s="276"/>
      <c r="EL2820" s="275"/>
      <c r="EM2820" s="275"/>
      <c r="EO2820" s="275"/>
      <c r="EP2820" s="275"/>
      <c r="ES2820" s="275"/>
      <c r="ET2820" s="276"/>
      <c r="EU2820" s="275"/>
      <c r="EV2820" s="275"/>
      <c r="EX2820" s="275"/>
      <c r="EY2820" s="275"/>
    </row>
    <row r="2821" spans="140:155" ht="32.25" customHeight="1">
      <c r="EJ2821" s="275"/>
      <c r="EK2821" s="276"/>
      <c r="EL2821" s="275"/>
      <c r="EM2821" s="275"/>
      <c r="EO2821" s="275"/>
      <c r="EP2821" s="275"/>
      <c r="ES2821" s="275"/>
      <c r="ET2821" s="276"/>
      <c r="EU2821" s="275"/>
      <c r="EV2821" s="275"/>
      <c r="EX2821" s="275"/>
      <c r="EY2821" s="275"/>
    </row>
    <row r="2822" spans="140:155" ht="32.25" customHeight="1">
      <c r="EJ2822" s="275"/>
      <c r="EK2822" s="276"/>
      <c r="EL2822" s="275"/>
      <c r="EM2822" s="275"/>
      <c r="EO2822" s="275"/>
      <c r="EP2822" s="275"/>
      <c r="ES2822" s="275"/>
      <c r="ET2822" s="276"/>
      <c r="EU2822" s="275"/>
      <c r="EV2822" s="275"/>
      <c r="EX2822" s="275"/>
      <c r="EY2822" s="275"/>
    </row>
    <row r="2823" spans="140:155" ht="32.25" customHeight="1">
      <c r="EJ2823" s="275"/>
      <c r="EK2823" s="276"/>
      <c r="EL2823" s="275"/>
      <c r="EM2823" s="275"/>
      <c r="EO2823" s="275"/>
      <c r="EP2823" s="275"/>
      <c r="ES2823" s="275"/>
      <c r="ET2823" s="276"/>
      <c r="EU2823" s="275"/>
      <c r="EV2823" s="275"/>
      <c r="EX2823" s="275"/>
      <c r="EY2823" s="275"/>
    </row>
    <row r="2824" spans="140:155" ht="32.25" customHeight="1">
      <c r="EJ2824" s="275"/>
      <c r="EK2824" s="276"/>
      <c r="EL2824" s="275"/>
      <c r="EM2824" s="275"/>
      <c r="EO2824" s="275"/>
      <c r="EP2824" s="275"/>
      <c r="ES2824" s="275"/>
      <c r="ET2824" s="276"/>
      <c r="EU2824" s="275"/>
      <c r="EV2824" s="275"/>
      <c r="EX2824" s="275"/>
      <c r="EY2824" s="275"/>
    </row>
    <row r="2825" spans="140:155" ht="32.25" customHeight="1">
      <c r="EJ2825" s="275"/>
      <c r="EK2825" s="276"/>
      <c r="EL2825" s="275"/>
      <c r="EM2825" s="275"/>
      <c r="EO2825" s="275"/>
      <c r="EP2825" s="275"/>
      <c r="ES2825" s="275"/>
      <c r="ET2825" s="276"/>
      <c r="EU2825" s="275"/>
      <c r="EV2825" s="275"/>
      <c r="EX2825" s="275"/>
      <c r="EY2825" s="275"/>
    </row>
    <row r="2826" spans="140:155" ht="32.25" customHeight="1">
      <c r="EJ2826" s="275"/>
      <c r="EK2826" s="276"/>
      <c r="EL2826" s="275"/>
      <c r="EM2826" s="275"/>
      <c r="EO2826" s="275"/>
      <c r="EP2826" s="275"/>
      <c r="ES2826" s="275"/>
      <c r="ET2826" s="276"/>
      <c r="EU2826" s="275"/>
      <c r="EV2826" s="275"/>
      <c r="EX2826" s="275"/>
      <c r="EY2826" s="275"/>
    </row>
    <row r="2827" spans="140:155" ht="32.25" customHeight="1">
      <c r="EJ2827" s="275"/>
      <c r="EK2827" s="276"/>
      <c r="EL2827" s="275"/>
      <c r="EM2827" s="275"/>
      <c r="EO2827" s="275"/>
      <c r="EP2827" s="275"/>
      <c r="ES2827" s="275"/>
      <c r="ET2827" s="276"/>
      <c r="EU2827" s="275"/>
      <c r="EV2827" s="275"/>
      <c r="EX2827" s="275"/>
      <c r="EY2827" s="275"/>
    </row>
    <row r="2828" spans="140:155" ht="32.25" customHeight="1">
      <c r="EJ2828" s="275"/>
      <c r="EK2828" s="276"/>
      <c r="EL2828" s="275"/>
      <c r="EM2828" s="275"/>
      <c r="EO2828" s="275"/>
      <c r="EP2828" s="275"/>
      <c r="ES2828" s="275"/>
      <c r="ET2828" s="276"/>
      <c r="EU2828" s="275"/>
      <c r="EV2828" s="275"/>
      <c r="EX2828" s="275"/>
      <c r="EY2828" s="275"/>
    </row>
    <row r="2829" spans="140:155" ht="32.25" customHeight="1">
      <c r="EJ2829" s="275"/>
      <c r="EK2829" s="276"/>
      <c r="EL2829" s="275"/>
      <c r="EM2829" s="275"/>
      <c r="EO2829" s="275"/>
      <c r="EP2829" s="275"/>
      <c r="ES2829" s="275"/>
      <c r="ET2829" s="276"/>
      <c r="EU2829" s="275"/>
      <c r="EV2829" s="275"/>
      <c r="EX2829" s="275"/>
      <c r="EY2829" s="275"/>
    </row>
    <row r="2830" spans="140:155" ht="32.25" customHeight="1">
      <c r="EJ2830" s="275"/>
      <c r="EK2830" s="276"/>
      <c r="EL2830" s="275"/>
      <c r="EM2830" s="275"/>
      <c r="EO2830" s="275"/>
      <c r="EP2830" s="275"/>
      <c r="ES2830" s="275"/>
      <c r="ET2830" s="276"/>
      <c r="EU2830" s="275"/>
      <c r="EV2830" s="275"/>
      <c r="EX2830" s="275"/>
      <c r="EY2830" s="275"/>
    </row>
    <row r="2831" spans="140:155" ht="32.25" customHeight="1">
      <c r="EJ2831" s="275"/>
      <c r="EK2831" s="276"/>
      <c r="EL2831" s="275"/>
      <c r="EM2831" s="275"/>
      <c r="EO2831" s="275"/>
      <c r="EP2831" s="275"/>
      <c r="ES2831" s="275"/>
      <c r="ET2831" s="276"/>
      <c r="EU2831" s="275"/>
      <c r="EV2831" s="275"/>
      <c r="EX2831" s="275"/>
      <c r="EY2831" s="275"/>
    </row>
    <row r="2832" spans="140:155" ht="32.25" customHeight="1">
      <c r="EJ2832" s="275"/>
      <c r="EK2832" s="276"/>
      <c r="EL2832" s="275"/>
      <c r="EM2832" s="275"/>
      <c r="EO2832" s="275"/>
      <c r="EP2832" s="275"/>
      <c r="ES2832" s="275"/>
      <c r="ET2832" s="276"/>
      <c r="EU2832" s="275"/>
      <c r="EV2832" s="275"/>
      <c r="EX2832" s="275"/>
      <c r="EY2832" s="275"/>
    </row>
    <row r="2833" spans="140:155" ht="32.25" customHeight="1">
      <c r="EJ2833" s="275"/>
      <c r="EK2833" s="276"/>
      <c r="EL2833" s="275"/>
      <c r="EM2833" s="275"/>
      <c r="EO2833" s="275"/>
      <c r="EP2833" s="275"/>
      <c r="ES2833" s="275"/>
      <c r="ET2833" s="276"/>
      <c r="EU2833" s="275"/>
      <c r="EV2833" s="275"/>
      <c r="EX2833" s="275"/>
      <c r="EY2833" s="275"/>
    </row>
    <row r="2834" spans="140:155" ht="32.25" customHeight="1">
      <c r="EJ2834" s="275"/>
      <c r="EK2834" s="276"/>
      <c r="EL2834" s="275"/>
      <c r="EM2834" s="275"/>
      <c r="EO2834" s="275"/>
      <c r="EP2834" s="275"/>
      <c r="ES2834" s="275"/>
      <c r="ET2834" s="276"/>
      <c r="EU2834" s="275"/>
      <c r="EV2834" s="275"/>
      <c r="EX2834" s="275"/>
      <c r="EY2834" s="275"/>
    </row>
    <row r="2835" spans="140:155" ht="32.25" customHeight="1">
      <c r="EJ2835" s="275"/>
      <c r="EK2835" s="276"/>
      <c r="EL2835" s="275"/>
      <c r="EM2835" s="275"/>
      <c r="EO2835" s="275"/>
      <c r="EP2835" s="275"/>
      <c r="ES2835" s="275"/>
      <c r="ET2835" s="276"/>
      <c r="EU2835" s="275"/>
      <c r="EV2835" s="275"/>
      <c r="EX2835" s="275"/>
      <c r="EY2835" s="275"/>
    </row>
    <row r="2836" spans="140:155" ht="32.25" customHeight="1">
      <c r="EJ2836" s="275"/>
      <c r="EK2836" s="276"/>
      <c r="EL2836" s="275"/>
      <c r="EM2836" s="275"/>
      <c r="EO2836" s="275"/>
      <c r="EP2836" s="275"/>
      <c r="ES2836" s="275"/>
      <c r="ET2836" s="276"/>
      <c r="EU2836" s="275"/>
      <c r="EV2836" s="275"/>
      <c r="EX2836" s="275"/>
      <c r="EY2836" s="275"/>
    </row>
    <row r="2837" spans="140:155" ht="32.25" customHeight="1">
      <c r="EJ2837" s="275"/>
      <c r="EK2837" s="276"/>
      <c r="EL2837" s="275"/>
      <c r="EM2837" s="275"/>
      <c r="EO2837" s="275"/>
      <c r="EP2837" s="275"/>
      <c r="ES2837" s="275"/>
      <c r="ET2837" s="276"/>
      <c r="EU2837" s="275"/>
      <c r="EV2837" s="275"/>
      <c r="EX2837" s="275"/>
      <c r="EY2837" s="275"/>
    </row>
    <row r="2838" spans="140:155" ht="32.25" customHeight="1">
      <c r="EJ2838" s="275"/>
      <c r="EK2838" s="276"/>
      <c r="EL2838" s="275"/>
      <c r="EM2838" s="275"/>
      <c r="EO2838" s="275"/>
      <c r="EP2838" s="275"/>
      <c r="ES2838" s="275"/>
      <c r="ET2838" s="276"/>
      <c r="EU2838" s="275"/>
      <c r="EV2838" s="275"/>
      <c r="EX2838" s="275"/>
      <c r="EY2838" s="275"/>
    </row>
    <row r="2839" spans="140:155" ht="32.25" customHeight="1">
      <c r="EJ2839" s="275"/>
      <c r="EK2839" s="276"/>
      <c r="EL2839" s="275"/>
      <c r="EM2839" s="275"/>
      <c r="EO2839" s="275"/>
      <c r="EP2839" s="275"/>
      <c r="ES2839" s="275"/>
      <c r="ET2839" s="276"/>
      <c r="EU2839" s="275"/>
      <c r="EV2839" s="275"/>
      <c r="EX2839" s="275"/>
      <c r="EY2839" s="275"/>
    </row>
    <row r="2840" spans="140:155" ht="32.25" customHeight="1">
      <c r="EJ2840" s="275"/>
      <c r="EK2840" s="276"/>
      <c r="EL2840" s="275"/>
      <c r="EM2840" s="275"/>
      <c r="EO2840" s="275"/>
      <c r="EP2840" s="275"/>
      <c r="ES2840" s="275"/>
      <c r="ET2840" s="276"/>
      <c r="EU2840" s="275"/>
      <c r="EV2840" s="275"/>
      <c r="EX2840" s="275"/>
      <c r="EY2840" s="275"/>
    </row>
    <row r="2841" spans="140:155" ht="32.25" customHeight="1">
      <c r="EJ2841" s="275"/>
      <c r="EK2841" s="276"/>
      <c r="EL2841" s="275"/>
      <c r="EM2841" s="275"/>
      <c r="EO2841" s="275"/>
      <c r="EP2841" s="275"/>
      <c r="ES2841" s="275"/>
      <c r="ET2841" s="276"/>
      <c r="EU2841" s="275"/>
      <c r="EV2841" s="275"/>
      <c r="EX2841" s="275"/>
      <c r="EY2841" s="275"/>
    </row>
    <row r="2842" spans="140:155" ht="32.25" customHeight="1">
      <c r="EJ2842" s="275"/>
      <c r="EK2842" s="276"/>
      <c r="EL2842" s="275"/>
      <c r="EM2842" s="275"/>
      <c r="EO2842" s="275"/>
      <c r="EP2842" s="275"/>
      <c r="ES2842" s="275"/>
      <c r="ET2842" s="276"/>
      <c r="EU2842" s="275"/>
      <c r="EV2842" s="275"/>
      <c r="EX2842" s="275"/>
      <c r="EY2842" s="275"/>
    </row>
    <row r="2843" spans="140:155" ht="32.25" customHeight="1">
      <c r="EJ2843" s="275"/>
      <c r="EK2843" s="276"/>
      <c r="EL2843" s="275"/>
      <c r="EM2843" s="275"/>
      <c r="EO2843" s="275"/>
      <c r="EP2843" s="275"/>
      <c r="ES2843" s="275"/>
      <c r="ET2843" s="276"/>
      <c r="EU2843" s="275"/>
      <c r="EV2843" s="275"/>
      <c r="EX2843" s="275"/>
      <c r="EY2843" s="275"/>
    </row>
    <row r="2844" spans="140:155" ht="32.25" customHeight="1">
      <c r="EJ2844" s="275"/>
      <c r="EK2844" s="276"/>
      <c r="EL2844" s="275"/>
      <c r="EM2844" s="275"/>
      <c r="EO2844" s="275"/>
      <c r="EP2844" s="275"/>
      <c r="ES2844" s="275"/>
      <c r="ET2844" s="276"/>
      <c r="EU2844" s="275"/>
      <c r="EV2844" s="275"/>
      <c r="EX2844" s="275"/>
      <c r="EY2844" s="275"/>
    </row>
    <row r="2845" spans="140:155" ht="32.25" customHeight="1">
      <c r="EJ2845" s="275"/>
      <c r="EK2845" s="276"/>
      <c r="EL2845" s="275"/>
      <c r="EM2845" s="275"/>
      <c r="EO2845" s="275"/>
      <c r="EP2845" s="275"/>
      <c r="ES2845" s="275"/>
      <c r="ET2845" s="276"/>
      <c r="EU2845" s="275"/>
      <c r="EV2845" s="275"/>
      <c r="EX2845" s="275"/>
      <c r="EY2845" s="275"/>
    </row>
    <row r="2846" spans="140:155" ht="32.25" customHeight="1">
      <c r="EJ2846" s="275"/>
      <c r="EK2846" s="276"/>
      <c r="EL2846" s="275"/>
      <c r="EM2846" s="275"/>
      <c r="EO2846" s="275"/>
      <c r="EP2846" s="275"/>
      <c r="ES2846" s="275"/>
      <c r="ET2846" s="276"/>
      <c r="EU2846" s="275"/>
      <c r="EV2846" s="275"/>
      <c r="EX2846" s="275"/>
      <c r="EY2846" s="275"/>
    </row>
    <row r="2847" spans="140:155" ht="32.25" customHeight="1">
      <c r="EJ2847" s="275"/>
      <c r="EK2847" s="276"/>
      <c r="EL2847" s="275"/>
      <c r="EM2847" s="275"/>
      <c r="EO2847" s="275"/>
      <c r="EP2847" s="275"/>
      <c r="ES2847" s="275"/>
      <c r="ET2847" s="276"/>
      <c r="EU2847" s="275"/>
      <c r="EV2847" s="275"/>
      <c r="EX2847" s="275"/>
      <c r="EY2847" s="275"/>
    </row>
    <row r="2848" spans="140:155" ht="32.25" customHeight="1">
      <c r="EJ2848" s="275"/>
      <c r="EK2848" s="276"/>
      <c r="EL2848" s="275"/>
      <c r="EM2848" s="275"/>
      <c r="EO2848" s="275"/>
      <c r="EP2848" s="275"/>
      <c r="ES2848" s="275"/>
      <c r="ET2848" s="276"/>
      <c r="EU2848" s="275"/>
      <c r="EV2848" s="275"/>
      <c r="EX2848" s="275"/>
      <c r="EY2848" s="275"/>
    </row>
    <row r="2849" spans="140:155" ht="32.25" customHeight="1">
      <c r="EJ2849" s="275"/>
      <c r="EK2849" s="276"/>
      <c r="EL2849" s="275"/>
      <c r="EM2849" s="275"/>
      <c r="EO2849" s="275"/>
      <c r="EP2849" s="275"/>
      <c r="ES2849" s="275"/>
      <c r="ET2849" s="276"/>
      <c r="EU2849" s="275"/>
      <c r="EV2849" s="275"/>
      <c r="EX2849" s="275"/>
      <c r="EY2849" s="275"/>
    </row>
    <row r="2850" spans="140:155" ht="32.25" customHeight="1">
      <c r="EJ2850" s="275"/>
      <c r="EK2850" s="276"/>
      <c r="EL2850" s="275"/>
      <c r="EM2850" s="275"/>
      <c r="EO2850" s="275"/>
      <c r="EP2850" s="275"/>
      <c r="ES2850" s="275"/>
      <c r="ET2850" s="276"/>
      <c r="EU2850" s="275"/>
      <c r="EV2850" s="275"/>
      <c r="EX2850" s="275"/>
      <c r="EY2850" s="275"/>
    </row>
    <row r="2851" spans="140:155" ht="32.25" customHeight="1">
      <c r="EJ2851" s="275"/>
      <c r="EK2851" s="276"/>
      <c r="EL2851" s="275"/>
      <c r="EM2851" s="275"/>
      <c r="EO2851" s="275"/>
      <c r="EP2851" s="275"/>
      <c r="ES2851" s="275"/>
      <c r="ET2851" s="276"/>
      <c r="EU2851" s="275"/>
      <c r="EV2851" s="275"/>
      <c r="EX2851" s="275"/>
      <c r="EY2851" s="275"/>
    </row>
    <row r="2852" spans="140:155" ht="32.25" customHeight="1">
      <c r="EJ2852" s="275"/>
      <c r="EK2852" s="276"/>
      <c r="EL2852" s="275"/>
      <c r="EM2852" s="275"/>
      <c r="EO2852" s="275"/>
      <c r="EP2852" s="275"/>
      <c r="ES2852" s="275"/>
      <c r="ET2852" s="276"/>
      <c r="EU2852" s="275"/>
      <c r="EV2852" s="275"/>
      <c r="EX2852" s="275"/>
      <c r="EY2852" s="275"/>
    </row>
    <row r="2853" spans="140:155" ht="32.25" customHeight="1">
      <c r="EJ2853" s="275"/>
      <c r="EK2853" s="276"/>
      <c r="EL2853" s="275"/>
      <c r="EM2853" s="275"/>
      <c r="EO2853" s="275"/>
      <c r="EP2853" s="275"/>
      <c r="ES2853" s="275"/>
      <c r="ET2853" s="276"/>
      <c r="EU2853" s="275"/>
      <c r="EV2853" s="275"/>
      <c r="EX2853" s="275"/>
      <c r="EY2853" s="275"/>
    </row>
    <row r="2854" spans="140:155" ht="32.25" customHeight="1">
      <c r="EJ2854" s="275"/>
      <c r="EK2854" s="276"/>
      <c r="EL2854" s="275"/>
      <c r="EM2854" s="275"/>
      <c r="EO2854" s="275"/>
      <c r="EP2854" s="275"/>
      <c r="ES2854" s="275"/>
      <c r="ET2854" s="276"/>
      <c r="EU2854" s="275"/>
      <c r="EV2854" s="275"/>
      <c r="EX2854" s="275"/>
      <c r="EY2854" s="275"/>
    </row>
    <row r="2855" spans="140:155" ht="32.25" customHeight="1">
      <c r="EJ2855" s="275"/>
      <c r="EK2855" s="276"/>
      <c r="EL2855" s="275"/>
      <c r="EM2855" s="275"/>
      <c r="EO2855" s="275"/>
      <c r="EP2855" s="275"/>
      <c r="ES2855" s="275"/>
      <c r="ET2855" s="276"/>
      <c r="EU2855" s="275"/>
      <c r="EV2855" s="275"/>
      <c r="EX2855" s="275"/>
      <c r="EY2855" s="275"/>
    </row>
    <row r="2856" spans="140:155" ht="32.25" customHeight="1">
      <c r="EJ2856" s="275"/>
      <c r="EK2856" s="276"/>
      <c r="EL2856" s="275"/>
      <c r="EM2856" s="275"/>
      <c r="EO2856" s="275"/>
      <c r="EP2856" s="275"/>
      <c r="ES2856" s="275"/>
      <c r="ET2856" s="276"/>
      <c r="EU2856" s="275"/>
      <c r="EV2856" s="275"/>
      <c r="EX2856" s="275"/>
      <c r="EY2856" s="275"/>
    </row>
    <row r="2857" spans="140:155" ht="32.25" customHeight="1">
      <c r="EJ2857" s="275"/>
      <c r="EK2857" s="276"/>
      <c r="EL2857" s="275"/>
      <c r="EM2857" s="275"/>
      <c r="EO2857" s="275"/>
      <c r="EP2857" s="275"/>
      <c r="ES2857" s="275"/>
      <c r="ET2857" s="276"/>
      <c r="EU2857" s="275"/>
      <c r="EV2857" s="275"/>
      <c r="EX2857" s="275"/>
      <c r="EY2857" s="275"/>
    </row>
    <row r="2858" spans="140:155" ht="32.25" customHeight="1">
      <c r="EJ2858" s="275"/>
      <c r="EK2858" s="276"/>
      <c r="EL2858" s="275"/>
      <c r="EM2858" s="275"/>
      <c r="EO2858" s="275"/>
      <c r="EP2858" s="275"/>
      <c r="ES2858" s="275"/>
      <c r="ET2858" s="276"/>
      <c r="EU2858" s="275"/>
      <c r="EV2858" s="275"/>
      <c r="EX2858" s="275"/>
      <c r="EY2858" s="275"/>
    </row>
    <row r="2859" spans="140:155" ht="32.25" customHeight="1">
      <c r="EJ2859" s="275"/>
      <c r="EK2859" s="276"/>
      <c r="EL2859" s="275"/>
      <c r="EM2859" s="275"/>
      <c r="EO2859" s="275"/>
      <c r="EP2859" s="275"/>
      <c r="ES2859" s="275"/>
      <c r="ET2859" s="276"/>
      <c r="EU2859" s="275"/>
      <c r="EV2859" s="275"/>
      <c r="EX2859" s="275"/>
      <c r="EY2859" s="275"/>
    </row>
    <row r="2860" spans="140:155" ht="32.25" customHeight="1">
      <c r="EJ2860" s="275"/>
      <c r="EK2860" s="276"/>
      <c r="EL2860" s="275"/>
      <c r="EM2860" s="275"/>
      <c r="EO2860" s="275"/>
      <c r="EP2860" s="275"/>
      <c r="ES2860" s="275"/>
      <c r="ET2860" s="276"/>
      <c r="EU2860" s="275"/>
      <c r="EV2860" s="275"/>
      <c r="EX2860" s="275"/>
      <c r="EY2860" s="275"/>
    </row>
    <row r="2861" spans="140:155" ht="32.25" customHeight="1">
      <c r="EJ2861" s="275"/>
      <c r="EK2861" s="276"/>
      <c r="EL2861" s="275"/>
      <c r="EM2861" s="275"/>
      <c r="EO2861" s="275"/>
      <c r="EP2861" s="275"/>
      <c r="ES2861" s="275"/>
      <c r="ET2861" s="276"/>
      <c r="EU2861" s="275"/>
      <c r="EV2861" s="275"/>
      <c r="EX2861" s="275"/>
      <c r="EY2861" s="275"/>
    </row>
    <row r="2862" spans="140:155" ht="32.25" customHeight="1">
      <c r="EJ2862" s="275"/>
      <c r="EK2862" s="276"/>
      <c r="EL2862" s="275"/>
      <c r="EM2862" s="275"/>
      <c r="EO2862" s="275"/>
      <c r="EP2862" s="275"/>
      <c r="ES2862" s="275"/>
      <c r="ET2862" s="276"/>
      <c r="EU2862" s="275"/>
      <c r="EV2862" s="275"/>
      <c r="EX2862" s="275"/>
      <c r="EY2862" s="275"/>
    </row>
    <row r="2863" spans="140:155" ht="32.25" customHeight="1">
      <c r="EJ2863" s="275"/>
      <c r="EK2863" s="276"/>
      <c r="EL2863" s="275"/>
      <c r="EM2863" s="275"/>
      <c r="EO2863" s="275"/>
      <c r="EP2863" s="275"/>
      <c r="ES2863" s="275"/>
      <c r="ET2863" s="276"/>
      <c r="EU2863" s="275"/>
      <c r="EV2863" s="275"/>
      <c r="EX2863" s="275"/>
      <c r="EY2863" s="275"/>
    </row>
    <row r="2864" spans="140:155" ht="32.25" customHeight="1">
      <c r="EJ2864" s="275"/>
      <c r="EK2864" s="276"/>
      <c r="EL2864" s="275"/>
      <c r="EM2864" s="275"/>
      <c r="EO2864" s="275"/>
      <c r="EP2864" s="275"/>
      <c r="ES2864" s="275"/>
      <c r="ET2864" s="276"/>
      <c r="EU2864" s="275"/>
      <c r="EV2864" s="275"/>
      <c r="EX2864" s="275"/>
      <c r="EY2864" s="275"/>
    </row>
    <row r="2865" spans="140:155" ht="32.25" customHeight="1">
      <c r="EJ2865" s="275"/>
      <c r="EK2865" s="276"/>
      <c r="EL2865" s="275"/>
      <c r="EM2865" s="275"/>
      <c r="EO2865" s="275"/>
      <c r="EP2865" s="275"/>
      <c r="ES2865" s="275"/>
      <c r="ET2865" s="276"/>
      <c r="EU2865" s="275"/>
      <c r="EV2865" s="275"/>
      <c r="EX2865" s="275"/>
      <c r="EY2865" s="275"/>
    </row>
    <row r="2866" spans="140:155" ht="32.25" customHeight="1">
      <c r="EJ2866" s="275"/>
      <c r="EK2866" s="276"/>
      <c r="EL2866" s="275"/>
      <c r="EM2866" s="275"/>
      <c r="EO2866" s="275"/>
      <c r="EP2866" s="275"/>
      <c r="ES2866" s="275"/>
      <c r="ET2866" s="276"/>
      <c r="EU2866" s="275"/>
      <c r="EV2866" s="275"/>
      <c r="EX2866" s="275"/>
      <c r="EY2866" s="275"/>
    </row>
    <row r="2867" spans="140:155" ht="32.25" customHeight="1">
      <c r="EJ2867" s="275"/>
      <c r="EK2867" s="276"/>
      <c r="EL2867" s="275"/>
      <c r="EM2867" s="275"/>
      <c r="EO2867" s="275"/>
      <c r="EP2867" s="275"/>
      <c r="ES2867" s="275"/>
      <c r="ET2867" s="276"/>
      <c r="EU2867" s="275"/>
      <c r="EV2867" s="275"/>
      <c r="EX2867" s="275"/>
      <c r="EY2867" s="275"/>
    </row>
    <row r="2868" spans="140:155" ht="32.25" customHeight="1">
      <c r="EJ2868" s="275"/>
      <c r="EK2868" s="276"/>
      <c r="EL2868" s="275"/>
      <c r="EM2868" s="275"/>
      <c r="EO2868" s="275"/>
      <c r="EP2868" s="275"/>
      <c r="ES2868" s="275"/>
      <c r="ET2868" s="276"/>
      <c r="EU2868" s="275"/>
      <c r="EV2868" s="275"/>
      <c r="EX2868" s="275"/>
      <c r="EY2868" s="275"/>
    </row>
    <row r="2869" spans="140:155" ht="32.25" customHeight="1">
      <c r="EJ2869" s="275"/>
      <c r="EK2869" s="276"/>
      <c r="EL2869" s="275"/>
      <c r="EM2869" s="275"/>
      <c r="EO2869" s="275"/>
      <c r="EP2869" s="275"/>
      <c r="ES2869" s="275"/>
      <c r="ET2869" s="276"/>
      <c r="EU2869" s="275"/>
      <c r="EV2869" s="275"/>
      <c r="EX2869" s="275"/>
      <c r="EY2869" s="275"/>
    </row>
    <row r="2870" spans="140:155" ht="32.25" customHeight="1">
      <c r="EJ2870" s="275"/>
      <c r="EK2870" s="276"/>
      <c r="EL2870" s="275"/>
      <c r="EM2870" s="275"/>
      <c r="EO2870" s="275"/>
      <c r="EP2870" s="275"/>
      <c r="ES2870" s="275"/>
      <c r="ET2870" s="276"/>
      <c r="EU2870" s="275"/>
      <c r="EV2870" s="275"/>
      <c r="EX2870" s="275"/>
      <c r="EY2870" s="275"/>
    </row>
    <row r="2871" spans="140:155" ht="32.25" customHeight="1">
      <c r="EJ2871" s="275"/>
      <c r="EK2871" s="276"/>
      <c r="EL2871" s="275"/>
      <c r="EM2871" s="275"/>
      <c r="EO2871" s="275"/>
      <c r="EP2871" s="275"/>
      <c r="ES2871" s="275"/>
      <c r="ET2871" s="276"/>
      <c r="EU2871" s="275"/>
      <c r="EV2871" s="275"/>
      <c r="EX2871" s="275"/>
      <c r="EY2871" s="275"/>
    </row>
    <row r="2872" spans="140:155" ht="32.25" customHeight="1">
      <c r="EJ2872" s="275"/>
      <c r="EK2872" s="276"/>
      <c r="EL2872" s="275"/>
      <c r="EM2872" s="275"/>
      <c r="EO2872" s="275"/>
      <c r="EP2872" s="275"/>
      <c r="ES2872" s="275"/>
      <c r="ET2872" s="276"/>
      <c r="EU2872" s="275"/>
      <c r="EV2872" s="275"/>
      <c r="EX2872" s="275"/>
      <c r="EY2872" s="275"/>
    </row>
    <row r="2873" spans="140:155" ht="32.25" customHeight="1">
      <c r="EJ2873" s="275"/>
      <c r="EK2873" s="276"/>
      <c r="EL2873" s="275"/>
      <c r="EM2873" s="275"/>
      <c r="EO2873" s="275"/>
      <c r="EP2873" s="275"/>
      <c r="ES2873" s="275"/>
      <c r="ET2873" s="276"/>
      <c r="EU2873" s="275"/>
      <c r="EV2873" s="275"/>
      <c r="EX2873" s="275"/>
      <c r="EY2873" s="275"/>
    </row>
    <row r="2874" spans="140:155" ht="32.25" customHeight="1">
      <c r="EJ2874" s="275"/>
      <c r="EK2874" s="276"/>
      <c r="EL2874" s="275"/>
      <c r="EM2874" s="275"/>
      <c r="EO2874" s="275"/>
      <c r="EP2874" s="275"/>
      <c r="ES2874" s="275"/>
      <c r="ET2874" s="276"/>
      <c r="EU2874" s="275"/>
      <c r="EV2874" s="275"/>
      <c r="EX2874" s="275"/>
      <c r="EY2874" s="275"/>
    </row>
    <row r="2875" spans="140:155" ht="32.25" customHeight="1">
      <c r="EJ2875" s="275"/>
      <c r="EK2875" s="276"/>
      <c r="EL2875" s="275"/>
      <c r="EM2875" s="275"/>
      <c r="EO2875" s="275"/>
      <c r="EP2875" s="275"/>
      <c r="ES2875" s="275"/>
      <c r="ET2875" s="276"/>
      <c r="EU2875" s="275"/>
      <c r="EV2875" s="275"/>
      <c r="EX2875" s="275"/>
      <c r="EY2875" s="275"/>
    </row>
    <row r="2876" spans="140:155" ht="32.25" customHeight="1">
      <c r="EJ2876" s="275"/>
      <c r="EK2876" s="276"/>
      <c r="EL2876" s="275"/>
      <c r="EM2876" s="275"/>
      <c r="EO2876" s="275"/>
      <c r="EP2876" s="275"/>
      <c r="ES2876" s="275"/>
      <c r="ET2876" s="276"/>
      <c r="EU2876" s="275"/>
      <c r="EV2876" s="275"/>
      <c r="EX2876" s="275"/>
      <c r="EY2876" s="275"/>
    </row>
    <row r="2877" spans="140:155" ht="32.25" customHeight="1">
      <c r="EJ2877" s="275"/>
      <c r="EK2877" s="276"/>
      <c r="EL2877" s="275"/>
      <c r="EM2877" s="275"/>
      <c r="EO2877" s="275"/>
      <c r="EP2877" s="275"/>
      <c r="ES2877" s="275"/>
      <c r="ET2877" s="276"/>
      <c r="EU2877" s="275"/>
      <c r="EV2877" s="275"/>
      <c r="EX2877" s="275"/>
      <c r="EY2877" s="275"/>
    </row>
    <row r="2878" spans="140:155" ht="32.25" customHeight="1">
      <c r="EJ2878" s="275"/>
      <c r="EK2878" s="276"/>
      <c r="EL2878" s="275"/>
      <c r="EM2878" s="275"/>
      <c r="EO2878" s="275"/>
      <c r="EP2878" s="275"/>
      <c r="ES2878" s="275"/>
      <c r="ET2878" s="276"/>
      <c r="EU2878" s="275"/>
      <c r="EV2878" s="275"/>
      <c r="EX2878" s="275"/>
      <c r="EY2878" s="275"/>
    </row>
    <row r="2879" spans="140:155" ht="32.25" customHeight="1">
      <c r="EJ2879" s="275"/>
      <c r="EK2879" s="276"/>
      <c r="EL2879" s="275"/>
      <c r="EM2879" s="275"/>
      <c r="EO2879" s="275"/>
      <c r="EP2879" s="275"/>
      <c r="ES2879" s="275"/>
      <c r="ET2879" s="276"/>
      <c r="EU2879" s="275"/>
      <c r="EV2879" s="275"/>
      <c r="EX2879" s="275"/>
      <c r="EY2879" s="275"/>
    </row>
    <row r="2880" spans="140:155" ht="32.25" customHeight="1">
      <c r="EJ2880" s="275"/>
      <c r="EK2880" s="276"/>
      <c r="EL2880" s="275"/>
      <c r="EM2880" s="275"/>
      <c r="EO2880" s="275"/>
      <c r="EP2880" s="275"/>
      <c r="ES2880" s="275"/>
      <c r="ET2880" s="276"/>
      <c r="EU2880" s="275"/>
      <c r="EV2880" s="275"/>
      <c r="EX2880" s="275"/>
      <c r="EY2880" s="275"/>
    </row>
    <row r="2881" spans="140:155" ht="32.25" customHeight="1">
      <c r="EJ2881" s="275"/>
      <c r="EK2881" s="276"/>
      <c r="EL2881" s="275"/>
      <c r="EM2881" s="275"/>
      <c r="EO2881" s="275"/>
      <c r="EP2881" s="275"/>
      <c r="ES2881" s="275"/>
      <c r="ET2881" s="276"/>
      <c r="EU2881" s="275"/>
      <c r="EV2881" s="275"/>
      <c r="EX2881" s="275"/>
      <c r="EY2881" s="275"/>
    </row>
    <row r="2882" spans="140:155" ht="32.25" customHeight="1">
      <c r="EJ2882" s="275"/>
      <c r="EK2882" s="276"/>
      <c r="EL2882" s="275"/>
      <c r="EM2882" s="275"/>
      <c r="EO2882" s="275"/>
      <c r="EP2882" s="275"/>
      <c r="ES2882" s="275"/>
      <c r="ET2882" s="276"/>
      <c r="EU2882" s="275"/>
      <c r="EV2882" s="275"/>
      <c r="EX2882" s="275"/>
      <c r="EY2882" s="275"/>
    </row>
    <row r="2883" spans="140:155" ht="32.25" customHeight="1">
      <c r="EJ2883" s="275"/>
      <c r="EK2883" s="276"/>
      <c r="EL2883" s="275"/>
      <c r="EM2883" s="275"/>
      <c r="EO2883" s="275"/>
      <c r="EP2883" s="275"/>
      <c r="ES2883" s="275"/>
      <c r="ET2883" s="276"/>
      <c r="EU2883" s="275"/>
      <c r="EV2883" s="275"/>
      <c r="EX2883" s="275"/>
      <c r="EY2883" s="275"/>
    </row>
    <row r="2884" spans="140:155" ht="32.25" customHeight="1">
      <c r="EJ2884" s="275"/>
      <c r="EK2884" s="276"/>
      <c r="EL2884" s="275"/>
      <c r="EM2884" s="275"/>
      <c r="EO2884" s="275"/>
      <c r="EP2884" s="275"/>
      <c r="ES2884" s="275"/>
      <c r="ET2884" s="276"/>
      <c r="EU2884" s="275"/>
      <c r="EV2884" s="275"/>
      <c r="EX2884" s="275"/>
      <c r="EY2884" s="275"/>
    </row>
    <row r="2885" spans="140:155" ht="32.25" customHeight="1">
      <c r="EJ2885" s="275"/>
      <c r="EK2885" s="276"/>
      <c r="EL2885" s="275"/>
      <c r="EM2885" s="275"/>
      <c r="EO2885" s="275"/>
      <c r="EP2885" s="275"/>
      <c r="ES2885" s="275"/>
      <c r="ET2885" s="276"/>
      <c r="EU2885" s="275"/>
      <c r="EV2885" s="275"/>
      <c r="EX2885" s="275"/>
      <c r="EY2885" s="275"/>
    </row>
    <row r="2886" spans="140:155" ht="32.25" customHeight="1">
      <c r="EJ2886" s="275"/>
      <c r="EK2886" s="276"/>
      <c r="EL2886" s="275"/>
      <c r="EM2886" s="275"/>
      <c r="EO2886" s="275"/>
      <c r="EP2886" s="275"/>
      <c r="ES2886" s="275"/>
      <c r="ET2886" s="276"/>
      <c r="EU2886" s="275"/>
      <c r="EV2886" s="275"/>
      <c r="EX2886" s="275"/>
      <c r="EY2886" s="275"/>
    </row>
    <row r="2887" spans="140:155" ht="32.25" customHeight="1">
      <c r="EJ2887" s="275"/>
      <c r="EK2887" s="276"/>
      <c r="EL2887" s="275"/>
      <c r="EM2887" s="275"/>
      <c r="EO2887" s="275"/>
      <c r="EP2887" s="275"/>
      <c r="ES2887" s="275"/>
      <c r="ET2887" s="276"/>
      <c r="EU2887" s="275"/>
      <c r="EV2887" s="275"/>
      <c r="EX2887" s="275"/>
      <c r="EY2887" s="275"/>
    </row>
    <row r="2888" spans="140:155" ht="32.25" customHeight="1">
      <c r="EJ2888" s="275"/>
      <c r="EK2888" s="276"/>
      <c r="EL2888" s="275"/>
      <c r="EM2888" s="275"/>
      <c r="EO2888" s="275"/>
      <c r="EP2888" s="275"/>
      <c r="ES2888" s="275"/>
      <c r="ET2888" s="276"/>
      <c r="EU2888" s="275"/>
      <c r="EV2888" s="275"/>
      <c r="EX2888" s="275"/>
      <c r="EY2888" s="275"/>
    </row>
    <row r="2889" spans="140:155" ht="32.25" customHeight="1">
      <c r="EJ2889" s="275"/>
      <c r="EK2889" s="276"/>
      <c r="EL2889" s="275"/>
      <c r="EM2889" s="275"/>
      <c r="EO2889" s="275"/>
      <c r="EP2889" s="275"/>
      <c r="ES2889" s="275"/>
      <c r="ET2889" s="276"/>
      <c r="EU2889" s="275"/>
      <c r="EV2889" s="275"/>
      <c r="EX2889" s="275"/>
      <c r="EY2889" s="275"/>
    </row>
    <row r="2890" spans="140:155" ht="32.25" customHeight="1">
      <c r="EJ2890" s="275"/>
      <c r="EK2890" s="276"/>
      <c r="EL2890" s="275"/>
      <c r="EM2890" s="275"/>
      <c r="EO2890" s="275"/>
      <c r="EP2890" s="275"/>
      <c r="ES2890" s="275"/>
      <c r="ET2890" s="276"/>
      <c r="EU2890" s="275"/>
      <c r="EV2890" s="275"/>
      <c r="EX2890" s="275"/>
      <c r="EY2890" s="275"/>
    </row>
    <row r="2891" spans="140:155" ht="32.25" customHeight="1">
      <c r="EJ2891" s="275"/>
      <c r="EK2891" s="276"/>
      <c r="EL2891" s="275"/>
      <c r="EM2891" s="275"/>
      <c r="EO2891" s="275"/>
      <c r="EP2891" s="275"/>
      <c r="ES2891" s="275"/>
      <c r="ET2891" s="276"/>
      <c r="EU2891" s="275"/>
      <c r="EV2891" s="275"/>
      <c r="EX2891" s="275"/>
      <c r="EY2891" s="275"/>
    </row>
    <row r="2892" spans="140:155" ht="32.25" customHeight="1">
      <c r="EJ2892" s="275"/>
      <c r="EK2892" s="276"/>
      <c r="EL2892" s="275"/>
      <c r="EM2892" s="275"/>
      <c r="EO2892" s="275"/>
      <c r="EP2892" s="275"/>
      <c r="ES2892" s="275"/>
      <c r="ET2892" s="276"/>
      <c r="EU2892" s="275"/>
      <c r="EV2892" s="275"/>
      <c r="EX2892" s="275"/>
      <c r="EY2892" s="275"/>
    </row>
    <row r="2893" spans="140:155" ht="32.25" customHeight="1">
      <c r="EJ2893" s="275"/>
      <c r="EK2893" s="276"/>
      <c r="EL2893" s="275"/>
      <c r="EM2893" s="275"/>
      <c r="EO2893" s="275"/>
      <c r="EP2893" s="275"/>
      <c r="ES2893" s="275"/>
      <c r="ET2893" s="276"/>
      <c r="EU2893" s="275"/>
      <c r="EV2893" s="275"/>
      <c r="EX2893" s="275"/>
      <c r="EY2893" s="275"/>
    </row>
    <row r="2894" spans="140:155" ht="32.25" customHeight="1">
      <c r="EJ2894" s="275"/>
      <c r="EK2894" s="276"/>
      <c r="EL2894" s="275"/>
      <c r="EM2894" s="275"/>
      <c r="EO2894" s="275"/>
      <c r="EP2894" s="275"/>
      <c r="ES2894" s="275"/>
      <c r="ET2894" s="276"/>
      <c r="EU2894" s="275"/>
      <c r="EV2894" s="275"/>
      <c r="EX2894" s="275"/>
      <c r="EY2894" s="275"/>
    </row>
    <row r="2895" spans="140:155" ht="32.25" customHeight="1">
      <c r="EJ2895" s="275"/>
      <c r="EK2895" s="276"/>
      <c r="EL2895" s="275"/>
      <c r="EM2895" s="275"/>
      <c r="EO2895" s="275"/>
      <c r="EP2895" s="275"/>
      <c r="ES2895" s="275"/>
      <c r="ET2895" s="276"/>
      <c r="EU2895" s="275"/>
      <c r="EV2895" s="275"/>
      <c r="EX2895" s="275"/>
      <c r="EY2895" s="275"/>
    </row>
    <row r="2896" spans="140:155" ht="32.25" customHeight="1">
      <c r="EJ2896" s="275"/>
      <c r="EK2896" s="276"/>
      <c r="EL2896" s="275"/>
      <c r="EM2896" s="275"/>
      <c r="EO2896" s="275"/>
      <c r="EP2896" s="275"/>
      <c r="ES2896" s="275"/>
      <c r="ET2896" s="276"/>
      <c r="EU2896" s="275"/>
      <c r="EV2896" s="275"/>
      <c r="EX2896" s="275"/>
      <c r="EY2896" s="275"/>
    </row>
    <row r="2897" spans="140:155" ht="32.25" customHeight="1">
      <c r="EJ2897" s="275"/>
      <c r="EK2897" s="276"/>
      <c r="EL2897" s="275"/>
      <c r="EM2897" s="275"/>
      <c r="EO2897" s="275"/>
      <c r="EP2897" s="275"/>
      <c r="ES2897" s="275"/>
      <c r="ET2897" s="276"/>
      <c r="EU2897" s="275"/>
      <c r="EV2897" s="275"/>
      <c r="EX2897" s="275"/>
      <c r="EY2897" s="275"/>
    </row>
    <row r="2898" spans="140:155" ht="32.25" customHeight="1">
      <c r="EJ2898" s="275"/>
      <c r="EK2898" s="276"/>
      <c r="EL2898" s="275"/>
      <c r="EM2898" s="275"/>
      <c r="EO2898" s="275"/>
      <c r="EP2898" s="275"/>
      <c r="ES2898" s="275"/>
      <c r="ET2898" s="276"/>
      <c r="EU2898" s="275"/>
      <c r="EV2898" s="275"/>
      <c r="EX2898" s="275"/>
      <c r="EY2898" s="275"/>
    </row>
    <row r="2899" spans="140:155" ht="32.25" customHeight="1">
      <c r="EJ2899" s="275"/>
      <c r="EK2899" s="276"/>
      <c r="EL2899" s="275"/>
      <c r="EM2899" s="275"/>
      <c r="EO2899" s="275"/>
      <c r="EP2899" s="275"/>
      <c r="ES2899" s="275"/>
      <c r="ET2899" s="276"/>
      <c r="EU2899" s="275"/>
      <c r="EV2899" s="275"/>
      <c r="EX2899" s="275"/>
      <c r="EY2899" s="275"/>
    </row>
    <row r="2900" spans="140:155" ht="32.25" customHeight="1">
      <c r="EJ2900" s="275"/>
      <c r="EK2900" s="276"/>
      <c r="EL2900" s="275"/>
      <c r="EM2900" s="275"/>
      <c r="EO2900" s="275"/>
      <c r="EP2900" s="275"/>
      <c r="ES2900" s="275"/>
      <c r="ET2900" s="276"/>
      <c r="EU2900" s="275"/>
      <c r="EV2900" s="275"/>
      <c r="EX2900" s="275"/>
      <c r="EY2900" s="275"/>
    </row>
    <row r="2901" spans="140:155" ht="32.25" customHeight="1">
      <c r="EJ2901" s="275"/>
      <c r="EK2901" s="276"/>
      <c r="EL2901" s="275"/>
      <c r="EM2901" s="275"/>
      <c r="EO2901" s="275"/>
      <c r="EP2901" s="275"/>
      <c r="ES2901" s="275"/>
      <c r="ET2901" s="276"/>
      <c r="EU2901" s="275"/>
      <c r="EV2901" s="275"/>
      <c r="EX2901" s="275"/>
      <c r="EY2901" s="275"/>
    </row>
    <row r="2902" spans="140:155" ht="32.25" customHeight="1">
      <c r="EJ2902" s="275"/>
      <c r="EK2902" s="276"/>
      <c r="EL2902" s="275"/>
      <c r="EM2902" s="275"/>
      <c r="EO2902" s="275"/>
      <c r="EP2902" s="275"/>
      <c r="ES2902" s="275"/>
      <c r="ET2902" s="276"/>
      <c r="EU2902" s="275"/>
      <c r="EV2902" s="275"/>
      <c r="EX2902" s="275"/>
      <c r="EY2902" s="275"/>
    </row>
    <row r="2903" spans="140:155" ht="32.25" customHeight="1">
      <c r="EJ2903" s="275"/>
      <c r="EK2903" s="276"/>
      <c r="EL2903" s="275"/>
      <c r="EM2903" s="275"/>
      <c r="EO2903" s="275"/>
      <c r="EP2903" s="275"/>
      <c r="ES2903" s="275"/>
      <c r="ET2903" s="276"/>
      <c r="EU2903" s="275"/>
      <c r="EV2903" s="275"/>
      <c r="EX2903" s="275"/>
      <c r="EY2903" s="275"/>
    </row>
    <row r="2904" spans="140:155" ht="32.25" customHeight="1">
      <c r="EJ2904" s="275"/>
      <c r="EK2904" s="276"/>
      <c r="EL2904" s="275"/>
      <c r="EM2904" s="275"/>
      <c r="EO2904" s="275"/>
      <c r="EP2904" s="275"/>
      <c r="ES2904" s="275"/>
      <c r="ET2904" s="276"/>
      <c r="EU2904" s="275"/>
      <c r="EV2904" s="275"/>
      <c r="EX2904" s="275"/>
      <c r="EY2904" s="275"/>
    </row>
    <row r="2905" spans="140:155" ht="32.25" customHeight="1">
      <c r="EJ2905" s="275"/>
      <c r="EK2905" s="276"/>
      <c r="EL2905" s="275"/>
      <c r="EM2905" s="275"/>
      <c r="EO2905" s="275"/>
      <c r="EP2905" s="275"/>
      <c r="ES2905" s="275"/>
      <c r="ET2905" s="276"/>
      <c r="EU2905" s="275"/>
      <c r="EV2905" s="275"/>
      <c r="EX2905" s="275"/>
      <c r="EY2905" s="275"/>
    </row>
    <row r="2906" spans="140:155" ht="32.25" customHeight="1">
      <c r="EJ2906" s="275"/>
      <c r="EK2906" s="276"/>
      <c r="EL2906" s="275"/>
      <c r="EM2906" s="275"/>
      <c r="EO2906" s="275"/>
      <c r="EP2906" s="275"/>
      <c r="ES2906" s="275"/>
      <c r="ET2906" s="276"/>
      <c r="EU2906" s="275"/>
      <c r="EV2906" s="275"/>
      <c r="EX2906" s="275"/>
      <c r="EY2906" s="275"/>
    </row>
    <row r="2907" spans="140:155" ht="32.25" customHeight="1">
      <c r="EJ2907" s="275"/>
      <c r="EK2907" s="276"/>
      <c r="EL2907" s="275"/>
      <c r="EM2907" s="275"/>
      <c r="EO2907" s="275"/>
      <c r="EP2907" s="275"/>
      <c r="ES2907" s="275"/>
      <c r="ET2907" s="276"/>
      <c r="EU2907" s="275"/>
      <c r="EV2907" s="275"/>
      <c r="EX2907" s="275"/>
      <c r="EY2907" s="275"/>
    </row>
    <row r="2908" spans="140:155" ht="32.25" customHeight="1">
      <c r="EJ2908" s="275"/>
      <c r="EK2908" s="276"/>
      <c r="EL2908" s="275"/>
      <c r="EM2908" s="275"/>
      <c r="EO2908" s="275"/>
      <c r="EP2908" s="275"/>
      <c r="ES2908" s="275"/>
      <c r="ET2908" s="276"/>
      <c r="EU2908" s="275"/>
      <c r="EV2908" s="275"/>
      <c r="EX2908" s="275"/>
      <c r="EY2908" s="275"/>
    </row>
    <row r="2909" spans="140:155" ht="32.25" customHeight="1">
      <c r="EJ2909" s="275"/>
      <c r="EK2909" s="276"/>
      <c r="EL2909" s="275"/>
      <c r="EM2909" s="275"/>
      <c r="EO2909" s="275"/>
      <c r="EP2909" s="275"/>
      <c r="ES2909" s="275"/>
      <c r="ET2909" s="276"/>
      <c r="EU2909" s="275"/>
      <c r="EV2909" s="275"/>
      <c r="EX2909" s="275"/>
      <c r="EY2909" s="275"/>
    </row>
    <row r="2910" spans="140:155" ht="32.25" customHeight="1">
      <c r="EJ2910" s="275"/>
      <c r="EK2910" s="276"/>
      <c r="EL2910" s="275"/>
      <c r="EM2910" s="275"/>
      <c r="EO2910" s="275"/>
      <c r="EP2910" s="275"/>
      <c r="ES2910" s="275"/>
      <c r="ET2910" s="276"/>
      <c r="EU2910" s="275"/>
      <c r="EV2910" s="275"/>
      <c r="EX2910" s="275"/>
      <c r="EY2910" s="275"/>
    </row>
    <row r="2911" spans="140:155" ht="32.25" customHeight="1">
      <c r="EJ2911" s="275"/>
      <c r="EK2911" s="276"/>
      <c r="EL2911" s="275"/>
      <c r="EM2911" s="275"/>
      <c r="EO2911" s="275"/>
      <c r="EP2911" s="275"/>
      <c r="ES2911" s="275"/>
      <c r="ET2911" s="276"/>
      <c r="EU2911" s="275"/>
      <c r="EV2911" s="275"/>
      <c r="EX2911" s="275"/>
      <c r="EY2911" s="275"/>
    </row>
    <row r="2912" spans="140:155" ht="32.25" customHeight="1">
      <c r="EJ2912" s="275"/>
      <c r="EK2912" s="276"/>
      <c r="EL2912" s="275"/>
      <c r="EM2912" s="275"/>
      <c r="EO2912" s="275"/>
      <c r="EP2912" s="275"/>
      <c r="ES2912" s="275"/>
      <c r="ET2912" s="276"/>
      <c r="EU2912" s="275"/>
      <c r="EV2912" s="275"/>
      <c r="EX2912" s="275"/>
      <c r="EY2912" s="275"/>
    </row>
    <row r="2913" spans="140:155" ht="32.25" customHeight="1">
      <c r="EJ2913" s="275"/>
      <c r="EK2913" s="276"/>
      <c r="EL2913" s="275"/>
      <c r="EM2913" s="275"/>
      <c r="EO2913" s="275"/>
      <c r="EP2913" s="275"/>
      <c r="ES2913" s="275"/>
      <c r="ET2913" s="276"/>
      <c r="EU2913" s="275"/>
      <c r="EV2913" s="275"/>
      <c r="EX2913" s="275"/>
      <c r="EY2913" s="275"/>
    </row>
    <row r="2914" spans="140:155" ht="32.25" customHeight="1">
      <c r="EJ2914" s="275"/>
      <c r="EK2914" s="276"/>
      <c r="EL2914" s="275"/>
      <c r="EM2914" s="275"/>
      <c r="EO2914" s="275"/>
      <c r="EP2914" s="275"/>
      <c r="ES2914" s="275"/>
      <c r="ET2914" s="276"/>
      <c r="EU2914" s="275"/>
      <c r="EV2914" s="275"/>
      <c r="EX2914" s="275"/>
      <c r="EY2914" s="275"/>
    </row>
    <row r="2915" spans="140:155" ht="32.25" customHeight="1">
      <c r="EJ2915" s="275"/>
      <c r="EK2915" s="276"/>
      <c r="EL2915" s="275"/>
      <c r="EM2915" s="275"/>
      <c r="EO2915" s="275"/>
      <c r="EP2915" s="275"/>
      <c r="ES2915" s="275"/>
      <c r="ET2915" s="276"/>
      <c r="EU2915" s="275"/>
      <c r="EV2915" s="275"/>
      <c r="EX2915" s="275"/>
      <c r="EY2915" s="275"/>
    </row>
    <row r="2916" spans="140:155" ht="32.25" customHeight="1">
      <c r="EJ2916" s="275"/>
      <c r="EK2916" s="276"/>
      <c r="EL2916" s="275"/>
      <c r="EM2916" s="275"/>
      <c r="EO2916" s="275"/>
      <c r="EP2916" s="275"/>
      <c r="ES2916" s="275"/>
      <c r="ET2916" s="276"/>
      <c r="EU2916" s="275"/>
      <c r="EV2916" s="275"/>
      <c r="EX2916" s="275"/>
      <c r="EY2916" s="275"/>
    </row>
    <row r="2917" spans="140:155" ht="32.25" customHeight="1">
      <c r="EJ2917" s="275"/>
      <c r="EK2917" s="276"/>
      <c r="EL2917" s="275"/>
      <c r="EM2917" s="275"/>
      <c r="EO2917" s="275"/>
      <c r="EP2917" s="275"/>
      <c r="ES2917" s="275"/>
      <c r="ET2917" s="276"/>
      <c r="EU2917" s="275"/>
      <c r="EV2917" s="275"/>
      <c r="EX2917" s="275"/>
      <c r="EY2917" s="275"/>
    </row>
    <row r="2918" spans="140:155" ht="32.25" customHeight="1">
      <c r="EJ2918" s="275"/>
      <c r="EK2918" s="276"/>
      <c r="EL2918" s="275"/>
      <c r="EM2918" s="275"/>
      <c r="EO2918" s="275"/>
      <c r="EP2918" s="275"/>
      <c r="ES2918" s="275"/>
      <c r="ET2918" s="276"/>
      <c r="EU2918" s="275"/>
      <c r="EV2918" s="275"/>
      <c r="EX2918" s="275"/>
      <c r="EY2918" s="275"/>
    </row>
    <row r="2919" spans="140:155" ht="32.25" customHeight="1">
      <c r="EJ2919" s="275"/>
      <c r="EK2919" s="276"/>
      <c r="EL2919" s="275"/>
      <c r="EM2919" s="275"/>
      <c r="EO2919" s="275"/>
      <c r="EP2919" s="275"/>
      <c r="ES2919" s="275"/>
      <c r="ET2919" s="276"/>
      <c r="EU2919" s="275"/>
      <c r="EV2919" s="275"/>
      <c r="EX2919" s="275"/>
      <c r="EY2919" s="275"/>
    </row>
    <row r="2920" spans="140:155" ht="32.25" customHeight="1">
      <c r="EJ2920" s="275"/>
      <c r="EK2920" s="276"/>
      <c r="EL2920" s="275"/>
      <c r="EM2920" s="275"/>
      <c r="EO2920" s="275"/>
      <c r="EP2920" s="275"/>
      <c r="ES2920" s="275"/>
      <c r="ET2920" s="276"/>
      <c r="EU2920" s="275"/>
      <c r="EV2920" s="275"/>
      <c r="EX2920" s="275"/>
      <c r="EY2920" s="275"/>
    </row>
    <row r="2921" spans="140:155" ht="32.25" customHeight="1">
      <c r="EJ2921" s="275"/>
      <c r="EK2921" s="276"/>
      <c r="EL2921" s="275"/>
      <c r="EM2921" s="275"/>
      <c r="EO2921" s="275"/>
      <c r="EP2921" s="275"/>
      <c r="ES2921" s="275"/>
      <c r="ET2921" s="276"/>
      <c r="EU2921" s="275"/>
      <c r="EV2921" s="275"/>
      <c r="EX2921" s="275"/>
      <c r="EY2921" s="275"/>
    </row>
    <row r="2922" spans="140:155" ht="32.25" customHeight="1">
      <c r="EJ2922" s="275"/>
      <c r="EK2922" s="276"/>
      <c r="EL2922" s="275"/>
      <c r="EM2922" s="275"/>
      <c r="EO2922" s="275"/>
      <c r="EP2922" s="275"/>
      <c r="ES2922" s="275"/>
      <c r="ET2922" s="276"/>
      <c r="EU2922" s="275"/>
      <c r="EV2922" s="275"/>
      <c r="EX2922" s="275"/>
      <c r="EY2922" s="275"/>
    </row>
    <row r="2923" spans="140:155" ht="32.25" customHeight="1">
      <c r="EJ2923" s="275"/>
      <c r="EK2923" s="276"/>
      <c r="EL2923" s="275"/>
      <c r="EM2923" s="275"/>
      <c r="EO2923" s="275"/>
      <c r="EP2923" s="275"/>
      <c r="ES2923" s="275"/>
      <c r="ET2923" s="276"/>
      <c r="EU2923" s="275"/>
      <c r="EV2923" s="275"/>
      <c r="EX2923" s="275"/>
      <c r="EY2923" s="275"/>
    </row>
    <row r="2924" spans="140:155" ht="32.25" customHeight="1">
      <c r="EJ2924" s="275"/>
      <c r="EK2924" s="276"/>
      <c r="EL2924" s="275"/>
      <c r="EM2924" s="275"/>
      <c r="EO2924" s="275"/>
      <c r="EP2924" s="275"/>
      <c r="ES2924" s="275"/>
      <c r="ET2924" s="276"/>
      <c r="EU2924" s="275"/>
      <c r="EV2924" s="275"/>
      <c r="EX2924" s="275"/>
      <c r="EY2924" s="275"/>
    </row>
    <row r="2925" spans="140:155" ht="32.25" customHeight="1">
      <c r="EJ2925" s="275"/>
      <c r="EK2925" s="276"/>
      <c r="EL2925" s="275"/>
      <c r="EM2925" s="275"/>
      <c r="EO2925" s="275"/>
      <c r="EP2925" s="275"/>
      <c r="ES2925" s="275"/>
      <c r="ET2925" s="276"/>
      <c r="EU2925" s="275"/>
      <c r="EV2925" s="275"/>
      <c r="EX2925" s="275"/>
      <c r="EY2925" s="275"/>
    </row>
    <row r="2926" spans="140:155" ht="32.25" customHeight="1">
      <c r="EJ2926" s="275"/>
      <c r="EK2926" s="276"/>
      <c r="EL2926" s="275"/>
      <c r="EM2926" s="275"/>
      <c r="EO2926" s="275"/>
      <c r="EP2926" s="275"/>
      <c r="ES2926" s="275"/>
      <c r="ET2926" s="276"/>
      <c r="EU2926" s="275"/>
      <c r="EV2926" s="275"/>
      <c r="EX2926" s="275"/>
      <c r="EY2926" s="275"/>
    </row>
    <row r="2927" spans="140:155" ht="32.25" customHeight="1">
      <c r="EJ2927" s="275"/>
      <c r="EK2927" s="276"/>
      <c r="EL2927" s="275"/>
      <c r="EM2927" s="275"/>
      <c r="EO2927" s="275"/>
      <c r="EP2927" s="275"/>
      <c r="ES2927" s="275"/>
      <c r="ET2927" s="276"/>
      <c r="EU2927" s="275"/>
      <c r="EV2927" s="275"/>
      <c r="EX2927" s="275"/>
      <c r="EY2927" s="275"/>
    </row>
    <row r="2928" spans="140:155" ht="32.25" customHeight="1">
      <c r="EJ2928" s="275"/>
      <c r="EK2928" s="276"/>
      <c r="EL2928" s="275"/>
      <c r="EM2928" s="275"/>
      <c r="EO2928" s="275"/>
      <c r="EP2928" s="275"/>
      <c r="ES2928" s="275"/>
      <c r="ET2928" s="276"/>
      <c r="EU2928" s="275"/>
      <c r="EV2928" s="275"/>
      <c r="EX2928" s="275"/>
      <c r="EY2928" s="275"/>
    </row>
    <row r="2929" spans="140:155" ht="32.25" customHeight="1">
      <c r="EJ2929" s="275"/>
      <c r="EK2929" s="276"/>
      <c r="EL2929" s="275"/>
      <c r="EM2929" s="275"/>
      <c r="EO2929" s="275"/>
      <c r="EP2929" s="275"/>
      <c r="ES2929" s="275"/>
      <c r="ET2929" s="276"/>
      <c r="EU2929" s="275"/>
      <c r="EV2929" s="275"/>
      <c r="EX2929" s="275"/>
      <c r="EY2929" s="275"/>
    </row>
    <row r="2930" spans="140:155" ht="32.25" customHeight="1">
      <c r="EJ2930" s="275"/>
      <c r="EK2930" s="276"/>
      <c r="EL2930" s="275"/>
      <c r="EM2930" s="275"/>
      <c r="EO2930" s="275"/>
      <c r="EP2930" s="275"/>
      <c r="ES2930" s="275"/>
      <c r="ET2930" s="276"/>
      <c r="EU2930" s="275"/>
      <c r="EV2930" s="275"/>
      <c r="EX2930" s="275"/>
      <c r="EY2930" s="275"/>
    </row>
    <row r="2931" spans="140:155" ht="32.25" customHeight="1">
      <c r="EJ2931" s="275"/>
      <c r="EK2931" s="276"/>
      <c r="EL2931" s="275"/>
      <c r="EM2931" s="275"/>
      <c r="EO2931" s="275"/>
      <c r="EP2931" s="275"/>
      <c r="ES2931" s="275"/>
      <c r="ET2931" s="276"/>
      <c r="EU2931" s="275"/>
      <c r="EV2931" s="275"/>
      <c r="EX2931" s="275"/>
      <c r="EY2931" s="275"/>
    </row>
    <row r="2932" spans="140:155" ht="32.25" customHeight="1">
      <c r="EJ2932" s="275"/>
      <c r="EK2932" s="276"/>
      <c r="EL2932" s="275"/>
      <c r="EM2932" s="275"/>
      <c r="EO2932" s="275"/>
      <c r="EP2932" s="275"/>
      <c r="ES2932" s="275"/>
      <c r="ET2932" s="276"/>
      <c r="EU2932" s="275"/>
      <c r="EV2932" s="275"/>
      <c r="EX2932" s="275"/>
      <c r="EY2932" s="275"/>
    </row>
    <row r="2933" spans="140:155" ht="32.25" customHeight="1">
      <c r="EJ2933" s="275"/>
      <c r="EK2933" s="276"/>
      <c r="EL2933" s="275"/>
      <c r="EM2933" s="275"/>
      <c r="EO2933" s="275"/>
      <c r="EP2933" s="275"/>
      <c r="ES2933" s="275"/>
      <c r="ET2933" s="276"/>
      <c r="EU2933" s="275"/>
      <c r="EV2933" s="275"/>
      <c r="EX2933" s="275"/>
      <c r="EY2933" s="275"/>
    </row>
    <row r="2934" spans="140:155" ht="32.25" customHeight="1">
      <c r="EJ2934" s="275"/>
      <c r="EK2934" s="276"/>
      <c r="EL2934" s="275"/>
      <c r="EM2934" s="275"/>
      <c r="EO2934" s="275"/>
      <c r="EP2934" s="275"/>
      <c r="ES2934" s="275"/>
      <c r="ET2934" s="276"/>
      <c r="EU2934" s="275"/>
      <c r="EV2934" s="275"/>
      <c r="EX2934" s="275"/>
      <c r="EY2934" s="275"/>
    </row>
    <row r="2935" spans="140:155" ht="32.25" customHeight="1">
      <c r="EJ2935" s="275"/>
      <c r="EK2935" s="276"/>
      <c r="EL2935" s="275"/>
      <c r="EM2935" s="275"/>
      <c r="EO2935" s="275"/>
      <c r="EP2935" s="275"/>
      <c r="ES2935" s="275"/>
      <c r="ET2935" s="276"/>
      <c r="EU2935" s="275"/>
      <c r="EV2935" s="275"/>
      <c r="EX2935" s="275"/>
      <c r="EY2935" s="275"/>
    </row>
    <row r="2936" spans="140:155" ht="32.25" customHeight="1">
      <c r="EJ2936" s="275"/>
      <c r="EK2936" s="276"/>
      <c r="EL2936" s="275"/>
      <c r="EM2936" s="275"/>
      <c r="EO2936" s="275"/>
      <c r="EP2936" s="275"/>
      <c r="ES2936" s="275"/>
      <c r="ET2936" s="276"/>
      <c r="EU2936" s="275"/>
      <c r="EV2936" s="275"/>
      <c r="EX2936" s="275"/>
      <c r="EY2936" s="275"/>
    </row>
    <row r="2937" spans="140:155" ht="32.25" customHeight="1">
      <c r="EJ2937" s="275"/>
      <c r="EK2937" s="276"/>
      <c r="EL2937" s="275"/>
      <c r="EM2937" s="275"/>
      <c r="EO2937" s="275"/>
      <c r="EP2937" s="275"/>
      <c r="ES2937" s="275"/>
      <c r="ET2937" s="276"/>
      <c r="EU2937" s="275"/>
      <c r="EV2937" s="275"/>
      <c r="EX2937" s="275"/>
      <c r="EY2937" s="275"/>
    </row>
    <row r="2938" spans="140:155" ht="32.25" customHeight="1">
      <c r="EJ2938" s="275"/>
      <c r="EK2938" s="276"/>
      <c r="EL2938" s="275"/>
      <c r="EM2938" s="275"/>
      <c r="EO2938" s="275"/>
      <c r="EP2938" s="275"/>
      <c r="ES2938" s="275"/>
      <c r="ET2938" s="276"/>
      <c r="EU2938" s="275"/>
      <c r="EV2938" s="275"/>
      <c r="EX2938" s="275"/>
      <c r="EY2938" s="275"/>
    </row>
    <row r="2939" spans="140:155" ht="32.25" customHeight="1">
      <c r="EJ2939" s="275"/>
      <c r="EK2939" s="276"/>
      <c r="EL2939" s="275"/>
      <c r="EM2939" s="275"/>
      <c r="EO2939" s="275"/>
      <c r="EP2939" s="275"/>
      <c r="ES2939" s="275"/>
      <c r="ET2939" s="276"/>
      <c r="EU2939" s="275"/>
      <c r="EV2939" s="275"/>
      <c r="EX2939" s="275"/>
      <c r="EY2939" s="275"/>
    </row>
    <row r="2940" spans="140:155" ht="32.25" customHeight="1">
      <c r="EJ2940" s="275"/>
      <c r="EK2940" s="276"/>
      <c r="EL2940" s="275"/>
      <c r="EM2940" s="275"/>
      <c r="EO2940" s="275"/>
      <c r="EP2940" s="275"/>
      <c r="ES2940" s="275"/>
      <c r="ET2940" s="276"/>
      <c r="EU2940" s="275"/>
      <c r="EV2940" s="275"/>
      <c r="EX2940" s="275"/>
      <c r="EY2940" s="275"/>
    </row>
    <row r="2941" spans="140:155" ht="32.25" customHeight="1">
      <c r="EJ2941" s="275"/>
      <c r="EK2941" s="276"/>
      <c r="EL2941" s="275"/>
      <c r="EM2941" s="275"/>
      <c r="EO2941" s="275"/>
      <c r="EP2941" s="275"/>
      <c r="ES2941" s="275"/>
      <c r="ET2941" s="276"/>
      <c r="EU2941" s="275"/>
      <c r="EV2941" s="275"/>
      <c r="EX2941" s="275"/>
      <c r="EY2941" s="275"/>
    </row>
    <row r="2942" spans="140:155" ht="32.25" customHeight="1">
      <c r="EJ2942" s="275"/>
      <c r="EK2942" s="276"/>
      <c r="EL2942" s="275"/>
      <c r="EM2942" s="275"/>
      <c r="EO2942" s="275"/>
      <c r="EP2942" s="275"/>
      <c r="ES2942" s="275"/>
      <c r="ET2942" s="276"/>
      <c r="EU2942" s="275"/>
      <c r="EV2942" s="275"/>
      <c r="EX2942" s="275"/>
      <c r="EY2942" s="275"/>
    </row>
    <row r="2943" spans="140:155" ht="32.25" customHeight="1">
      <c r="EJ2943" s="275"/>
      <c r="EK2943" s="276"/>
      <c r="EL2943" s="275"/>
      <c r="EM2943" s="275"/>
      <c r="EO2943" s="275"/>
      <c r="EP2943" s="275"/>
      <c r="ES2943" s="275"/>
      <c r="ET2943" s="276"/>
      <c r="EU2943" s="275"/>
      <c r="EV2943" s="275"/>
      <c r="EX2943" s="275"/>
      <c r="EY2943" s="275"/>
    </row>
    <row r="2944" spans="140:155" ht="32.25" customHeight="1">
      <c r="EJ2944" s="275"/>
      <c r="EK2944" s="276"/>
      <c r="EL2944" s="275"/>
      <c r="EM2944" s="275"/>
      <c r="EO2944" s="275"/>
      <c r="EP2944" s="275"/>
      <c r="ES2944" s="275"/>
      <c r="ET2944" s="276"/>
      <c r="EU2944" s="275"/>
      <c r="EV2944" s="275"/>
      <c r="EX2944" s="275"/>
      <c r="EY2944" s="275"/>
    </row>
    <row r="2945" spans="140:155" ht="32.25" customHeight="1">
      <c r="EJ2945" s="275"/>
      <c r="EK2945" s="276"/>
      <c r="EL2945" s="275"/>
      <c r="EM2945" s="275"/>
      <c r="EO2945" s="275"/>
      <c r="EP2945" s="275"/>
      <c r="ES2945" s="275"/>
      <c r="ET2945" s="276"/>
      <c r="EU2945" s="275"/>
      <c r="EV2945" s="275"/>
      <c r="EX2945" s="275"/>
      <c r="EY2945" s="275"/>
    </row>
    <row r="2946" spans="140:155" ht="32.25" customHeight="1">
      <c r="EJ2946" s="275"/>
      <c r="EK2946" s="276"/>
      <c r="EL2946" s="275"/>
      <c r="EM2946" s="275"/>
      <c r="EO2946" s="275"/>
      <c r="EP2946" s="275"/>
      <c r="ES2946" s="275"/>
      <c r="ET2946" s="276"/>
      <c r="EU2946" s="275"/>
      <c r="EV2946" s="275"/>
      <c r="EX2946" s="275"/>
      <c r="EY2946" s="275"/>
    </row>
    <row r="2947" spans="140:155" ht="32.25" customHeight="1">
      <c r="EJ2947" s="275"/>
      <c r="EK2947" s="276"/>
      <c r="EL2947" s="275"/>
      <c r="EM2947" s="275"/>
      <c r="EO2947" s="275"/>
      <c r="EP2947" s="275"/>
      <c r="ES2947" s="275"/>
      <c r="ET2947" s="276"/>
      <c r="EU2947" s="275"/>
      <c r="EV2947" s="275"/>
      <c r="EX2947" s="275"/>
      <c r="EY2947" s="275"/>
    </row>
    <row r="2948" spans="140:155" ht="32.25" customHeight="1">
      <c r="EJ2948" s="275"/>
      <c r="EK2948" s="276"/>
      <c r="EL2948" s="275"/>
      <c r="EM2948" s="275"/>
      <c r="EO2948" s="275"/>
      <c r="EP2948" s="275"/>
      <c r="ES2948" s="275"/>
      <c r="ET2948" s="276"/>
      <c r="EU2948" s="275"/>
      <c r="EV2948" s="275"/>
      <c r="EX2948" s="275"/>
      <c r="EY2948" s="275"/>
    </row>
    <row r="2949" spans="140:155" ht="32.25" customHeight="1">
      <c r="EJ2949" s="275"/>
      <c r="EK2949" s="276"/>
      <c r="EL2949" s="275"/>
      <c r="EM2949" s="275"/>
      <c r="EO2949" s="275"/>
      <c r="EP2949" s="275"/>
      <c r="ES2949" s="275"/>
      <c r="ET2949" s="276"/>
      <c r="EU2949" s="275"/>
      <c r="EV2949" s="275"/>
      <c r="EX2949" s="275"/>
      <c r="EY2949" s="275"/>
    </row>
    <row r="2950" spans="140:155" ht="32.25" customHeight="1">
      <c r="EJ2950" s="275"/>
      <c r="EK2950" s="276"/>
      <c r="EL2950" s="275"/>
      <c r="EM2950" s="275"/>
      <c r="EO2950" s="275"/>
      <c r="EP2950" s="275"/>
      <c r="ES2950" s="275"/>
      <c r="ET2950" s="276"/>
      <c r="EU2950" s="275"/>
      <c r="EV2950" s="275"/>
      <c r="EX2950" s="275"/>
      <c r="EY2950" s="275"/>
    </row>
    <row r="2951" spans="140:155" ht="32.25" customHeight="1">
      <c r="EJ2951" s="275"/>
      <c r="EK2951" s="276"/>
      <c r="EL2951" s="275"/>
      <c r="EM2951" s="275"/>
      <c r="EO2951" s="275"/>
      <c r="EP2951" s="275"/>
      <c r="ES2951" s="275"/>
      <c r="ET2951" s="276"/>
      <c r="EU2951" s="275"/>
      <c r="EV2951" s="275"/>
      <c r="EX2951" s="275"/>
      <c r="EY2951" s="275"/>
    </row>
    <row r="2952" spans="140:155" ht="32.25" customHeight="1">
      <c r="EJ2952" s="275"/>
      <c r="EK2952" s="276"/>
      <c r="EL2952" s="275"/>
      <c r="EM2952" s="275"/>
      <c r="EO2952" s="275"/>
      <c r="EP2952" s="275"/>
      <c r="ES2952" s="275"/>
      <c r="ET2952" s="276"/>
      <c r="EU2952" s="275"/>
      <c r="EV2952" s="275"/>
      <c r="EX2952" s="275"/>
      <c r="EY2952" s="275"/>
    </row>
    <row r="2953" spans="140:155" ht="32.25" customHeight="1">
      <c r="EJ2953" s="275"/>
      <c r="EK2953" s="276"/>
      <c r="EL2953" s="275"/>
      <c r="EM2953" s="275"/>
      <c r="EO2953" s="275"/>
      <c r="EP2953" s="275"/>
      <c r="ES2953" s="275"/>
      <c r="ET2953" s="276"/>
      <c r="EU2953" s="275"/>
      <c r="EV2953" s="275"/>
      <c r="EX2953" s="275"/>
      <c r="EY2953" s="275"/>
    </row>
    <row r="2954" spans="140:155" ht="32.25" customHeight="1">
      <c r="EJ2954" s="275"/>
      <c r="EK2954" s="276"/>
      <c r="EL2954" s="275"/>
      <c r="EM2954" s="275"/>
      <c r="EO2954" s="275"/>
      <c r="EP2954" s="275"/>
      <c r="ES2954" s="275"/>
      <c r="ET2954" s="276"/>
      <c r="EU2954" s="275"/>
      <c r="EV2954" s="275"/>
      <c r="EX2954" s="275"/>
      <c r="EY2954" s="275"/>
    </row>
    <row r="2955" spans="140:155" ht="32.25" customHeight="1">
      <c r="EJ2955" s="275"/>
      <c r="EK2955" s="276"/>
      <c r="EL2955" s="275"/>
      <c r="EM2955" s="275"/>
      <c r="EO2955" s="275"/>
      <c r="EP2955" s="275"/>
      <c r="ES2955" s="275"/>
      <c r="ET2955" s="276"/>
      <c r="EU2955" s="275"/>
      <c r="EV2955" s="275"/>
      <c r="EX2955" s="275"/>
      <c r="EY2955" s="275"/>
    </row>
    <row r="2956" spans="140:155" ht="32.25" customHeight="1">
      <c r="EJ2956" s="275"/>
      <c r="EK2956" s="276"/>
      <c r="EL2956" s="275"/>
      <c r="EM2956" s="275"/>
      <c r="EO2956" s="275"/>
      <c r="EP2956" s="275"/>
      <c r="ES2956" s="275"/>
      <c r="ET2956" s="276"/>
      <c r="EU2956" s="275"/>
      <c r="EV2956" s="275"/>
      <c r="EX2956" s="275"/>
      <c r="EY2956" s="275"/>
    </row>
    <row r="2957" spans="140:155" ht="32.25" customHeight="1">
      <c r="EJ2957" s="275"/>
      <c r="EK2957" s="276"/>
      <c r="EL2957" s="275"/>
      <c r="EM2957" s="275"/>
      <c r="EO2957" s="275"/>
      <c r="EP2957" s="275"/>
      <c r="ES2957" s="275"/>
      <c r="ET2957" s="276"/>
      <c r="EU2957" s="275"/>
      <c r="EV2957" s="275"/>
      <c r="EX2957" s="275"/>
      <c r="EY2957" s="275"/>
    </row>
    <row r="2958" spans="140:155" ht="32.25" customHeight="1">
      <c r="EJ2958" s="275"/>
      <c r="EK2958" s="276"/>
      <c r="EL2958" s="275"/>
      <c r="EM2958" s="275"/>
      <c r="EO2958" s="275"/>
      <c r="EP2958" s="275"/>
      <c r="ES2958" s="275"/>
      <c r="ET2958" s="276"/>
      <c r="EU2958" s="275"/>
      <c r="EV2958" s="275"/>
      <c r="EX2958" s="275"/>
      <c r="EY2958" s="275"/>
    </row>
    <row r="2959" spans="140:155" ht="32.25" customHeight="1">
      <c r="EJ2959" s="275"/>
      <c r="EK2959" s="276"/>
      <c r="EL2959" s="275"/>
      <c r="EM2959" s="275"/>
      <c r="EO2959" s="275"/>
      <c r="EP2959" s="275"/>
      <c r="ES2959" s="275"/>
      <c r="ET2959" s="276"/>
      <c r="EU2959" s="275"/>
      <c r="EV2959" s="275"/>
      <c r="EX2959" s="275"/>
      <c r="EY2959" s="275"/>
    </row>
    <row r="2960" spans="140:155" ht="32.25" customHeight="1">
      <c r="EJ2960" s="275"/>
      <c r="EK2960" s="276"/>
      <c r="EL2960" s="275"/>
      <c r="EM2960" s="275"/>
      <c r="EO2960" s="275"/>
      <c r="EP2960" s="275"/>
      <c r="ES2960" s="275"/>
      <c r="ET2960" s="276"/>
      <c r="EU2960" s="275"/>
      <c r="EV2960" s="275"/>
      <c r="EX2960" s="275"/>
      <c r="EY2960" s="275"/>
    </row>
    <row r="2961" spans="140:155" ht="32.25" customHeight="1">
      <c r="EJ2961" s="275"/>
      <c r="EK2961" s="276"/>
      <c r="EL2961" s="275"/>
      <c r="EM2961" s="275"/>
      <c r="EO2961" s="275"/>
      <c r="EP2961" s="275"/>
      <c r="ES2961" s="275"/>
      <c r="ET2961" s="276"/>
      <c r="EU2961" s="275"/>
      <c r="EV2961" s="275"/>
      <c r="EX2961" s="275"/>
      <c r="EY2961" s="275"/>
    </row>
    <row r="2962" spans="140:155" ht="32.25" customHeight="1">
      <c r="EJ2962" s="275"/>
      <c r="EK2962" s="276"/>
      <c r="EL2962" s="275"/>
      <c r="EM2962" s="275"/>
      <c r="EO2962" s="275"/>
      <c r="EP2962" s="275"/>
      <c r="ES2962" s="275"/>
      <c r="ET2962" s="276"/>
      <c r="EU2962" s="275"/>
      <c r="EV2962" s="275"/>
      <c r="EX2962" s="275"/>
      <c r="EY2962" s="275"/>
    </row>
    <row r="2963" spans="140:155" ht="32.25" customHeight="1">
      <c r="EJ2963" s="275"/>
      <c r="EK2963" s="276"/>
      <c r="EL2963" s="275"/>
      <c r="EM2963" s="275"/>
      <c r="EO2963" s="275"/>
      <c r="EP2963" s="275"/>
      <c r="ES2963" s="275"/>
      <c r="ET2963" s="276"/>
      <c r="EU2963" s="275"/>
      <c r="EV2963" s="275"/>
      <c r="EX2963" s="275"/>
      <c r="EY2963" s="275"/>
    </row>
    <row r="2964" spans="140:155" ht="32.25" customHeight="1">
      <c r="EJ2964" s="275"/>
      <c r="EK2964" s="276"/>
      <c r="EL2964" s="275"/>
      <c r="EM2964" s="275"/>
      <c r="EO2964" s="275"/>
      <c r="EP2964" s="275"/>
      <c r="ES2964" s="275"/>
      <c r="ET2964" s="276"/>
      <c r="EU2964" s="275"/>
      <c r="EV2964" s="275"/>
      <c r="EX2964" s="275"/>
      <c r="EY2964" s="275"/>
    </row>
    <row r="2965" spans="140:155" ht="32.25" customHeight="1">
      <c r="EJ2965" s="275"/>
      <c r="EK2965" s="276"/>
      <c r="EL2965" s="275"/>
      <c r="EM2965" s="275"/>
      <c r="EO2965" s="275"/>
      <c r="EP2965" s="275"/>
      <c r="ES2965" s="275"/>
      <c r="ET2965" s="276"/>
      <c r="EU2965" s="275"/>
      <c r="EV2965" s="275"/>
      <c r="EX2965" s="275"/>
      <c r="EY2965" s="275"/>
    </row>
    <row r="2966" spans="140:155" ht="32.25" customHeight="1">
      <c r="EJ2966" s="275"/>
      <c r="EK2966" s="276"/>
      <c r="EL2966" s="275"/>
      <c r="EM2966" s="275"/>
      <c r="EO2966" s="275"/>
      <c r="EP2966" s="275"/>
      <c r="ES2966" s="275"/>
      <c r="ET2966" s="276"/>
      <c r="EU2966" s="275"/>
      <c r="EV2966" s="275"/>
      <c r="EX2966" s="275"/>
      <c r="EY2966" s="275"/>
    </row>
    <row r="2967" spans="140:155" ht="32.25" customHeight="1">
      <c r="EJ2967" s="275"/>
      <c r="EK2967" s="276"/>
      <c r="EL2967" s="275"/>
      <c r="EM2967" s="275"/>
      <c r="EO2967" s="275"/>
      <c r="EP2967" s="275"/>
      <c r="ES2967" s="275"/>
      <c r="ET2967" s="276"/>
      <c r="EU2967" s="275"/>
      <c r="EV2967" s="275"/>
      <c r="EX2967" s="275"/>
      <c r="EY2967" s="275"/>
    </row>
    <row r="2968" spans="140:155" ht="32.25" customHeight="1">
      <c r="EJ2968" s="275"/>
      <c r="EK2968" s="276"/>
      <c r="EL2968" s="275"/>
      <c r="EM2968" s="275"/>
      <c r="EO2968" s="275"/>
      <c r="EP2968" s="275"/>
      <c r="ES2968" s="275"/>
      <c r="ET2968" s="276"/>
      <c r="EU2968" s="275"/>
      <c r="EV2968" s="275"/>
      <c r="EX2968" s="275"/>
      <c r="EY2968" s="275"/>
    </row>
    <row r="2969" spans="140:155" ht="32.25" customHeight="1">
      <c r="EJ2969" s="275"/>
      <c r="EK2969" s="276"/>
      <c r="EL2969" s="275"/>
      <c r="EM2969" s="275"/>
      <c r="EO2969" s="275"/>
      <c r="EP2969" s="275"/>
      <c r="ES2969" s="275"/>
      <c r="ET2969" s="276"/>
      <c r="EU2969" s="275"/>
      <c r="EV2969" s="275"/>
      <c r="EX2969" s="275"/>
      <c r="EY2969" s="275"/>
    </row>
    <row r="2970" spans="140:155" ht="32.25" customHeight="1">
      <c r="EJ2970" s="275"/>
      <c r="EK2970" s="276"/>
      <c r="EL2970" s="275"/>
      <c r="EM2970" s="275"/>
      <c r="EO2970" s="275"/>
      <c r="EP2970" s="275"/>
      <c r="ES2970" s="275"/>
      <c r="ET2970" s="276"/>
      <c r="EU2970" s="275"/>
      <c r="EV2970" s="275"/>
      <c r="EX2970" s="275"/>
      <c r="EY2970" s="275"/>
    </row>
    <row r="2971" spans="140:155" ht="32.25" customHeight="1">
      <c r="EJ2971" s="275"/>
      <c r="EK2971" s="276"/>
      <c r="EL2971" s="275"/>
      <c r="EM2971" s="275"/>
      <c r="EO2971" s="275"/>
      <c r="EP2971" s="275"/>
      <c r="ES2971" s="275"/>
      <c r="ET2971" s="276"/>
      <c r="EU2971" s="275"/>
      <c r="EV2971" s="275"/>
      <c r="EX2971" s="275"/>
      <c r="EY2971" s="275"/>
    </row>
    <row r="2972" spans="140:155" ht="32.25" customHeight="1">
      <c r="EJ2972" s="275"/>
      <c r="EK2972" s="276"/>
      <c r="EL2972" s="275"/>
      <c r="EM2972" s="275"/>
      <c r="EO2972" s="275"/>
      <c r="EP2972" s="275"/>
      <c r="ES2972" s="275"/>
      <c r="ET2972" s="276"/>
      <c r="EU2972" s="275"/>
      <c r="EV2972" s="275"/>
      <c r="EX2972" s="275"/>
      <c r="EY2972" s="275"/>
    </row>
    <row r="2973" spans="140:155" ht="32.25" customHeight="1">
      <c r="EJ2973" s="275"/>
      <c r="EK2973" s="276"/>
      <c r="EL2973" s="275"/>
      <c r="EM2973" s="275"/>
      <c r="EO2973" s="275"/>
      <c r="EP2973" s="275"/>
      <c r="ES2973" s="275"/>
      <c r="ET2973" s="276"/>
      <c r="EU2973" s="275"/>
      <c r="EV2973" s="275"/>
      <c r="EX2973" s="275"/>
      <c r="EY2973" s="275"/>
    </row>
    <row r="2974" spans="140:155" ht="32.25" customHeight="1">
      <c r="EJ2974" s="275"/>
      <c r="EK2974" s="276"/>
      <c r="EL2974" s="275"/>
      <c r="EM2974" s="275"/>
      <c r="EO2974" s="275"/>
      <c r="EP2974" s="275"/>
      <c r="ES2974" s="275"/>
      <c r="ET2974" s="276"/>
      <c r="EU2974" s="275"/>
      <c r="EV2974" s="275"/>
      <c r="EX2974" s="275"/>
      <c r="EY2974" s="275"/>
    </row>
    <row r="2975" spans="140:155" ht="32.25" customHeight="1">
      <c r="EJ2975" s="275"/>
      <c r="EK2975" s="276"/>
      <c r="EL2975" s="275"/>
      <c r="EM2975" s="275"/>
      <c r="EO2975" s="275"/>
      <c r="EP2975" s="275"/>
      <c r="ES2975" s="275"/>
      <c r="ET2975" s="276"/>
      <c r="EU2975" s="275"/>
      <c r="EV2975" s="275"/>
      <c r="EX2975" s="275"/>
      <c r="EY2975" s="275"/>
    </row>
    <row r="2976" spans="140:155" ht="32.25" customHeight="1">
      <c r="EJ2976" s="275"/>
      <c r="EK2976" s="276"/>
      <c r="EL2976" s="275"/>
      <c r="EM2976" s="275"/>
      <c r="EO2976" s="275"/>
      <c r="EP2976" s="275"/>
      <c r="ES2976" s="275"/>
      <c r="ET2976" s="276"/>
      <c r="EU2976" s="275"/>
      <c r="EV2976" s="275"/>
      <c r="EX2976" s="275"/>
      <c r="EY2976" s="275"/>
    </row>
    <row r="2977" spans="140:155" ht="32.25" customHeight="1">
      <c r="EJ2977" s="275"/>
      <c r="EK2977" s="276"/>
      <c r="EL2977" s="275"/>
      <c r="EM2977" s="275"/>
      <c r="EO2977" s="275"/>
      <c r="EP2977" s="275"/>
      <c r="ES2977" s="275"/>
      <c r="ET2977" s="276"/>
      <c r="EU2977" s="275"/>
      <c r="EV2977" s="275"/>
      <c r="EX2977" s="275"/>
      <c r="EY2977" s="275"/>
    </row>
    <row r="2978" spans="140:155" ht="32.25" customHeight="1">
      <c r="EJ2978" s="275"/>
      <c r="EK2978" s="276"/>
      <c r="EL2978" s="275"/>
      <c r="EM2978" s="275"/>
      <c r="EO2978" s="275"/>
      <c r="EP2978" s="275"/>
      <c r="ES2978" s="275"/>
      <c r="ET2978" s="276"/>
      <c r="EU2978" s="275"/>
      <c r="EV2978" s="275"/>
      <c r="EX2978" s="275"/>
      <c r="EY2978" s="275"/>
    </row>
    <row r="2979" spans="140:155" ht="32.25" customHeight="1">
      <c r="EJ2979" s="275"/>
      <c r="EK2979" s="276"/>
      <c r="EL2979" s="275"/>
      <c r="EM2979" s="275"/>
      <c r="EO2979" s="275"/>
      <c r="EP2979" s="275"/>
      <c r="ES2979" s="275"/>
      <c r="ET2979" s="276"/>
      <c r="EU2979" s="275"/>
      <c r="EV2979" s="275"/>
      <c r="EX2979" s="275"/>
      <c r="EY2979" s="275"/>
    </row>
    <row r="2980" spans="140:155" ht="32.25" customHeight="1">
      <c r="EJ2980" s="275"/>
      <c r="EK2980" s="276"/>
      <c r="EL2980" s="275"/>
      <c r="EM2980" s="275"/>
      <c r="EO2980" s="275"/>
      <c r="EP2980" s="275"/>
      <c r="ES2980" s="275"/>
      <c r="ET2980" s="276"/>
      <c r="EU2980" s="275"/>
      <c r="EV2980" s="275"/>
      <c r="EX2980" s="275"/>
      <c r="EY2980" s="275"/>
    </row>
    <row r="2981" spans="140:155" ht="32.25" customHeight="1">
      <c r="EJ2981" s="275"/>
      <c r="EK2981" s="276"/>
      <c r="EL2981" s="275"/>
      <c r="EM2981" s="275"/>
      <c r="EO2981" s="275"/>
      <c r="EP2981" s="275"/>
      <c r="ES2981" s="275"/>
      <c r="ET2981" s="276"/>
      <c r="EU2981" s="275"/>
      <c r="EV2981" s="275"/>
      <c r="EX2981" s="275"/>
      <c r="EY2981" s="275"/>
    </row>
    <row r="2982" spans="140:155" ht="32.25" customHeight="1">
      <c r="EJ2982" s="275"/>
      <c r="EK2982" s="276"/>
      <c r="EL2982" s="275"/>
      <c r="EM2982" s="275"/>
      <c r="EO2982" s="275"/>
      <c r="EP2982" s="275"/>
      <c r="ES2982" s="275"/>
      <c r="ET2982" s="276"/>
      <c r="EU2982" s="275"/>
      <c r="EV2982" s="275"/>
      <c r="EX2982" s="275"/>
      <c r="EY2982" s="275"/>
    </row>
    <row r="2983" spans="140:155" ht="32.25" customHeight="1">
      <c r="EJ2983" s="275"/>
      <c r="EK2983" s="276"/>
      <c r="EL2983" s="275"/>
      <c r="EM2983" s="275"/>
      <c r="EO2983" s="275"/>
      <c r="EP2983" s="275"/>
      <c r="ES2983" s="275"/>
      <c r="ET2983" s="276"/>
      <c r="EU2983" s="275"/>
      <c r="EV2983" s="275"/>
      <c r="EX2983" s="275"/>
      <c r="EY2983" s="275"/>
    </row>
    <row r="2984" spans="140:155" ht="32.25" customHeight="1">
      <c r="EJ2984" s="275"/>
      <c r="EK2984" s="276"/>
      <c r="EL2984" s="275"/>
      <c r="EM2984" s="275"/>
      <c r="EO2984" s="275"/>
      <c r="EP2984" s="275"/>
      <c r="ES2984" s="275"/>
      <c r="ET2984" s="276"/>
      <c r="EU2984" s="275"/>
      <c r="EV2984" s="275"/>
      <c r="EX2984" s="275"/>
      <c r="EY2984" s="275"/>
    </row>
    <row r="2985" spans="140:155" ht="32.25" customHeight="1">
      <c r="EJ2985" s="275"/>
      <c r="EK2985" s="276"/>
      <c r="EL2985" s="275"/>
      <c r="EM2985" s="275"/>
      <c r="EO2985" s="275"/>
      <c r="EP2985" s="275"/>
      <c r="ES2985" s="275"/>
      <c r="ET2985" s="276"/>
      <c r="EU2985" s="275"/>
      <c r="EV2985" s="275"/>
      <c r="EX2985" s="275"/>
      <c r="EY2985" s="275"/>
    </row>
    <row r="2986" spans="140:155" ht="32.25" customHeight="1">
      <c r="EJ2986" s="275"/>
      <c r="EK2986" s="276"/>
      <c r="EL2986" s="275"/>
      <c r="EM2986" s="275"/>
      <c r="EO2986" s="275"/>
      <c r="EP2986" s="275"/>
      <c r="ES2986" s="275"/>
      <c r="ET2986" s="276"/>
      <c r="EU2986" s="275"/>
      <c r="EV2986" s="275"/>
      <c r="EX2986" s="275"/>
      <c r="EY2986" s="275"/>
    </row>
    <row r="2987" spans="140:155" ht="32.25" customHeight="1">
      <c r="EJ2987" s="275"/>
      <c r="EK2987" s="276"/>
      <c r="EL2987" s="275"/>
      <c r="EM2987" s="275"/>
      <c r="EO2987" s="275"/>
      <c r="EP2987" s="275"/>
      <c r="ES2987" s="275"/>
      <c r="ET2987" s="276"/>
      <c r="EU2987" s="275"/>
      <c r="EV2987" s="275"/>
      <c r="EX2987" s="275"/>
      <c r="EY2987" s="275"/>
    </row>
    <row r="2988" spans="140:155" ht="32.25" customHeight="1">
      <c r="EJ2988" s="275"/>
      <c r="EK2988" s="276"/>
      <c r="EL2988" s="275"/>
      <c r="EM2988" s="275"/>
      <c r="EO2988" s="275"/>
      <c r="EP2988" s="275"/>
      <c r="ES2988" s="275"/>
      <c r="ET2988" s="276"/>
      <c r="EU2988" s="275"/>
      <c r="EV2988" s="275"/>
      <c r="EX2988" s="275"/>
      <c r="EY2988" s="275"/>
    </row>
    <row r="2989" spans="140:155" ht="32.25" customHeight="1">
      <c r="EJ2989" s="275"/>
      <c r="EK2989" s="276"/>
      <c r="EL2989" s="275"/>
      <c r="EM2989" s="275"/>
      <c r="EO2989" s="275"/>
      <c r="EP2989" s="275"/>
      <c r="ES2989" s="275"/>
      <c r="ET2989" s="276"/>
      <c r="EU2989" s="275"/>
      <c r="EV2989" s="275"/>
      <c r="EX2989" s="275"/>
      <c r="EY2989" s="275"/>
    </row>
    <row r="2990" spans="140:155" ht="32.25" customHeight="1">
      <c r="EJ2990" s="275"/>
      <c r="EK2990" s="276"/>
      <c r="EL2990" s="275"/>
      <c r="EM2990" s="275"/>
      <c r="EO2990" s="275"/>
      <c r="EP2990" s="275"/>
      <c r="ES2990" s="275"/>
      <c r="ET2990" s="276"/>
      <c r="EU2990" s="275"/>
      <c r="EV2990" s="275"/>
      <c r="EX2990" s="275"/>
      <c r="EY2990" s="275"/>
    </row>
    <row r="2991" spans="140:155" ht="32.25" customHeight="1">
      <c r="EJ2991" s="275"/>
      <c r="EK2991" s="276"/>
      <c r="EL2991" s="275"/>
      <c r="EM2991" s="275"/>
      <c r="EO2991" s="275"/>
      <c r="EP2991" s="275"/>
      <c r="ES2991" s="275"/>
      <c r="ET2991" s="276"/>
      <c r="EU2991" s="275"/>
      <c r="EV2991" s="275"/>
      <c r="EX2991" s="275"/>
      <c r="EY2991" s="275"/>
    </row>
    <row r="2992" spans="140:155" ht="32.25" customHeight="1">
      <c r="EJ2992" s="275"/>
      <c r="EK2992" s="276"/>
      <c r="EL2992" s="275"/>
      <c r="EM2992" s="275"/>
      <c r="EO2992" s="275"/>
      <c r="EP2992" s="275"/>
      <c r="ES2992" s="275"/>
      <c r="ET2992" s="276"/>
      <c r="EU2992" s="275"/>
      <c r="EV2992" s="275"/>
      <c r="EX2992" s="275"/>
      <c r="EY2992" s="275"/>
    </row>
    <row r="2993" spans="140:155" ht="32.25" customHeight="1">
      <c r="EJ2993" s="275"/>
      <c r="EK2993" s="276"/>
      <c r="EL2993" s="275"/>
      <c r="EM2993" s="275"/>
      <c r="EO2993" s="275"/>
      <c r="EP2993" s="275"/>
      <c r="ES2993" s="275"/>
      <c r="ET2993" s="276"/>
      <c r="EU2993" s="275"/>
      <c r="EV2993" s="275"/>
      <c r="EX2993" s="275"/>
      <c r="EY2993" s="275"/>
    </row>
    <row r="2994" spans="140:155" ht="32.25" customHeight="1">
      <c r="EJ2994" s="275"/>
      <c r="EK2994" s="276"/>
      <c r="EL2994" s="275"/>
      <c r="EM2994" s="275"/>
      <c r="EO2994" s="275"/>
      <c r="EP2994" s="275"/>
      <c r="ES2994" s="275"/>
      <c r="ET2994" s="276"/>
      <c r="EU2994" s="275"/>
      <c r="EV2994" s="275"/>
      <c r="EX2994" s="275"/>
      <c r="EY2994" s="275"/>
    </row>
    <row r="2995" spans="140:155" ht="32.25" customHeight="1">
      <c r="EJ2995" s="275"/>
      <c r="EK2995" s="276"/>
      <c r="EL2995" s="275"/>
      <c r="EM2995" s="275"/>
      <c r="EO2995" s="275"/>
      <c r="EP2995" s="275"/>
      <c r="ES2995" s="275"/>
      <c r="ET2995" s="276"/>
      <c r="EU2995" s="275"/>
      <c r="EV2995" s="275"/>
      <c r="EX2995" s="275"/>
      <c r="EY2995" s="275"/>
    </row>
    <row r="2996" spans="140:155" ht="32.25" customHeight="1">
      <c r="EJ2996" s="275"/>
      <c r="EK2996" s="276"/>
      <c r="EL2996" s="275"/>
      <c r="EM2996" s="275"/>
      <c r="EO2996" s="275"/>
      <c r="EP2996" s="275"/>
      <c r="ES2996" s="275"/>
      <c r="ET2996" s="276"/>
      <c r="EU2996" s="275"/>
      <c r="EV2996" s="275"/>
      <c r="EX2996" s="275"/>
      <c r="EY2996" s="275"/>
    </row>
    <row r="2997" spans="140:155" ht="32.25" customHeight="1">
      <c r="EJ2997" s="275"/>
      <c r="EK2997" s="276"/>
      <c r="EL2997" s="275"/>
      <c r="EM2997" s="275"/>
      <c r="EO2997" s="275"/>
      <c r="EP2997" s="275"/>
      <c r="ES2997" s="275"/>
      <c r="ET2997" s="276"/>
      <c r="EU2997" s="275"/>
      <c r="EV2997" s="275"/>
      <c r="EX2997" s="275"/>
      <c r="EY2997" s="275"/>
    </row>
    <row r="2998" spans="140:155" ht="32.25" customHeight="1">
      <c r="EJ2998" s="275"/>
      <c r="EK2998" s="276"/>
      <c r="EL2998" s="275"/>
      <c r="EM2998" s="275"/>
      <c r="EO2998" s="275"/>
      <c r="EP2998" s="275"/>
      <c r="ES2998" s="275"/>
      <c r="ET2998" s="276"/>
      <c r="EU2998" s="275"/>
      <c r="EV2998" s="275"/>
      <c r="EX2998" s="275"/>
      <c r="EY2998" s="275"/>
    </row>
    <row r="2999" spans="140:155" ht="32.25" customHeight="1">
      <c r="EJ2999" s="275"/>
      <c r="EK2999" s="276"/>
      <c r="EL2999" s="275"/>
      <c r="EM2999" s="275"/>
      <c r="EO2999" s="275"/>
      <c r="EP2999" s="275"/>
      <c r="ES2999" s="275"/>
      <c r="ET2999" s="276"/>
      <c r="EU2999" s="275"/>
      <c r="EV2999" s="275"/>
      <c r="EX2999" s="275"/>
      <c r="EY2999" s="275"/>
    </row>
    <row r="3000" spans="140:155" ht="32.25" customHeight="1">
      <c r="EJ3000" s="275"/>
      <c r="EK3000" s="276"/>
      <c r="EL3000" s="275"/>
      <c r="EM3000" s="275"/>
      <c r="EO3000" s="275"/>
      <c r="EP3000" s="275"/>
      <c r="ES3000" s="275"/>
      <c r="ET3000" s="276"/>
      <c r="EU3000" s="275"/>
      <c r="EV3000" s="275"/>
      <c r="EX3000" s="275"/>
      <c r="EY3000" s="275"/>
    </row>
    <row r="3001" spans="140:155" ht="32.25" customHeight="1">
      <c r="EJ3001" s="275"/>
      <c r="EK3001" s="276"/>
      <c r="EL3001" s="275"/>
      <c r="EM3001" s="275"/>
      <c r="EO3001" s="275"/>
      <c r="EP3001" s="275"/>
      <c r="ES3001" s="275"/>
      <c r="ET3001" s="276"/>
      <c r="EU3001" s="275"/>
      <c r="EV3001" s="275"/>
      <c r="EX3001" s="275"/>
      <c r="EY3001" s="275"/>
    </row>
    <row r="3002" spans="140:155" ht="32.25" customHeight="1">
      <c r="EJ3002" s="275"/>
      <c r="EK3002" s="276"/>
      <c r="EL3002" s="275"/>
      <c r="EM3002" s="275"/>
      <c r="EO3002" s="275"/>
      <c r="EP3002" s="275"/>
      <c r="ES3002" s="275"/>
      <c r="ET3002" s="276"/>
      <c r="EU3002" s="275"/>
      <c r="EV3002" s="275"/>
      <c r="EX3002" s="275"/>
      <c r="EY3002" s="275"/>
    </row>
    <row r="3003" spans="140:155" ht="32.25" customHeight="1">
      <c r="EJ3003" s="275"/>
      <c r="EK3003" s="276"/>
      <c r="EL3003" s="275"/>
      <c r="EM3003" s="275"/>
      <c r="EO3003" s="275"/>
      <c r="EP3003" s="275"/>
      <c r="ES3003" s="275"/>
      <c r="ET3003" s="276"/>
      <c r="EU3003" s="275"/>
      <c r="EV3003" s="275"/>
      <c r="EX3003" s="275"/>
      <c r="EY3003" s="275"/>
    </row>
    <row r="3004" spans="140:155" ht="32.25" customHeight="1">
      <c r="EJ3004" s="275"/>
      <c r="EK3004" s="276"/>
      <c r="EL3004" s="275"/>
      <c r="EM3004" s="275"/>
      <c r="EO3004" s="275"/>
      <c r="EP3004" s="275"/>
      <c r="ES3004" s="275"/>
      <c r="ET3004" s="276"/>
      <c r="EU3004" s="275"/>
      <c r="EV3004" s="275"/>
      <c r="EX3004" s="275"/>
      <c r="EY3004" s="275"/>
    </row>
    <row r="3005" spans="140:155" ht="32.25" customHeight="1">
      <c r="EJ3005" s="275"/>
      <c r="EK3005" s="276"/>
      <c r="EL3005" s="275"/>
      <c r="EM3005" s="275"/>
      <c r="EO3005" s="275"/>
      <c r="EP3005" s="275"/>
      <c r="ES3005" s="275"/>
      <c r="ET3005" s="276"/>
      <c r="EU3005" s="275"/>
      <c r="EV3005" s="275"/>
      <c r="EX3005" s="275"/>
      <c r="EY3005" s="275"/>
    </row>
    <row r="3006" spans="140:155" ht="32.25" customHeight="1">
      <c r="EJ3006" s="275"/>
      <c r="EK3006" s="276"/>
      <c r="EL3006" s="275"/>
      <c r="EM3006" s="275"/>
      <c r="EO3006" s="275"/>
      <c r="EP3006" s="275"/>
      <c r="ES3006" s="275"/>
      <c r="ET3006" s="276"/>
      <c r="EU3006" s="275"/>
      <c r="EV3006" s="275"/>
      <c r="EX3006" s="275"/>
      <c r="EY3006" s="275"/>
    </row>
    <row r="3007" spans="140:155" ht="32.25" customHeight="1">
      <c r="EJ3007" s="275"/>
      <c r="EK3007" s="276"/>
      <c r="EL3007" s="275"/>
      <c r="EM3007" s="275"/>
      <c r="EO3007" s="275"/>
      <c r="EP3007" s="275"/>
      <c r="ES3007" s="275"/>
      <c r="ET3007" s="276"/>
      <c r="EU3007" s="275"/>
      <c r="EV3007" s="275"/>
      <c r="EX3007" s="275"/>
      <c r="EY3007" s="275"/>
    </row>
    <row r="3008" spans="140:155" ht="32.25" customHeight="1">
      <c r="EJ3008" s="275"/>
      <c r="EK3008" s="276"/>
      <c r="EL3008" s="275"/>
      <c r="EM3008" s="275"/>
      <c r="EO3008" s="275"/>
      <c r="EP3008" s="275"/>
      <c r="ES3008" s="275"/>
      <c r="ET3008" s="276"/>
      <c r="EU3008" s="275"/>
      <c r="EV3008" s="275"/>
      <c r="EX3008" s="275"/>
      <c r="EY3008" s="275"/>
    </row>
    <row r="3009" spans="140:155" ht="32.25" customHeight="1">
      <c r="EJ3009" s="275"/>
      <c r="EK3009" s="276"/>
      <c r="EL3009" s="275"/>
      <c r="EM3009" s="275"/>
      <c r="EO3009" s="275"/>
      <c r="EP3009" s="275"/>
      <c r="ES3009" s="275"/>
      <c r="ET3009" s="276"/>
      <c r="EU3009" s="275"/>
      <c r="EV3009" s="275"/>
      <c r="EX3009" s="275"/>
      <c r="EY3009" s="275"/>
    </row>
    <row r="3010" spans="140:155" ht="32.25" customHeight="1">
      <c r="EJ3010" s="275"/>
      <c r="EK3010" s="276"/>
      <c r="EL3010" s="275"/>
      <c r="EM3010" s="275"/>
      <c r="EO3010" s="275"/>
      <c r="EP3010" s="275"/>
      <c r="ES3010" s="275"/>
      <c r="ET3010" s="276"/>
      <c r="EU3010" s="275"/>
      <c r="EV3010" s="275"/>
      <c r="EX3010" s="275"/>
      <c r="EY3010" s="275"/>
    </row>
    <row r="3011" spans="140:155" ht="32.25" customHeight="1">
      <c r="EJ3011" s="275"/>
      <c r="EK3011" s="276"/>
      <c r="EL3011" s="275"/>
      <c r="EM3011" s="275"/>
      <c r="EO3011" s="275"/>
      <c r="EP3011" s="275"/>
      <c r="ES3011" s="275"/>
      <c r="ET3011" s="276"/>
      <c r="EU3011" s="275"/>
      <c r="EV3011" s="275"/>
      <c r="EX3011" s="275"/>
      <c r="EY3011" s="275"/>
    </row>
    <row r="3012" spans="140:155" ht="32.25" customHeight="1">
      <c r="EJ3012" s="275"/>
      <c r="EK3012" s="276"/>
      <c r="EL3012" s="275"/>
      <c r="EM3012" s="275"/>
      <c r="EO3012" s="275"/>
      <c r="EP3012" s="275"/>
      <c r="ES3012" s="275"/>
      <c r="ET3012" s="276"/>
      <c r="EU3012" s="275"/>
      <c r="EV3012" s="275"/>
      <c r="EX3012" s="275"/>
      <c r="EY3012" s="275"/>
    </row>
    <row r="3013" spans="140:155" ht="32.25" customHeight="1">
      <c r="EJ3013" s="275"/>
      <c r="EK3013" s="276"/>
      <c r="EL3013" s="275"/>
      <c r="EM3013" s="275"/>
      <c r="EO3013" s="275"/>
      <c r="EP3013" s="275"/>
      <c r="ES3013" s="275"/>
      <c r="ET3013" s="276"/>
      <c r="EU3013" s="275"/>
      <c r="EV3013" s="275"/>
      <c r="EX3013" s="275"/>
      <c r="EY3013" s="275"/>
    </row>
    <row r="3014" spans="140:155" ht="32.25" customHeight="1">
      <c r="EJ3014" s="275"/>
      <c r="EK3014" s="276"/>
      <c r="EL3014" s="275"/>
      <c r="EM3014" s="275"/>
      <c r="EO3014" s="275"/>
      <c r="EP3014" s="275"/>
      <c r="ES3014" s="275"/>
      <c r="ET3014" s="276"/>
      <c r="EU3014" s="275"/>
      <c r="EV3014" s="275"/>
      <c r="EX3014" s="275"/>
      <c r="EY3014" s="275"/>
    </row>
    <row r="3015" spans="140:155" ht="32.25" customHeight="1">
      <c r="EJ3015" s="275"/>
      <c r="EK3015" s="276"/>
      <c r="EL3015" s="275"/>
      <c r="EM3015" s="275"/>
      <c r="EO3015" s="275"/>
      <c r="EP3015" s="275"/>
      <c r="ES3015" s="275"/>
      <c r="ET3015" s="276"/>
      <c r="EU3015" s="275"/>
      <c r="EV3015" s="275"/>
      <c r="EX3015" s="275"/>
      <c r="EY3015" s="275"/>
    </row>
    <row r="3016" spans="140:155" ht="32.25" customHeight="1">
      <c r="EJ3016" s="275"/>
      <c r="EK3016" s="276"/>
      <c r="EL3016" s="275"/>
      <c r="EM3016" s="275"/>
      <c r="EO3016" s="275"/>
      <c r="EP3016" s="275"/>
      <c r="ES3016" s="275"/>
      <c r="ET3016" s="276"/>
      <c r="EU3016" s="275"/>
      <c r="EV3016" s="275"/>
      <c r="EX3016" s="275"/>
      <c r="EY3016" s="275"/>
    </row>
    <row r="3017" spans="140:155" ht="32.25" customHeight="1">
      <c r="EJ3017" s="275"/>
      <c r="EK3017" s="276"/>
      <c r="EL3017" s="275"/>
      <c r="EM3017" s="275"/>
      <c r="EO3017" s="275"/>
      <c r="EP3017" s="275"/>
      <c r="ES3017" s="275"/>
      <c r="ET3017" s="276"/>
      <c r="EU3017" s="275"/>
      <c r="EV3017" s="275"/>
      <c r="EX3017" s="275"/>
      <c r="EY3017" s="275"/>
    </row>
    <row r="3018" spans="140:155" ht="32.25" customHeight="1">
      <c r="EJ3018" s="275"/>
      <c r="EK3018" s="276"/>
      <c r="EL3018" s="275"/>
      <c r="EM3018" s="275"/>
      <c r="EO3018" s="275"/>
      <c r="EP3018" s="275"/>
      <c r="ES3018" s="275"/>
      <c r="ET3018" s="276"/>
      <c r="EU3018" s="275"/>
      <c r="EV3018" s="275"/>
      <c r="EX3018" s="275"/>
      <c r="EY3018" s="275"/>
    </row>
    <row r="3019" spans="140:155" ht="32.25" customHeight="1">
      <c r="EJ3019" s="275"/>
      <c r="EK3019" s="276"/>
      <c r="EL3019" s="275"/>
      <c r="EM3019" s="275"/>
      <c r="EO3019" s="275"/>
      <c r="EP3019" s="275"/>
      <c r="ES3019" s="275"/>
      <c r="ET3019" s="276"/>
      <c r="EU3019" s="275"/>
      <c r="EV3019" s="275"/>
      <c r="EX3019" s="275"/>
      <c r="EY3019" s="275"/>
    </row>
    <row r="3020" spans="140:155" ht="32.25" customHeight="1">
      <c r="EJ3020" s="275"/>
      <c r="EK3020" s="276"/>
      <c r="EL3020" s="275"/>
      <c r="EM3020" s="275"/>
      <c r="EO3020" s="275"/>
      <c r="EP3020" s="275"/>
      <c r="ES3020" s="275"/>
      <c r="ET3020" s="276"/>
      <c r="EU3020" s="275"/>
      <c r="EV3020" s="275"/>
      <c r="EX3020" s="275"/>
      <c r="EY3020" s="275"/>
    </row>
    <row r="3021" spans="140:155" ht="32.25" customHeight="1">
      <c r="EJ3021" s="275"/>
      <c r="EK3021" s="276"/>
      <c r="EL3021" s="275"/>
      <c r="EM3021" s="275"/>
      <c r="EO3021" s="275"/>
      <c r="EP3021" s="275"/>
      <c r="ES3021" s="275"/>
      <c r="ET3021" s="276"/>
      <c r="EU3021" s="275"/>
      <c r="EV3021" s="275"/>
      <c r="EX3021" s="275"/>
      <c r="EY3021" s="275"/>
    </row>
    <row r="3022" spans="140:155" ht="32.25" customHeight="1">
      <c r="EJ3022" s="275"/>
      <c r="EK3022" s="276"/>
      <c r="EL3022" s="275"/>
      <c r="EM3022" s="275"/>
      <c r="EO3022" s="275"/>
      <c r="EP3022" s="275"/>
      <c r="ES3022" s="275"/>
      <c r="ET3022" s="276"/>
      <c r="EU3022" s="275"/>
      <c r="EV3022" s="275"/>
      <c r="EX3022" s="275"/>
      <c r="EY3022" s="275"/>
    </row>
    <row r="3023" spans="140:155" ht="32.25" customHeight="1">
      <c r="EJ3023" s="275"/>
      <c r="EK3023" s="276"/>
      <c r="EL3023" s="275"/>
      <c r="EM3023" s="275"/>
      <c r="EO3023" s="275"/>
      <c r="EP3023" s="275"/>
      <c r="ES3023" s="275"/>
      <c r="ET3023" s="276"/>
      <c r="EU3023" s="275"/>
      <c r="EV3023" s="275"/>
      <c r="EX3023" s="275"/>
      <c r="EY3023" s="275"/>
    </row>
    <row r="3024" spans="140:155" ht="32.25" customHeight="1">
      <c r="EJ3024" s="275"/>
      <c r="EK3024" s="276"/>
      <c r="EL3024" s="275"/>
      <c r="EM3024" s="275"/>
      <c r="EO3024" s="275"/>
      <c r="EP3024" s="275"/>
      <c r="ES3024" s="275"/>
      <c r="ET3024" s="276"/>
      <c r="EU3024" s="275"/>
      <c r="EV3024" s="275"/>
      <c r="EX3024" s="275"/>
      <c r="EY3024" s="275"/>
    </row>
    <row r="3025" spans="140:155" ht="32.25" customHeight="1">
      <c r="EJ3025" s="275"/>
      <c r="EK3025" s="276"/>
      <c r="EL3025" s="275"/>
      <c r="EM3025" s="275"/>
      <c r="EO3025" s="275"/>
      <c r="EP3025" s="275"/>
      <c r="ES3025" s="275"/>
      <c r="ET3025" s="276"/>
      <c r="EU3025" s="275"/>
      <c r="EV3025" s="275"/>
      <c r="EX3025" s="275"/>
      <c r="EY3025" s="275"/>
    </row>
    <row r="3026" spans="140:155" ht="32.25" customHeight="1">
      <c r="EJ3026" s="275"/>
      <c r="EK3026" s="276"/>
      <c r="EL3026" s="275"/>
      <c r="EM3026" s="275"/>
      <c r="EO3026" s="275"/>
      <c r="EP3026" s="275"/>
      <c r="ES3026" s="275"/>
      <c r="ET3026" s="276"/>
      <c r="EU3026" s="275"/>
      <c r="EV3026" s="275"/>
      <c r="EX3026" s="275"/>
      <c r="EY3026" s="275"/>
    </row>
    <row r="3027" spans="140:155" ht="32.25" customHeight="1">
      <c r="EJ3027" s="275"/>
      <c r="EK3027" s="276"/>
      <c r="EL3027" s="275"/>
      <c r="EM3027" s="275"/>
      <c r="EO3027" s="275"/>
      <c r="EP3027" s="275"/>
      <c r="ES3027" s="275"/>
      <c r="ET3027" s="276"/>
      <c r="EU3027" s="275"/>
      <c r="EV3027" s="275"/>
      <c r="EX3027" s="275"/>
      <c r="EY3027" s="275"/>
    </row>
    <row r="3028" spans="140:155" ht="32.25" customHeight="1">
      <c r="EJ3028" s="275"/>
      <c r="EK3028" s="276"/>
      <c r="EL3028" s="275"/>
      <c r="EM3028" s="275"/>
      <c r="EO3028" s="275"/>
      <c r="EP3028" s="275"/>
      <c r="ES3028" s="275"/>
      <c r="ET3028" s="276"/>
      <c r="EU3028" s="275"/>
      <c r="EV3028" s="275"/>
      <c r="EX3028" s="275"/>
      <c r="EY3028" s="275"/>
    </row>
    <row r="3029" spans="140:155" ht="32.25" customHeight="1">
      <c r="EJ3029" s="275"/>
      <c r="EK3029" s="276"/>
      <c r="EL3029" s="275"/>
      <c r="EM3029" s="275"/>
      <c r="EO3029" s="275"/>
      <c r="EP3029" s="275"/>
      <c r="ES3029" s="275"/>
      <c r="ET3029" s="276"/>
      <c r="EU3029" s="275"/>
      <c r="EV3029" s="275"/>
      <c r="EX3029" s="275"/>
      <c r="EY3029" s="275"/>
    </row>
    <row r="3030" spans="140:155" ht="32.25" customHeight="1">
      <c r="EJ3030" s="275"/>
      <c r="EK3030" s="276"/>
      <c r="EL3030" s="275"/>
      <c r="EM3030" s="275"/>
      <c r="EO3030" s="275"/>
      <c r="EP3030" s="275"/>
      <c r="ES3030" s="275"/>
      <c r="ET3030" s="276"/>
      <c r="EU3030" s="275"/>
      <c r="EV3030" s="275"/>
      <c r="EX3030" s="275"/>
      <c r="EY3030" s="275"/>
    </row>
    <row r="3031" spans="140:155" ht="32.25" customHeight="1">
      <c r="EJ3031" s="275"/>
      <c r="EK3031" s="276"/>
      <c r="EL3031" s="275"/>
      <c r="EM3031" s="275"/>
      <c r="EO3031" s="275"/>
      <c r="EP3031" s="275"/>
      <c r="ES3031" s="275"/>
      <c r="ET3031" s="276"/>
      <c r="EU3031" s="275"/>
      <c r="EV3031" s="275"/>
      <c r="EX3031" s="275"/>
      <c r="EY3031" s="275"/>
    </row>
    <row r="3032" spans="140:155" ht="32.25" customHeight="1">
      <c r="EJ3032" s="275"/>
      <c r="EK3032" s="276"/>
      <c r="EL3032" s="275"/>
      <c r="EM3032" s="275"/>
      <c r="EO3032" s="275"/>
      <c r="EP3032" s="275"/>
      <c r="ES3032" s="275"/>
      <c r="ET3032" s="276"/>
      <c r="EU3032" s="275"/>
      <c r="EV3032" s="275"/>
      <c r="EX3032" s="275"/>
      <c r="EY3032" s="275"/>
    </row>
    <row r="3033" spans="140:155" ht="32.25" customHeight="1">
      <c r="EJ3033" s="275"/>
      <c r="EK3033" s="276"/>
      <c r="EL3033" s="275"/>
      <c r="EM3033" s="275"/>
      <c r="EO3033" s="275"/>
      <c r="EP3033" s="275"/>
      <c r="ES3033" s="275"/>
      <c r="ET3033" s="276"/>
      <c r="EU3033" s="275"/>
      <c r="EV3033" s="275"/>
      <c r="EX3033" s="275"/>
      <c r="EY3033" s="275"/>
    </row>
    <row r="3034" spans="140:155" ht="32.25" customHeight="1">
      <c r="EJ3034" s="275"/>
      <c r="EK3034" s="276"/>
      <c r="EL3034" s="275"/>
      <c r="EM3034" s="275"/>
      <c r="EO3034" s="275"/>
      <c r="EP3034" s="275"/>
      <c r="ES3034" s="275"/>
      <c r="ET3034" s="276"/>
      <c r="EU3034" s="275"/>
      <c r="EV3034" s="275"/>
      <c r="EX3034" s="275"/>
      <c r="EY3034" s="275"/>
    </row>
    <row r="3035" spans="140:155" ht="32.25" customHeight="1">
      <c r="EJ3035" s="275"/>
      <c r="EK3035" s="276"/>
      <c r="EL3035" s="275"/>
      <c r="EM3035" s="275"/>
      <c r="EO3035" s="275"/>
      <c r="EP3035" s="275"/>
      <c r="ES3035" s="275"/>
      <c r="ET3035" s="276"/>
      <c r="EU3035" s="275"/>
      <c r="EV3035" s="275"/>
      <c r="EX3035" s="275"/>
      <c r="EY3035" s="275"/>
    </row>
    <row r="3036" spans="140:155" ht="32.25" customHeight="1">
      <c r="EJ3036" s="275"/>
      <c r="EK3036" s="276"/>
      <c r="EL3036" s="275"/>
      <c r="EM3036" s="275"/>
      <c r="EO3036" s="275"/>
      <c r="EP3036" s="275"/>
      <c r="ES3036" s="275"/>
      <c r="ET3036" s="276"/>
      <c r="EU3036" s="275"/>
      <c r="EV3036" s="275"/>
      <c r="EX3036" s="275"/>
      <c r="EY3036" s="275"/>
    </row>
    <row r="3037" spans="140:155" ht="32.25" customHeight="1">
      <c r="EJ3037" s="275"/>
      <c r="EK3037" s="276"/>
      <c r="EL3037" s="275"/>
      <c r="EM3037" s="275"/>
      <c r="EO3037" s="275"/>
      <c r="EP3037" s="275"/>
      <c r="ES3037" s="275"/>
      <c r="ET3037" s="276"/>
      <c r="EU3037" s="275"/>
      <c r="EV3037" s="275"/>
      <c r="EX3037" s="275"/>
      <c r="EY3037" s="275"/>
    </row>
    <row r="3038" spans="140:155" ht="32.25" customHeight="1">
      <c r="EJ3038" s="275"/>
      <c r="EK3038" s="276"/>
      <c r="EL3038" s="275"/>
      <c r="EM3038" s="275"/>
      <c r="EO3038" s="275"/>
      <c r="EP3038" s="275"/>
      <c r="ES3038" s="275"/>
      <c r="ET3038" s="276"/>
      <c r="EU3038" s="275"/>
      <c r="EV3038" s="275"/>
      <c r="EX3038" s="275"/>
      <c r="EY3038" s="275"/>
    </row>
    <row r="3039" spans="140:155" ht="32.25" customHeight="1">
      <c r="EJ3039" s="275"/>
      <c r="EK3039" s="276"/>
      <c r="EL3039" s="275"/>
      <c r="EM3039" s="275"/>
      <c r="EO3039" s="275"/>
      <c r="EP3039" s="275"/>
      <c r="ES3039" s="275"/>
      <c r="ET3039" s="276"/>
      <c r="EU3039" s="275"/>
      <c r="EV3039" s="275"/>
      <c r="EX3039" s="275"/>
      <c r="EY3039" s="275"/>
    </row>
    <row r="3040" spans="140:155" ht="32.25" customHeight="1">
      <c r="EJ3040" s="275"/>
      <c r="EK3040" s="276"/>
      <c r="EL3040" s="275"/>
      <c r="EM3040" s="275"/>
      <c r="EO3040" s="275"/>
      <c r="EP3040" s="275"/>
      <c r="ES3040" s="275"/>
      <c r="ET3040" s="276"/>
      <c r="EU3040" s="275"/>
      <c r="EV3040" s="275"/>
      <c r="EX3040" s="275"/>
      <c r="EY3040" s="275"/>
    </row>
    <row r="3041" spans="140:155" ht="32.25" customHeight="1">
      <c r="EJ3041" s="275"/>
      <c r="EK3041" s="276"/>
      <c r="EL3041" s="275"/>
      <c r="EM3041" s="275"/>
      <c r="EO3041" s="275"/>
      <c r="EP3041" s="275"/>
      <c r="ES3041" s="275"/>
      <c r="ET3041" s="276"/>
      <c r="EU3041" s="275"/>
      <c r="EV3041" s="275"/>
      <c r="EX3041" s="275"/>
      <c r="EY3041" s="275"/>
    </row>
    <row r="3042" spans="140:155" ht="32.25" customHeight="1">
      <c r="EJ3042" s="275"/>
      <c r="EK3042" s="276"/>
      <c r="EL3042" s="275"/>
      <c r="EM3042" s="275"/>
      <c r="EO3042" s="275"/>
      <c r="EP3042" s="275"/>
      <c r="ES3042" s="275"/>
      <c r="ET3042" s="276"/>
      <c r="EU3042" s="275"/>
      <c r="EV3042" s="275"/>
      <c r="EX3042" s="275"/>
      <c r="EY3042" s="275"/>
    </row>
    <row r="3043" spans="140:155" ht="32.25" customHeight="1">
      <c r="EJ3043" s="275"/>
      <c r="EK3043" s="276"/>
      <c r="EL3043" s="275"/>
      <c r="EM3043" s="275"/>
      <c r="EO3043" s="275"/>
      <c r="EP3043" s="275"/>
      <c r="ES3043" s="275"/>
      <c r="ET3043" s="276"/>
      <c r="EU3043" s="275"/>
      <c r="EV3043" s="275"/>
      <c r="EX3043" s="275"/>
      <c r="EY3043" s="275"/>
    </row>
    <row r="3044" spans="140:155" ht="32.25" customHeight="1">
      <c r="EJ3044" s="275"/>
      <c r="EK3044" s="276"/>
      <c r="EL3044" s="275"/>
      <c r="EM3044" s="275"/>
      <c r="EO3044" s="275"/>
      <c r="EP3044" s="275"/>
      <c r="ES3044" s="275"/>
      <c r="ET3044" s="276"/>
      <c r="EU3044" s="275"/>
      <c r="EV3044" s="275"/>
      <c r="EX3044" s="275"/>
      <c r="EY3044" s="275"/>
    </row>
    <row r="3045" spans="140:155" ht="32.25" customHeight="1">
      <c r="EJ3045" s="275"/>
      <c r="EK3045" s="276"/>
      <c r="EL3045" s="275"/>
      <c r="EM3045" s="275"/>
      <c r="EO3045" s="275"/>
      <c r="EP3045" s="275"/>
      <c r="ES3045" s="275"/>
      <c r="ET3045" s="276"/>
      <c r="EU3045" s="275"/>
      <c r="EV3045" s="275"/>
      <c r="EX3045" s="275"/>
      <c r="EY3045" s="275"/>
    </row>
    <row r="3046" spans="140:155" ht="32.25" customHeight="1">
      <c r="EJ3046" s="275"/>
      <c r="EK3046" s="276"/>
      <c r="EL3046" s="275"/>
      <c r="EM3046" s="275"/>
      <c r="EO3046" s="275"/>
      <c r="EP3046" s="275"/>
      <c r="ES3046" s="275"/>
      <c r="ET3046" s="276"/>
      <c r="EU3046" s="275"/>
      <c r="EV3046" s="275"/>
      <c r="EX3046" s="275"/>
      <c r="EY3046" s="275"/>
    </row>
    <row r="3047" spans="140:155" ht="32.25" customHeight="1">
      <c r="EJ3047" s="275"/>
      <c r="EK3047" s="276"/>
      <c r="EL3047" s="275"/>
      <c r="EM3047" s="275"/>
      <c r="EO3047" s="275"/>
      <c r="EP3047" s="275"/>
      <c r="ES3047" s="275"/>
      <c r="ET3047" s="276"/>
      <c r="EU3047" s="275"/>
      <c r="EV3047" s="275"/>
      <c r="EX3047" s="275"/>
      <c r="EY3047" s="275"/>
    </row>
    <row r="3048" spans="140:155" ht="32.25" customHeight="1">
      <c r="EJ3048" s="275"/>
      <c r="EK3048" s="276"/>
      <c r="EL3048" s="275"/>
      <c r="EM3048" s="275"/>
      <c r="EO3048" s="275"/>
      <c r="EP3048" s="275"/>
      <c r="ES3048" s="275"/>
      <c r="ET3048" s="276"/>
      <c r="EU3048" s="275"/>
      <c r="EV3048" s="275"/>
      <c r="EX3048" s="275"/>
      <c r="EY3048" s="275"/>
    </row>
    <row r="3049" spans="140:155" ht="32.25" customHeight="1">
      <c r="EJ3049" s="275"/>
      <c r="EK3049" s="276"/>
      <c r="EL3049" s="275"/>
      <c r="EM3049" s="275"/>
      <c r="EO3049" s="275"/>
      <c r="EP3049" s="275"/>
      <c r="ES3049" s="275"/>
      <c r="ET3049" s="276"/>
      <c r="EU3049" s="275"/>
      <c r="EV3049" s="275"/>
      <c r="EX3049" s="275"/>
      <c r="EY3049" s="275"/>
    </row>
    <row r="3050" spans="140:155" ht="32.25" customHeight="1">
      <c r="EJ3050" s="275"/>
      <c r="EK3050" s="276"/>
      <c r="EL3050" s="275"/>
      <c r="EM3050" s="275"/>
      <c r="EO3050" s="275"/>
      <c r="EP3050" s="275"/>
      <c r="ES3050" s="275"/>
      <c r="ET3050" s="276"/>
      <c r="EU3050" s="275"/>
      <c r="EV3050" s="275"/>
      <c r="EX3050" s="275"/>
      <c r="EY3050" s="275"/>
    </row>
    <row r="3051" spans="140:155" ht="32.25" customHeight="1">
      <c r="EJ3051" s="275"/>
      <c r="EK3051" s="276"/>
      <c r="EL3051" s="275"/>
      <c r="EM3051" s="275"/>
      <c r="EO3051" s="275"/>
      <c r="EP3051" s="275"/>
      <c r="ES3051" s="275"/>
      <c r="ET3051" s="276"/>
      <c r="EU3051" s="275"/>
      <c r="EV3051" s="275"/>
      <c r="EX3051" s="275"/>
      <c r="EY3051" s="275"/>
    </row>
    <row r="3052" spans="140:155" ht="32.25" customHeight="1">
      <c r="EJ3052" s="275"/>
      <c r="EK3052" s="276"/>
      <c r="EL3052" s="275"/>
      <c r="EM3052" s="275"/>
      <c r="EO3052" s="275"/>
      <c r="EP3052" s="275"/>
      <c r="ES3052" s="275"/>
      <c r="ET3052" s="276"/>
      <c r="EU3052" s="275"/>
      <c r="EV3052" s="275"/>
      <c r="EX3052" s="275"/>
      <c r="EY3052" s="275"/>
    </row>
    <row r="3053" spans="140:155" ht="32.25" customHeight="1">
      <c r="EJ3053" s="275"/>
      <c r="EK3053" s="276"/>
      <c r="EL3053" s="275"/>
      <c r="EM3053" s="275"/>
      <c r="EO3053" s="275"/>
      <c r="EP3053" s="275"/>
      <c r="ES3053" s="275"/>
      <c r="ET3053" s="276"/>
      <c r="EU3053" s="275"/>
      <c r="EV3053" s="275"/>
      <c r="EX3053" s="275"/>
      <c r="EY3053" s="275"/>
    </row>
    <row r="3054" spans="140:155" ht="32.25" customHeight="1">
      <c r="EJ3054" s="275"/>
      <c r="EK3054" s="276"/>
      <c r="EL3054" s="275"/>
      <c r="EM3054" s="275"/>
      <c r="EO3054" s="275"/>
      <c r="EP3054" s="275"/>
      <c r="ES3054" s="275"/>
      <c r="ET3054" s="276"/>
      <c r="EU3054" s="275"/>
      <c r="EV3054" s="275"/>
      <c r="EX3054" s="275"/>
      <c r="EY3054" s="275"/>
    </row>
    <row r="3055" spans="140:155" ht="32.25" customHeight="1">
      <c r="EJ3055" s="275"/>
      <c r="EK3055" s="276"/>
      <c r="EL3055" s="275"/>
      <c r="EM3055" s="275"/>
      <c r="EO3055" s="275"/>
      <c r="EP3055" s="275"/>
      <c r="ES3055" s="275"/>
      <c r="ET3055" s="276"/>
      <c r="EU3055" s="275"/>
      <c r="EV3055" s="275"/>
      <c r="EX3055" s="275"/>
      <c r="EY3055" s="275"/>
    </row>
    <row r="3056" spans="140:155" ht="32.25" customHeight="1">
      <c r="EJ3056" s="275"/>
      <c r="EK3056" s="276"/>
      <c r="EL3056" s="275"/>
      <c r="EM3056" s="275"/>
      <c r="EO3056" s="275"/>
      <c r="EP3056" s="275"/>
      <c r="ES3056" s="275"/>
      <c r="ET3056" s="276"/>
      <c r="EU3056" s="275"/>
      <c r="EV3056" s="275"/>
      <c r="EX3056" s="275"/>
      <c r="EY3056" s="275"/>
    </row>
    <row r="3057" spans="140:155" ht="32.25" customHeight="1">
      <c r="EJ3057" s="275"/>
      <c r="EK3057" s="276"/>
      <c r="EL3057" s="275"/>
      <c r="EM3057" s="275"/>
      <c r="EO3057" s="275"/>
      <c r="EP3057" s="275"/>
      <c r="ES3057" s="275"/>
      <c r="ET3057" s="276"/>
      <c r="EU3057" s="275"/>
      <c r="EV3057" s="275"/>
      <c r="EX3057" s="275"/>
      <c r="EY3057" s="275"/>
    </row>
    <row r="3058" spans="140:155" ht="32.25" customHeight="1">
      <c r="EJ3058" s="275"/>
      <c r="EK3058" s="276"/>
      <c r="EL3058" s="275"/>
      <c r="EM3058" s="275"/>
      <c r="EO3058" s="275"/>
      <c r="EP3058" s="275"/>
      <c r="ES3058" s="275"/>
      <c r="ET3058" s="276"/>
      <c r="EU3058" s="275"/>
      <c r="EV3058" s="275"/>
      <c r="EX3058" s="275"/>
      <c r="EY3058" s="275"/>
    </row>
    <row r="3059" spans="140:155" ht="32.25" customHeight="1">
      <c r="EJ3059" s="275"/>
      <c r="EK3059" s="276"/>
      <c r="EL3059" s="275"/>
      <c r="EM3059" s="275"/>
      <c r="EO3059" s="275"/>
      <c r="EP3059" s="275"/>
      <c r="ES3059" s="275"/>
      <c r="ET3059" s="276"/>
      <c r="EU3059" s="275"/>
      <c r="EV3059" s="275"/>
      <c r="EX3059" s="275"/>
      <c r="EY3059" s="275"/>
    </row>
    <row r="3060" spans="140:155" ht="32.25" customHeight="1">
      <c r="EJ3060" s="275"/>
      <c r="EK3060" s="276"/>
      <c r="EL3060" s="275"/>
      <c r="EM3060" s="275"/>
      <c r="EO3060" s="275"/>
      <c r="EP3060" s="275"/>
      <c r="ES3060" s="275"/>
      <c r="ET3060" s="276"/>
      <c r="EU3060" s="275"/>
      <c r="EV3060" s="275"/>
      <c r="EX3060" s="275"/>
      <c r="EY3060" s="275"/>
    </row>
    <row r="3061" spans="140:155" ht="32.25" customHeight="1">
      <c r="EJ3061" s="275"/>
      <c r="EK3061" s="276"/>
      <c r="EL3061" s="275"/>
      <c r="EM3061" s="275"/>
      <c r="EO3061" s="275"/>
      <c r="EP3061" s="275"/>
      <c r="ES3061" s="275"/>
      <c r="ET3061" s="276"/>
      <c r="EU3061" s="275"/>
      <c r="EV3061" s="275"/>
      <c r="EX3061" s="275"/>
      <c r="EY3061" s="275"/>
    </row>
    <row r="3062" spans="140:155" ht="32.25" customHeight="1">
      <c r="EJ3062" s="275"/>
      <c r="EK3062" s="276"/>
      <c r="EL3062" s="275"/>
      <c r="EM3062" s="275"/>
      <c r="EO3062" s="275"/>
      <c r="EP3062" s="275"/>
      <c r="ES3062" s="275"/>
      <c r="ET3062" s="276"/>
      <c r="EU3062" s="275"/>
      <c r="EV3062" s="275"/>
      <c r="EX3062" s="275"/>
      <c r="EY3062" s="275"/>
    </row>
    <row r="3063" spans="140:155" ht="32.25" customHeight="1">
      <c r="EJ3063" s="275"/>
      <c r="EK3063" s="276"/>
      <c r="EL3063" s="275"/>
      <c r="EM3063" s="275"/>
      <c r="EO3063" s="275"/>
      <c r="EP3063" s="275"/>
      <c r="ES3063" s="275"/>
      <c r="ET3063" s="276"/>
      <c r="EU3063" s="275"/>
      <c r="EV3063" s="275"/>
      <c r="EX3063" s="275"/>
      <c r="EY3063" s="275"/>
    </row>
    <row r="3064" spans="140:155" ht="32.25" customHeight="1">
      <c r="EJ3064" s="275"/>
      <c r="EK3064" s="276"/>
      <c r="EL3064" s="275"/>
      <c r="EM3064" s="275"/>
      <c r="EO3064" s="275"/>
      <c r="EP3064" s="275"/>
      <c r="ES3064" s="275"/>
      <c r="ET3064" s="276"/>
      <c r="EU3064" s="275"/>
      <c r="EV3064" s="275"/>
      <c r="EX3064" s="275"/>
      <c r="EY3064" s="275"/>
    </row>
    <row r="3065" spans="140:155" ht="32.25" customHeight="1">
      <c r="EJ3065" s="275"/>
      <c r="EK3065" s="276"/>
      <c r="EL3065" s="275"/>
      <c r="EM3065" s="275"/>
      <c r="EO3065" s="275"/>
      <c r="EP3065" s="275"/>
      <c r="ES3065" s="275"/>
      <c r="ET3065" s="276"/>
      <c r="EU3065" s="275"/>
      <c r="EV3065" s="275"/>
      <c r="EX3065" s="275"/>
      <c r="EY3065" s="275"/>
    </row>
    <row r="3066" spans="140:155" ht="32.25" customHeight="1">
      <c r="EJ3066" s="275"/>
      <c r="EK3066" s="276"/>
      <c r="EL3066" s="275"/>
      <c r="EM3066" s="275"/>
      <c r="EO3066" s="275"/>
      <c r="EP3066" s="275"/>
      <c r="ES3066" s="275"/>
      <c r="ET3066" s="276"/>
      <c r="EU3066" s="275"/>
      <c r="EV3066" s="275"/>
      <c r="EX3066" s="275"/>
      <c r="EY3066" s="275"/>
    </row>
    <row r="3067" spans="140:155" ht="32.25" customHeight="1">
      <c r="EJ3067" s="275"/>
      <c r="EK3067" s="276"/>
      <c r="EL3067" s="275"/>
      <c r="EM3067" s="275"/>
      <c r="EO3067" s="275"/>
      <c r="EP3067" s="275"/>
      <c r="ES3067" s="275"/>
      <c r="ET3067" s="276"/>
      <c r="EU3067" s="275"/>
      <c r="EV3067" s="275"/>
      <c r="EX3067" s="275"/>
      <c r="EY3067" s="275"/>
    </row>
    <row r="3068" spans="140:155" ht="32.25" customHeight="1">
      <c r="EJ3068" s="275"/>
      <c r="EK3068" s="276"/>
      <c r="EL3068" s="275"/>
      <c r="EM3068" s="275"/>
      <c r="EO3068" s="275"/>
      <c r="EP3068" s="275"/>
      <c r="ES3068" s="275"/>
      <c r="ET3068" s="276"/>
      <c r="EU3068" s="275"/>
      <c r="EV3068" s="275"/>
      <c r="EX3068" s="275"/>
      <c r="EY3068" s="275"/>
    </row>
    <row r="3069" spans="140:155" ht="32.25" customHeight="1">
      <c r="EJ3069" s="275"/>
      <c r="EK3069" s="276"/>
      <c r="EL3069" s="275"/>
      <c r="EM3069" s="275"/>
      <c r="EO3069" s="275"/>
      <c r="EP3069" s="275"/>
      <c r="ES3069" s="275"/>
      <c r="ET3069" s="276"/>
      <c r="EU3069" s="275"/>
      <c r="EV3069" s="275"/>
      <c r="EX3069" s="275"/>
      <c r="EY3069" s="275"/>
    </row>
    <row r="3070" spans="140:155" ht="32.25" customHeight="1">
      <c r="EJ3070" s="275"/>
      <c r="EK3070" s="276"/>
      <c r="EL3070" s="275"/>
      <c r="EM3070" s="275"/>
      <c r="EO3070" s="275"/>
      <c r="EP3070" s="275"/>
      <c r="ES3070" s="275"/>
      <c r="ET3070" s="276"/>
      <c r="EU3070" s="275"/>
      <c r="EV3070" s="275"/>
      <c r="EX3070" s="275"/>
      <c r="EY3070" s="275"/>
    </row>
    <row r="3071" spans="140:155" ht="32.25" customHeight="1">
      <c r="EJ3071" s="275"/>
      <c r="EK3071" s="276"/>
      <c r="EL3071" s="275"/>
      <c r="EM3071" s="275"/>
      <c r="EO3071" s="275"/>
      <c r="EP3071" s="275"/>
      <c r="ES3071" s="275"/>
      <c r="ET3071" s="276"/>
      <c r="EU3071" s="275"/>
      <c r="EV3071" s="275"/>
      <c r="EX3071" s="275"/>
      <c r="EY3071" s="275"/>
    </row>
    <row r="3072" spans="140:155" ht="32.25" customHeight="1">
      <c r="EJ3072" s="275"/>
      <c r="EK3072" s="276"/>
      <c r="EL3072" s="275"/>
      <c r="EM3072" s="275"/>
      <c r="EO3072" s="275"/>
      <c r="EP3072" s="275"/>
      <c r="ES3072" s="275"/>
      <c r="ET3072" s="276"/>
      <c r="EU3072" s="275"/>
      <c r="EV3072" s="275"/>
      <c r="EX3072" s="275"/>
      <c r="EY3072" s="275"/>
    </row>
    <row r="3073" spans="140:155" ht="32.25" customHeight="1">
      <c r="EJ3073" s="275"/>
      <c r="EK3073" s="276"/>
      <c r="EL3073" s="275"/>
      <c r="EM3073" s="275"/>
      <c r="EO3073" s="275"/>
      <c r="EP3073" s="275"/>
      <c r="ES3073" s="275"/>
      <c r="ET3073" s="276"/>
      <c r="EU3073" s="275"/>
      <c r="EV3073" s="275"/>
      <c r="EX3073" s="275"/>
      <c r="EY3073" s="275"/>
    </row>
    <row r="3074" spans="140:155" ht="32.25" customHeight="1">
      <c r="EJ3074" s="275"/>
      <c r="EK3074" s="276"/>
      <c r="EL3074" s="275"/>
      <c r="EM3074" s="275"/>
      <c r="EO3074" s="275"/>
      <c r="EP3074" s="275"/>
      <c r="ES3074" s="275"/>
      <c r="ET3074" s="276"/>
      <c r="EU3074" s="275"/>
      <c r="EV3074" s="275"/>
      <c r="EX3074" s="275"/>
      <c r="EY3074" s="275"/>
    </row>
    <row r="3075" spans="140:155" ht="32.25" customHeight="1">
      <c r="EJ3075" s="275"/>
      <c r="EK3075" s="276"/>
      <c r="EL3075" s="275"/>
      <c r="EM3075" s="275"/>
      <c r="EO3075" s="275"/>
      <c r="EP3075" s="275"/>
      <c r="ES3075" s="275"/>
      <c r="ET3075" s="276"/>
      <c r="EU3075" s="275"/>
      <c r="EV3075" s="275"/>
      <c r="EX3075" s="275"/>
      <c r="EY3075" s="275"/>
    </row>
    <row r="3076" spans="140:155" ht="32.25" customHeight="1">
      <c r="EJ3076" s="275"/>
      <c r="EK3076" s="276"/>
      <c r="EL3076" s="275"/>
      <c r="EM3076" s="275"/>
      <c r="EO3076" s="275"/>
      <c r="EP3076" s="275"/>
      <c r="ES3076" s="275"/>
      <c r="ET3076" s="276"/>
      <c r="EU3076" s="275"/>
      <c r="EV3076" s="275"/>
      <c r="EX3076" s="275"/>
      <c r="EY3076" s="275"/>
    </row>
    <row r="3077" spans="140:155" ht="32.25" customHeight="1">
      <c r="EJ3077" s="275"/>
      <c r="EK3077" s="276"/>
      <c r="EL3077" s="275"/>
      <c r="EM3077" s="275"/>
      <c r="EO3077" s="275"/>
      <c r="EP3077" s="275"/>
      <c r="ES3077" s="275"/>
      <c r="ET3077" s="276"/>
      <c r="EU3077" s="275"/>
      <c r="EV3077" s="275"/>
      <c r="EX3077" s="275"/>
      <c r="EY3077" s="275"/>
    </row>
    <row r="3078" spans="140:155" ht="32.25" customHeight="1">
      <c r="EJ3078" s="275"/>
      <c r="EK3078" s="276"/>
      <c r="EL3078" s="275"/>
      <c r="EM3078" s="275"/>
      <c r="EO3078" s="275"/>
      <c r="EP3078" s="275"/>
      <c r="ES3078" s="275"/>
      <c r="ET3078" s="276"/>
      <c r="EU3078" s="275"/>
      <c r="EV3078" s="275"/>
      <c r="EX3078" s="275"/>
      <c r="EY3078" s="275"/>
    </row>
    <row r="3079" spans="140:155" ht="32.25" customHeight="1">
      <c r="EJ3079" s="275"/>
      <c r="EK3079" s="276"/>
      <c r="EL3079" s="275"/>
      <c r="EM3079" s="275"/>
      <c r="EO3079" s="275"/>
      <c r="EP3079" s="275"/>
      <c r="ES3079" s="275"/>
      <c r="ET3079" s="276"/>
      <c r="EU3079" s="275"/>
      <c r="EV3079" s="275"/>
      <c r="EX3079" s="275"/>
      <c r="EY3079" s="275"/>
    </row>
    <row r="3080" spans="140:155" ht="32.25" customHeight="1">
      <c r="EJ3080" s="275"/>
      <c r="EK3080" s="276"/>
      <c r="EL3080" s="275"/>
      <c r="EM3080" s="275"/>
      <c r="EO3080" s="275"/>
      <c r="EP3080" s="275"/>
      <c r="ES3080" s="275"/>
      <c r="ET3080" s="276"/>
      <c r="EU3080" s="275"/>
      <c r="EV3080" s="275"/>
      <c r="EX3080" s="275"/>
      <c r="EY3080" s="275"/>
    </row>
    <row r="3081" spans="140:155" ht="32.25" customHeight="1">
      <c r="EJ3081" s="275"/>
      <c r="EK3081" s="276"/>
      <c r="EL3081" s="275"/>
      <c r="EM3081" s="275"/>
      <c r="EO3081" s="275"/>
      <c r="EP3081" s="275"/>
      <c r="ES3081" s="275"/>
      <c r="ET3081" s="276"/>
      <c r="EU3081" s="275"/>
      <c r="EV3081" s="275"/>
      <c r="EX3081" s="275"/>
      <c r="EY3081" s="275"/>
    </row>
    <row r="3082" spans="140:155" ht="32.25" customHeight="1">
      <c r="EJ3082" s="275"/>
      <c r="EK3082" s="276"/>
      <c r="EL3082" s="275"/>
      <c r="EM3082" s="275"/>
      <c r="EO3082" s="275"/>
      <c r="EP3082" s="275"/>
      <c r="ES3082" s="275"/>
      <c r="ET3082" s="276"/>
      <c r="EU3082" s="275"/>
      <c r="EV3082" s="275"/>
      <c r="EX3082" s="275"/>
      <c r="EY3082" s="275"/>
    </row>
    <row r="3083" spans="140:155" ht="32.25" customHeight="1">
      <c r="EJ3083" s="275"/>
      <c r="EK3083" s="276"/>
      <c r="EL3083" s="275"/>
      <c r="EM3083" s="275"/>
      <c r="EO3083" s="275"/>
      <c r="EP3083" s="275"/>
      <c r="ES3083" s="275"/>
      <c r="ET3083" s="276"/>
      <c r="EU3083" s="275"/>
      <c r="EV3083" s="275"/>
      <c r="EX3083" s="275"/>
      <c r="EY3083" s="275"/>
    </row>
    <row r="3084" spans="140:155" ht="32.25" customHeight="1">
      <c r="EJ3084" s="275"/>
      <c r="EK3084" s="276"/>
      <c r="EL3084" s="275"/>
      <c r="EM3084" s="275"/>
      <c r="EO3084" s="275"/>
      <c r="EP3084" s="275"/>
      <c r="ES3084" s="275"/>
      <c r="ET3084" s="276"/>
      <c r="EU3084" s="275"/>
      <c r="EV3084" s="275"/>
      <c r="EX3084" s="275"/>
      <c r="EY3084" s="275"/>
    </row>
    <row r="3085" spans="140:155" ht="32.25" customHeight="1">
      <c r="EJ3085" s="275"/>
      <c r="EK3085" s="276"/>
      <c r="EL3085" s="275"/>
      <c r="EM3085" s="275"/>
      <c r="EO3085" s="275"/>
      <c r="EP3085" s="275"/>
      <c r="ES3085" s="275"/>
      <c r="ET3085" s="276"/>
      <c r="EU3085" s="275"/>
      <c r="EV3085" s="275"/>
      <c r="EX3085" s="275"/>
      <c r="EY3085" s="275"/>
    </row>
    <row r="3086" spans="140:155" ht="32.25" customHeight="1">
      <c r="EJ3086" s="275"/>
      <c r="EK3086" s="276"/>
      <c r="EL3086" s="275"/>
      <c r="EM3086" s="275"/>
      <c r="EO3086" s="275"/>
      <c r="EP3086" s="275"/>
      <c r="ES3086" s="275"/>
      <c r="ET3086" s="276"/>
      <c r="EU3086" s="275"/>
      <c r="EV3086" s="275"/>
      <c r="EX3086" s="275"/>
      <c r="EY3086" s="275"/>
    </row>
    <row r="3087" spans="140:155" ht="32.25" customHeight="1">
      <c r="EJ3087" s="275"/>
      <c r="EK3087" s="276"/>
      <c r="EL3087" s="275"/>
      <c r="EM3087" s="275"/>
      <c r="EO3087" s="275"/>
      <c r="EP3087" s="275"/>
      <c r="ES3087" s="275"/>
      <c r="ET3087" s="276"/>
      <c r="EU3087" s="275"/>
      <c r="EV3087" s="275"/>
      <c r="EX3087" s="275"/>
      <c r="EY3087" s="275"/>
    </row>
    <row r="3088" spans="140:155" ht="32.25" customHeight="1">
      <c r="EJ3088" s="275"/>
      <c r="EK3088" s="276"/>
      <c r="EL3088" s="275"/>
      <c r="EM3088" s="275"/>
      <c r="EO3088" s="275"/>
      <c r="EP3088" s="275"/>
      <c r="ES3088" s="275"/>
      <c r="ET3088" s="276"/>
      <c r="EU3088" s="275"/>
      <c r="EV3088" s="275"/>
      <c r="EX3088" s="275"/>
      <c r="EY3088" s="275"/>
    </row>
    <row r="3089" spans="140:155" ht="32.25" customHeight="1">
      <c r="EJ3089" s="275"/>
      <c r="EK3089" s="276"/>
      <c r="EL3089" s="275"/>
      <c r="EM3089" s="275"/>
      <c r="EO3089" s="275"/>
      <c r="EP3089" s="275"/>
      <c r="ES3089" s="275"/>
      <c r="ET3089" s="276"/>
      <c r="EU3089" s="275"/>
      <c r="EV3089" s="275"/>
      <c r="EX3089" s="275"/>
      <c r="EY3089" s="275"/>
    </row>
    <row r="3090" spans="140:155" ht="32.25" customHeight="1">
      <c r="EJ3090" s="275"/>
      <c r="EK3090" s="276"/>
      <c r="EL3090" s="275"/>
      <c r="EM3090" s="275"/>
      <c r="EO3090" s="275"/>
      <c r="EP3090" s="275"/>
      <c r="ES3090" s="275"/>
      <c r="ET3090" s="276"/>
      <c r="EU3090" s="275"/>
      <c r="EV3090" s="275"/>
      <c r="EX3090" s="275"/>
      <c r="EY3090" s="275"/>
    </row>
    <row r="3091" spans="140:155" ht="32.25" customHeight="1">
      <c r="EJ3091" s="275"/>
      <c r="EK3091" s="276"/>
      <c r="EL3091" s="275"/>
      <c r="EM3091" s="275"/>
      <c r="EO3091" s="275"/>
      <c r="EP3091" s="275"/>
      <c r="ES3091" s="275"/>
      <c r="ET3091" s="276"/>
      <c r="EU3091" s="275"/>
      <c r="EV3091" s="275"/>
      <c r="EX3091" s="275"/>
      <c r="EY3091" s="275"/>
    </row>
    <row r="3092" spans="140:155" ht="32.25" customHeight="1">
      <c r="EJ3092" s="275"/>
      <c r="EK3092" s="276"/>
      <c r="EL3092" s="275"/>
      <c r="EM3092" s="275"/>
      <c r="EO3092" s="275"/>
      <c r="EP3092" s="275"/>
      <c r="ES3092" s="275"/>
      <c r="ET3092" s="276"/>
      <c r="EU3092" s="275"/>
      <c r="EV3092" s="275"/>
      <c r="EX3092" s="275"/>
      <c r="EY3092" s="275"/>
    </row>
    <row r="3093" spans="140:155" ht="32.25" customHeight="1">
      <c r="EJ3093" s="275"/>
      <c r="EK3093" s="276"/>
      <c r="EL3093" s="275"/>
      <c r="EM3093" s="275"/>
      <c r="EO3093" s="275"/>
      <c r="EP3093" s="275"/>
      <c r="ES3093" s="275"/>
      <c r="ET3093" s="276"/>
      <c r="EU3093" s="275"/>
      <c r="EV3093" s="275"/>
      <c r="EX3093" s="275"/>
      <c r="EY3093" s="275"/>
    </row>
    <row r="3094" spans="140:155" ht="32.25" customHeight="1">
      <c r="EJ3094" s="275"/>
      <c r="EK3094" s="276"/>
      <c r="EL3094" s="275"/>
      <c r="EM3094" s="275"/>
      <c r="EO3094" s="275"/>
      <c r="EP3094" s="275"/>
      <c r="ES3094" s="275"/>
      <c r="ET3094" s="276"/>
      <c r="EU3094" s="275"/>
      <c r="EV3094" s="275"/>
      <c r="EX3094" s="275"/>
      <c r="EY3094" s="275"/>
    </row>
    <row r="3095" spans="140:155" ht="32.25" customHeight="1">
      <c r="EJ3095" s="275"/>
      <c r="EK3095" s="276"/>
      <c r="EL3095" s="275"/>
      <c r="EM3095" s="275"/>
      <c r="EO3095" s="275"/>
      <c r="EP3095" s="275"/>
      <c r="ES3095" s="275"/>
      <c r="ET3095" s="276"/>
      <c r="EU3095" s="275"/>
      <c r="EV3095" s="275"/>
      <c r="EX3095" s="275"/>
      <c r="EY3095" s="275"/>
    </row>
    <row r="3096" spans="140:155" ht="32.25" customHeight="1">
      <c r="EJ3096" s="275"/>
      <c r="EK3096" s="276"/>
      <c r="EL3096" s="275"/>
      <c r="EM3096" s="275"/>
      <c r="EO3096" s="275"/>
      <c r="EP3096" s="275"/>
      <c r="ES3096" s="275"/>
      <c r="ET3096" s="276"/>
      <c r="EU3096" s="275"/>
      <c r="EV3096" s="275"/>
      <c r="EX3096" s="275"/>
      <c r="EY3096" s="275"/>
    </row>
    <row r="3097" spans="140:155" ht="32.25" customHeight="1">
      <c r="EJ3097" s="275"/>
      <c r="EK3097" s="276"/>
      <c r="EL3097" s="275"/>
      <c r="EM3097" s="275"/>
      <c r="EO3097" s="275"/>
      <c r="EP3097" s="275"/>
      <c r="ES3097" s="275"/>
      <c r="ET3097" s="276"/>
      <c r="EU3097" s="275"/>
      <c r="EV3097" s="275"/>
      <c r="EX3097" s="275"/>
      <c r="EY3097" s="275"/>
    </row>
    <row r="3098" spans="140:155" ht="32.25" customHeight="1">
      <c r="EJ3098" s="275"/>
      <c r="EK3098" s="276"/>
      <c r="EL3098" s="275"/>
      <c r="EM3098" s="275"/>
      <c r="EO3098" s="275"/>
      <c r="EP3098" s="275"/>
      <c r="ES3098" s="275"/>
      <c r="ET3098" s="276"/>
      <c r="EU3098" s="275"/>
      <c r="EV3098" s="275"/>
      <c r="EX3098" s="275"/>
      <c r="EY3098" s="275"/>
    </row>
    <row r="3099" spans="140:155" ht="32.25" customHeight="1">
      <c r="EJ3099" s="275"/>
      <c r="EK3099" s="276"/>
      <c r="EL3099" s="275"/>
      <c r="EM3099" s="275"/>
      <c r="EO3099" s="275"/>
      <c r="EP3099" s="275"/>
      <c r="ES3099" s="275"/>
      <c r="ET3099" s="276"/>
      <c r="EU3099" s="275"/>
      <c r="EV3099" s="275"/>
      <c r="EX3099" s="275"/>
      <c r="EY3099" s="275"/>
    </row>
    <row r="3100" spans="140:155" ht="32.25" customHeight="1">
      <c r="EJ3100" s="275"/>
      <c r="EK3100" s="276"/>
      <c r="EL3100" s="275"/>
      <c r="EM3100" s="275"/>
      <c r="EO3100" s="275"/>
      <c r="EP3100" s="275"/>
      <c r="ES3100" s="275"/>
      <c r="ET3100" s="276"/>
      <c r="EU3100" s="275"/>
      <c r="EV3100" s="275"/>
      <c r="EX3100" s="275"/>
      <c r="EY3100" s="275"/>
    </row>
    <row r="3101" spans="140:155" ht="32.25" customHeight="1">
      <c r="EJ3101" s="275"/>
      <c r="EK3101" s="276"/>
      <c r="EL3101" s="275"/>
      <c r="EM3101" s="275"/>
      <c r="EO3101" s="275"/>
      <c r="EP3101" s="275"/>
      <c r="ES3101" s="275"/>
      <c r="ET3101" s="276"/>
      <c r="EU3101" s="275"/>
      <c r="EV3101" s="275"/>
      <c r="EX3101" s="275"/>
      <c r="EY3101" s="275"/>
    </row>
    <row r="3102" spans="140:155" ht="32.25" customHeight="1">
      <c r="EJ3102" s="275"/>
      <c r="EK3102" s="276"/>
      <c r="EL3102" s="275"/>
      <c r="EM3102" s="275"/>
      <c r="EO3102" s="275"/>
      <c r="EP3102" s="275"/>
      <c r="ES3102" s="275"/>
      <c r="ET3102" s="276"/>
      <c r="EU3102" s="275"/>
      <c r="EV3102" s="275"/>
      <c r="EX3102" s="275"/>
      <c r="EY3102" s="275"/>
    </row>
    <row r="3103" spans="140:155" ht="32.25" customHeight="1">
      <c r="EJ3103" s="275"/>
      <c r="EK3103" s="276"/>
      <c r="EL3103" s="275"/>
      <c r="EM3103" s="275"/>
      <c r="EO3103" s="275"/>
      <c r="EP3103" s="275"/>
      <c r="ES3103" s="275"/>
      <c r="ET3103" s="276"/>
      <c r="EU3103" s="275"/>
      <c r="EV3103" s="275"/>
      <c r="EX3103" s="275"/>
      <c r="EY3103" s="275"/>
    </row>
    <row r="3104" spans="140:155" ht="32.25" customHeight="1">
      <c r="EJ3104" s="275"/>
      <c r="EK3104" s="276"/>
      <c r="EL3104" s="275"/>
      <c r="EM3104" s="275"/>
      <c r="EO3104" s="275"/>
      <c r="EP3104" s="275"/>
      <c r="ES3104" s="275"/>
      <c r="ET3104" s="276"/>
      <c r="EU3104" s="275"/>
      <c r="EV3104" s="275"/>
      <c r="EX3104" s="275"/>
      <c r="EY3104" s="275"/>
    </row>
    <row r="3105" spans="140:155" ht="32.25" customHeight="1">
      <c r="EJ3105" s="275"/>
      <c r="EK3105" s="276"/>
      <c r="EL3105" s="275"/>
      <c r="EM3105" s="275"/>
      <c r="EO3105" s="275"/>
      <c r="EP3105" s="275"/>
      <c r="ES3105" s="275"/>
      <c r="ET3105" s="276"/>
      <c r="EU3105" s="275"/>
      <c r="EV3105" s="275"/>
      <c r="EX3105" s="275"/>
      <c r="EY3105" s="275"/>
    </row>
    <row r="3106" spans="140:155" ht="32.25" customHeight="1">
      <c r="EJ3106" s="275"/>
      <c r="EK3106" s="276"/>
      <c r="EL3106" s="275"/>
      <c r="EM3106" s="275"/>
      <c r="EO3106" s="275"/>
      <c r="EP3106" s="275"/>
      <c r="ES3106" s="275"/>
      <c r="ET3106" s="276"/>
      <c r="EU3106" s="275"/>
      <c r="EV3106" s="275"/>
      <c r="EX3106" s="275"/>
      <c r="EY3106" s="275"/>
    </row>
    <row r="3107" spans="140:155" ht="32.25" customHeight="1">
      <c r="EJ3107" s="275"/>
      <c r="EK3107" s="276"/>
      <c r="EL3107" s="275"/>
      <c r="EM3107" s="275"/>
      <c r="EO3107" s="275"/>
      <c r="EP3107" s="275"/>
      <c r="ES3107" s="275"/>
      <c r="ET3107" s="276"/>
      <c r="EU3107" s="275"/>
      <c r="EV3107" s="275"/>
      <c r="EX3107" s="275"/>
      <c r="EY3107" s="275"/>
    </row>
    <row r="3108" spans="140:155" ht="32.25" customHeight="1">
      <c r="EJ3108" s="275"/>
      <c r="EK3108" s="276"/>
      <c r="EL3108" s="275"/>
      <c r="EM3108" s="275"/>
      <c r="EO3108" s="275"/>
      <c r="EP3108" s="275"/>
      <c r="ES3108" s="275"/>
      <c r="ET3108" s="276"/>
      <c r="EU3108" s="275"/>
      <c r="EV3108" s="275"/>
      <c r="EX3108" s="275"/>
      <c r="EY3108" s="275"/>
    </row>
    <row r="3109" spans="140:155" ht="32.25" customHeight="1">
      <c r="EJ3109" s="275"/>
      <c r="EK3109" s="276"/>
      <c r="EL3109" s="275"/>
      <c r="EM3109" s="275"/>
      <c r="EO3109" s="275"/>
      <c r="EP3109" s="275"/>
      <c r="ES3109" s="275"/>
      <c r="ET3109" s="276"/>
      <c r="EU3109" s="275"/>
      <c r="EV3109" s="275"/>
      <c r="EX3109" s="275"/>
      <c r="EY3109" s="275"/>
    </row>
    <row r="3110" spans="140:155" ht="32.25" customHeight="1">
      <c r="EJ3110" s="275"/>
      <c r="EK3110" s="276"/>
      <c r="EL3110" s="275"/>
      <c r="EM3110" s="275"/>
      <c r="EO3110" s="275"/>
      <c r="EP3110" s="275"/>
      <c r="ES3110" s="275"/>
      <c r="ET3110" s="276"/>
      <c r="EU3110" s="275"/>
      <c r="EV3110" s="275"/>
      <c r="EX3110" s="275"/>
      <c r="EY3110" s="275"/>
    </row>
    <row r="3111" spans="140:155" ht="32.25" customHeight="1">
      <c r="EJ3111" s="275"/>
      <c r="EK3111" s="276"/>
      <c r="EL3111" s="275"/>
      <c r="EM3111" s="275"/>
      <c r="EO3111" s="275"/>
      <c r="EP3111" s="275"/>
      <c r="ES3111" s="275"/>
      <c r="ET3111" s="276"/>
      <c r="EU3111" s="275"/>
      <c r="EV3111" s="275"/>
      <c r="EX3111" s="275"/>
      <c r="EY3111" s="275"/>
    </row>
    <row r="3112" spans="140:155" ht="32.25" customHeight="1">
      <c r="EJ3112" s="275"/>
      <c r="EK3112" s="276"/>
      <c r="EL3112" s="275"/>
      <c r="EM3112" s="275"/>
      <c r="EO3112" s="275"/>
      <c r="EP3112" s="275"/>
      <c r="ES3112" s="275"/>
      <c r="ET3112" s="276"/>
      <c r="EU3112" s="275"/>
      <c r="EV3112" s="275"/>
      <c r="EX3112" s="275"/>
      <c r="EY3112" s="275"/>
    </row>
    <row r="3113" spans="140:155" ht="32.25" customHeight="1">
      <c r="EJ3113" s="275"/>
      <c r="EK3113" s="276"/>
      <c r="EL3113" s="275"/>
      <c r="EM3113" s="275"/>
      <c r="EO3113" s="275"/>
      <c r="EP3113" s="275"/>
      <c r="ES3113" s="275"/>
      <c r="ET3113" s="276"/>
      <c r="EU3113" s="275"/>
      <c r="EV3113" s="275"/>
      <c r="EX3113" s="275"/>
      <c r="EY3113" s="275"/>
    </row>
    <row r="3114" spans="140:155" ht="32.25" customHeight="1">
      <c r="EJ3114" s="275"/>
      <c r="EK3114" s="276"/>
      <c r="EL3114" s="275"/>
      <c r="EM3114" s="275"/>
      <c r="EO3114" s="275"/>
      <c r="EP3114" s="275"/>
      <c r="ES3114" s="275"/>
      <c r="ET3114" s="276"/>
      <c r="EU3114" s="275"/>
      <c r="EV3114" s="275"/>
      <c r="EX3114" s="275"/>
      <c r="EY3114" s="275"/>
    </row>
    <row r="3115" spans="140:155" ht="32.25" customHeight="1">
      <c r="EJ3115" s="275"/>
      <c r="EK3115" s="276"/>
      <c r="EL3115" s="275"/>
      <c r="EM3115" s="275"/>
      <c r="EO3115" s="275"/>
      <c r="EP3115" s="275"/>
      <c r="ES3115" s="275"/>
      <c r="ET3115" s="276"/>
      <c r="EU3115" s="275"/>
      <c r="EV3115" s="275"/>
      <c r="EX3115" s="275"/>
      <c r="EY3115" s="275"/>
    </row>
    <row r="3116" spans="140:155" ht="32.25" customHeight="1">
      <c r="EJ3116" s="275"/>
      <c r="EK3116" s="276"/>
      <c r="EL3116" s="275"/>
      <c r="EM3116" s="275"/>
      <c r="EO3116" s="275"/>
      <c r="EP3116" s="275"/>
      <c r="ES3116" s="275"/>
      <c r="ET3116" s="276"/>
      <c r="EU3116" s="275"/>
      <c r="EV3116" s="275"/>
      <c r="EX3116" s="275"/>
      <c r="EY3116" s="275"/>
    </row>
    <row r="3117" spans="140:155" ht="32.25" customHeight="1">
      <c r="EJ3117" s="275"/>
      <c r="EK3117" s="276"/>
      <c r="EL3117" s="275"/>
      <c r="EM3117" s="275"/>
      <c r="EO3117" s="275"/>
      <c r="EP3117" s="275"/>
      <c r="ES3117" s="275"/>
      <c r="ET3117" s="276"/>
      <c r="EU3117" s="275"/>
      <c r="EV3117" s="275"/>
      <c r="EX3117" s="275"/>
      <c r="EY3117" s="275"/>
    </row>
    <row r="3118" spans="140:155" ht="32.25" customHeight="1">
      <c r="EJ3118" s="275"/>
      <c r="EK3118" s="276"/>
      <c r="EL3118" s="275"/>
      <c r="EM3118" s="275"/>
      <c r="EO3118" s="275"/>
      <c r="EP3118" s="275"/>
      <c r="ES3118" s="275"/>
      <c r="ET3118" s="276"/>
      <c r="EU3118" s="275"/>
      <c r="EV3118" s="275"/>
      <c r="EX3118" s="275"/>
      <c r="EY3118" s="275"/>
    </row>
    <row r="3119" spans="140:155" ht="32.25" customHeight="1">
      <c r="EJ3119" s="275"/>
      <c r="EK3119" s="276"/>
      <c r="EL3119" s="275"/>
      <c r="EM3119" s="275"/>
      <c r="EO3119" s="275"/>
      <c r="EP3119" s="275"/>
      <c r="ES3119" s="275"/>
      <c r="ET3119" s="276"/>
      <c r="EU3119" s="275"/>
      <c r="EV3119" s="275"/>
      <c r="EX3119" s="275"/>
      <c r="EY3119" s="275"/>
    </row>
    <row r="3120" spans="140:155" ht="32.25" customHeight="1">
      <c r="EJ3120" s="275"/>
      <c r="EK3120" s="276"/>
      <c r="EL3120" s="275"/>
      <c r="EM3120" s="275"/>
      <c r="EO3120" s="275"/>
      <c r="EP3120" s="275"/>
      <c r="ES3120" s="275"/>
      <c r="ET3120" s="276"/>
      <c r="EU3120" s="275"/>
      <c r="EV3120" s="275"/>
      <c r="EX3120" s="275"/>
      <c r="EY3120" s="275"/>
    </row>
    <row r="3121" spans="140:155" ht="32.25" customHeight="1">
      <c r="EJ3121" s="275"/>
      <c r="EK3121" s="276"/>
      <c r="EL3121" s="275"/>
      <c r="EM3121" s="275"/>
      <c r="EO3121" s="275"/>
      <c r="EP3121" s="275"/>
      <c r="ES3121" s="275"/>
      <c r="ET3121" s="276"/>
      <c r="EU3121" s="275"/>
      <c r="EV3121" s="275"/>
      <c r="EX3121" s="275"/>
      <c r="EY3121" s="275"/>
    </row>
    <row r="3122" spans="140:155" ht="32.25" customHeight="1">
      <c r="EJ3122" s="275"/>
      <c r="EK3122" s="276"/>
      <c r="EL3122" s="275"/>
      <c r="EM3122" s="275"/>
      <c r="EO3122" s="275"/>
      <c r="EP3122" s="275"/>
      <c r="ES3122" s="275"/>
      <c r="ET3122" s="276"/>
      <c r="EU3122" s="275"/>
      <c r="EV3122" s="275"/>
      <c r="EX3122" s="275"/>
      <c r="EY3122" s="275"/>
    </row>
    <row r="3123" spans="140:155" ht="32.25" customHeight="1">
      <c r="EJ3123" s="275"/>
      <c r="EK3123" s="276"/>
      <c r="EL3123" s="275"/>
      <c r="EM3123" s="275"/>
      <c r="EO3123" s="275"/>
      <c r="EP3123" s="275"/>
      <c r="ES3123" s="275"/>
      <c r="ET3123" s="276"/>
      <c r="EU3123" s="275"/>
      <c r="EV3123" s="275"/>
      <c r="EX3123" s="275"/>
      <c r="EY3123" s="275"/>
    </row>
    <row r="3124" spans="140:155" ht="32.25" customHeight="1">
      <c r="EJ3124" s="275"/>
      <c r="EK3124" s="276"/>
      <c r="EL3124" s="275"/>
      <c r="EM3124" s="275"/>
      <c r="EO3124" s="275"/>
      <c r="EP3124" s="275"/>
      <c r="ES3124" s="275"/>
      <c r="ET3124" s="276"/>
      <c r="EU3124" s="275"/>
      <c r="EV3124" s="275"/>
      <c r="EX3124" s="275"/>
      <c r="EY3124" s="275"/>
    </row>
    <row r="3125" spans="140:155" ht="32.25" customHeight="1">
      <c r="EJ3125" s="275"/>
      <c r="EK3125" s="276"/>
      <c r="EL3125" s="275"/>
      <c r="EM3125" s="275"/>
      <c r="EO3125" s="275"/>
      <c r="EP3125" s="275"/>
      <c r="ES3125" s="275"/>
      <c r="ET3125" s="276"/>
      <c r="EU3125" s="275"/>
      <c r="EV3125" s="275"/>
      <c r="EX3125" s="275"/>
      <c r="EY3125" s="275"/>
    </row>
    <row r="3126" spans="140:155" ht="32.25" customHeight="1">
      <c r="EJ3126" s="275"/>
      <c r="EK3126" s="276"/>
      <c r="EL3126" s="275"/>
      <c r="EM3126" s="275"/>
      <c r="EO3126" s="275"/>
      <c r="EP3126" s="275"/>
      <c r="ES3126" s="275"/>
      <c r="ET3126" s="276"/>
      <c r="EU3126" s="275"/>
      <c r="EV3126" s="275"/>
      <c r="EX3126" s="275"/>
      <c r="EY3126" s="275"/>
    </row>
    <row r="3127" spans="140:155" ht="32.25" customHeight="1">
      <c r="EJ3127" s="275"/>
      <c r="EK3127" s="276"/>
      <c r="EL3127" s="275"/>
      <c r="EM3127" s="275"/>
      <c r="EO3127" s="275"/>
      <c r="EP3127" s="275"/>
      <c r="ES3127" s="275"/>
      <c r="ET3127" s="276"/>
      <c r="EU3127" s="275"/>
      <c r="EV3127" s="275"/>
      <c r="EX3127" s="275"/>
      <c r="EY3127" s="275"/>
    </row>
    <row r="3128" spans="140:155" ht="32.25" customHeight="1">
      <c r="EJ3128" s="275"/>
      <c r="EK3128" s="276"/>
      <c r="EL3128" s="275"/>
      <c r="EM3128" s="275"/>
      <c r="EO3128" s="275"/>
      <c r="EP3128" s="275"/>
      <c r="ES3128" s="275"/>
      <c r="ET3128" s="276"/>
      <c r="EU3128" s="275"/>
      <c r="EV3128" s="275"/>
      <c r="EX3128" s="275"/>
      <c r="EY3128" s="275"/>
    </row>
    <row r="3129" spans="140:155" ht="32.25" customHeight="1">
      <c r="EJ3129" s="275"/>
      <c r="EK3129" s="276"/>
      <c r="EL3129" s="275"/>
      <c r="EM3129" s="275"/>
      <c r="EO3129" s="275"/>
      <c r="EP3129" s="275"/>
      <c r="ES3129" s="275"/>
      <c r="ET3129" s="276"/>
      <c r="EU3129" s="275"/>
      <c r="EV3129" s="275"/>
      <c r="EX3129" s="275"/>
      <c r="EY3129" s="275"/>
    </row>
    <row r="3130" spans="140:155" ht="32.25" customHeight="1">
      <c r="EJ3130" s="275"/>
      <c r="EK3130" s="276"/>
      <c r="EL3130" s="275"/>
      <c r="EM3130" s="275"/>
      <c r="EO3130" s="275"/>
      <c r="EP3130" s="275"/>
      <c r="ES3130" s="275"/>
      <c r="ET3130" s="276"/>
      <c r="EU3130" s="275"/>
      <c r="EV3130" s="275"/>
      <c r="EX3130" s="275"/>
      <c r="EY3130" s="275"/>
    </row>
    <row r="3131" spans="140:155" ht="32.25" customHeight="1">
      <c r="EJ3131" s="275"/>
      <c r="EK3131" s="276"/>
      <c r="EL3131" s="275"/>
      <c r="EM3131" s="275"/>
      <c r="EO3131" s="275"/>
      <c r="EP3131" s="275"/>
      <c r="ES3131" s="275"/>
      <c r="ET3131" s="276"/>
      <c r="EU3131" s="275"/>
      <c r="EV3131" s="275"/>
      <c r="EX3131" s="275"/>
      <c r="EY3131" s="275"/>
    </row>
    <row r="3132" spans="140:155" ht="32.25" customHeight="1">
      <c r="EJ3132" s="275"/>
      <c r="EK3132" s="276"/>
      <c r="EL3132" s="275"/>
      <c r="EM3132" s="275"/>
      <c r="EO3132" s="275"/>
      <c r="EP3132" s="275"/>
      <c r="ES3132" s="275"/>
      <c r="ET3132" s="276"/>
      <c r="EU3132" s="275"/>
      <c r="EV3132" s="275"/>
      <c r="EX3132" s="275"/>
      <c r="EY3132" s="275"/>
    </row>
    <row r="3133" spans="140:155" ht="32.25" customHeight="1">
      <c r="EJ3133" s="275"/>
      <c r="EK3133" s="276"/>
      <c r="EL3133" s="275"/>
      <c r="EM3133" s="275"/>
      <c r="EO3133" s="275"/>
      <c r="EP3133" s="275"/>
      <c r="ES3133" s="275"/>
      <c r="ET3133" s="276"/>
      <c r="EU3133" s="275"/>
      <c r="EV3133" s="275"/>
      <c r="EX3133" s="275"/>
      <c r="EY3133" s="275"/>
    </row>
    <row r="3134" spans="140:155" ht="32.25" customHeight="1">
      <c r="EJ3134" s="275"/>
      <c r="EK3134" s="276"/>
      <c r="EL3134" s="275"/>
      <c r="EM3134" s="275"/>
      <c r="EO3134" s="275"/>
      <c r="EP3134" s="275"/>
      <c r="ES3134" s="275"/>
      <c r="ET3134" s="276"/>
      <c r="EU3134" s="275"/>
      <c r="EV3134" s="275"/>
      <c r="EX3134" s="275"/>
      <c r="EY3134" s="275"/>
    </row>
    <row r="3135" spans="140:155" ht="32.25" customHeight="1">
      <c r="EJ3135" s="275"/>
      <c r="EK3135" s="276"/>
      <c r="EL3135" s="275"/>
      <c r="EM3135" s="275"/>
      <c r="EO3135" s="275"/>
      <c r="EP3135" s="275"/>
      <c r="ES3135" s="275"/>
      <c r="ET3135" s="276"/>
      <c r="EU3135" s="275"/>
      <c r="EV3135" s="275"/>
      <c r="EX3135" s="275"/>
      <c r="EY3135" s="275"/>
    </row>
    <row r="3136" spans="140:155" ht="32.25" customHeight="1">
      <c r="EJ3136" s="275"/>
      <c r="EK3136" s="276"/>
      <c r="EL3136" s="275"/>
      <c r="EM3136" s="275"/>
      <c r="EO3136" s="275"/>
      <c r="EP3136" s="275"/>
      <c r="ES3136" s="275"/>
      <c r="ET3136" s="276"/>
      <c r="EU3136" s="275"/>
      <c r="EV3136" s="275"/>
      <c r="EX3136" s="275"/>
      <c r="EY3136" s="275"/>
    </row>
    <row r="3137" spans="140:155" ht="32.25" customHeight="1">
      <c r="EJ3137" s="275"/>
      <c r="EK3137" s="276"/>
      <c r="EL3137" s="275"/>
      <c r="EM3137" s="275"/>
      <c r="EO3137" s="275"/>
      <c r="EP3137" s="275"/>
      <c r="ES3137" s="275"/>
      <c r="ET3137" s="276"/>
      <c r="EU3137" s="275"/>
      <c r="EV3137" s="275"/>
      <c r="EX3137" s="275"/>
      <c r="EY3137" s="275"/>
    </row>
    <row r="3138" spans="140:155" ht="32.25" customHeight="1">
      <c r="EJ3138" s="275"/>
      <c r="EK3138" s="276"/>
      <c r="EL3138" s="275"/>
      <c r="EM3138" s="275"/>
      <c r="EO3138" s="275"/>
      <c r="EP3138" s="275"/>
      <c r="ES3138" s="275"/>
      <c r="ET3138" s="276"/>
      <c r="EU3138" s="275"/>
      <c r="EV3138" s="275"/>
      <c r="EX3138" s="275"/>
      <c r="EY3138" s="275"/>
    </row>
    <row r="3139" spans="140:155" ht="32.25" customHeight="1">
      <c r="EJ3139" s="275"/>
      <c r="EK3139" s="276"/>
      <c r="EL3139" s="275"/>
      <c r="EM3139" s="275"/>
      <c r="EO3139" s="275"/>
      <c r="EP3139" s="275"/>
      <c r="ES3139" s="275"/>
      <c r="ET3139" s="276"/>
      <c r="EU3139" s="275"/>
      <c r="EV3139" s="275"/>
      <c r="EX3139" s="275"/>
      <c r="EY3139" s="275"/>
    </row>
    <row r="3140" spans="140:155" ht="32.25" customHeight="1">
      <c r="EJ3140" s="275"/>
      <c r="EK3140" s="276"/>
      <c r="EL3140" s="275"/>
      <c r="EM3140" s="275"/>
      <c r="EO3140" s="275"/>
      <c r="EP3140" s="275"/>
      <c r="ES3140" s="275"/>
      <c r="ET3140" s="276"/>
      <c r="EU3140" s="275"/>
      <c r="EV3140" s="275"/>
      <c r="EX3140" s="275"/>
      <c r="EY3140" s="275"/>
    </row>
    <row r="3141" spans="140:155" ht="32.25" customHeight="1">
      <c r="EJ3141" s="275"/>
      <c r="EK3141" s="276"/>
      <c r="EL3141" s="275"/>
      <c r="EM3141" s="275"/>
      <c r="EO3141" s="275"/>
      <c r="EP3141" s="275"/>
      <c r="ES3141" s="275"/>
      <c r="ET3141" s="276"/>
      <c r="EU3141" s="275"/>
      <c r="EV3141" s="275"/>
      <c r="EX3141" s="275"/>
      <c r="EY3141" s="275"/>
    </row>
    <row r="3142" spans="140:155" ht="32.25" customHeight="1">
      <c r="EJ3142" s="275"/>
      <c r="EK3142" s="276"/>
      <c r="EL3142" s="275"/>
      <c r="EM3142" s="275"/>
      <c r="EO3142" s="275"/>
      <c r="EP3142" s="275"/>
      <c r="ES3142" s="275"/>
      <c r="ET3142" s="276"/>
      <c r="EU3142" s="275"/>
      <c r="EV3142" s="275"/>
      <c r="EX3142" s="275"/>
      <c r="EY3142" s="275"/>
    </row>
    <row r="3143" spans="140:155" ht="32.25" customHeight="1">
      <c r="EJ3143" s="275"/>
      <c r="EK3143" s="276"/>
      <c r="EL3143" s="275"/>
      <c r="EM3143" s="275"/>
      <c r="EO3143" s="275"/>
      <c r="EP3143" s="275"/>
      <c r="ES3143" s="275"/>
      <c r="ET3143" s="276"/>
      <c r="EU3143" s="275"/>
      <c r="EV3143" s="275"/>
      <c r="EX3143" s="275"/>
      <c r="EY3143" s="275"/>
    </row>
    <row r="3144" spans="140:155" ht="32.25" customHeight="1">
      <c r="EJ3144" s="275"/>
      <c r="EK3144" s="276"/>
      <c r="EL3144" s="275"/>
      <c r="EM3144" s="275"/>
      <c r="EO3144" s="275"/>
      <c r="EP3144" s="275"/>
      <c r="ES3144" s="275"/>
      <c r="ET3144" s="276"/>
      <c r="EU3144" s="275"/>
      <c r="EV3144" s="275"/>
      <c r="EX3144" s="275"/>
      <c r="EY3144" s="275"/>
    </row>
    <row r="3145" spans="140:155" ht="32.25" customHeight="1">
      <c r="EJ3145" s="275"/>
      <c r="EK3145" s="276"/>
      <c r="EL3145" s="275"/>
      <c r="EM3145" s="275"/>
      <c r="EO3145" s="275"/>
      <c r="EP3145" s="275"/>
      <c r="ES3145" s="275"/>
      <c r="ET3145" s="276"/>
      <c r="EU3145" s="275"/>
      <c r="EV3145" s="275"/>
      <c r="EX3145" s="275"/>
      <c r="EY3145" s="275"/>
    </row>
    <row r="3146" spans="140:155" ht="32.25" customHeight="1">
      <c r="EJ3146" s="275"/>
      <c r="EK3146" s="276"/>
      <c r="EL3146" s="275"/>
      <c r="EM3146" s="275"/>
      <c r="EO3146" s="275"/>
      <c r="EP3146" s="275"/>
      <c r="ES3146" s="275"/>
      <c r="ET3146" s="276"/>
      <c r="EU3146" s="275"/>
      <c r="EV3146" s="275"/>
      <c r="EX3146" s="275"/>
      <c r="EY3146" s="275"/>
    </row>
    <row r="3147" spans="140:155" ht="32.25" customHeight="1">
      <c r="EJ3147" s="275"/>
      <c r="EK3147" s="276"/>
      <c r="EL3147" s="275"/>
      <c r="EM3147" s="275"/>
      <c r="EO3147" s="275"/>
      <c r="EP3147" s="275"/>
      <c r="ES3147" s="275"/>
      <c r="ET3147" s="276"/>
      <c r="EU3147" s="275"/>
      <c r="EV3147" s="275"/>
      <c r="EX3147" s="275"/>
      <c r="EY3147" s="275"/>
    </row>
    <row r="3148" spans="140:155" ht="32.25" customHeight="1">
      <c r="EJ3148" s="275"/>
      <c r="EK3148" s="276"/>
      <c r="EL3148" s="275"/>
      <c r="EM3148" s="275"/>
      <c r="EO3148" s="275"/>
      <c r="EP3148" s="275"/>
      <c r="ES3148" s="275"/>
      <c r="ET3148" s="276"/>
      <c r="EU3148" s="275"/>
      <c r="EV3148" s="275"/>
      <c r="EX3148" s="275"/>
      <c r="EY3148" s="275"/>
    </row>
    <row r="3149" spans="140:155" ht="32.25" customHeight="1">
      <c r="EJ3149" s="275"/>
      <c r="EK3149" s="276"/>
      <c r="EL3149" s="275"/>
      <c r="EM3149" s="275"/>
      <c r="EO3149" s="275"/>
      <c r="EP3149" s="275"/>
      <c r="ES3149" s="275"/>
      <c r="ET3149" s="276"/>
      <c r="EU3149" s="275"/>
      <c r="EV3149" s="275"/>
      <c r="EX3149" s="275"/>
      <c r="EY3149" s="275"/>
    </row>
    <row r="3150" spans="140:155" ht="32.25" customHeight="1">
      <c r="EJ3150" s="275"/>
      <c r="EK3150" s="276"/>
      <c r="EL3150" s="275"/>
      <c r="EM3150" s="275"/>
      <c r="EO3150" s="275"/>
      <c r="EP3150" s="275"/>
      <c r="ES3150" s="275"/>
      <c r="ET3150" s="276"/>
      <c r="EU3150" s="275"/>
      <c r="EV3150" s="275"/>
      <c r="EX3150" s="275"/>
      <c r="EY3150" s="275"/>
    </row>
    <row r="3151" spans="140:155" ht="32.25" customHeight="1">
      <c r="EJ3151" s="275"/>
      <c r="EK3151" s="276"/>
      <c r="EL3151" s="275"/>
      <c r="EM3151" s="275"/>
      <c r="EO3151" s="275"/>
      <c r="EP3151" s="275"/>
      <c r="ES3151" s="275"/>
      <c r="ET3151" s="276"/>
      <c r="EU3151" s="275"/>
      <c r="EV3151" s="275"/>
      <c r="EX3151" s="275"/>
      <c r="EY3151" s="275"/>
    </row>
    <row r="3152" spans="140:155" ht="32.25" customHeight="1">
      <c r="EJ3152" s="275"/>
      <c r="EK3152" s="276"/>
      <c r="EL3152" s="275"/>
      <c r="EM3152" s="275"/>
      <c r="EO3152" s="275"/>
      <c r="EP3152" s="275"/>
      <c r="ES3152" s="275"/>
      <c r="ET3152" s="276"/>
      <c r="EU3152" s="275"/>
      <c r="EV3152" s="275"/>
      <c r="EX3152" s="275"/>
      <c r="EY3152" s="275"/>
    </row>
    <row r="3153" spans="140:155" ht="32.25" customHeight="1">
      <c r="EJ3153" s="275"/>
      <c r="EK3153" s="276"/>
      <c r="EL3153" s="275"/>
      <c r="EM3153" s="275"/>
      <c r="EO3153" s="275"/>
      <c r="EP3153" s="275"/>
      <c r="ES3153" s="275"/>
      <c r="ET3153" s="276"/>
      <c r="EU3153" s="275"/>
      <c r="EV3153" s="275"/>
      <c r="EX3153" s="275"/>
      <c r="EY3153" s="275"/>
    </row>
    <row r="3154" spans="140:155" ht="32.25" customHeight="1">
      <c r="EJ3154" s="275"/>
      <c r="EK3154" s="276"/>
      <c r="EL3154" s="275"/>
      <c r="EM3154" s="275"/>
      <c r="EO3154" s="275"/>
      <c r="EP3154" s="275"/>
      <c r="ES3154" s="275"/>
      <c r="ET3154" s="276"/>
      <c r="EU3154" s="275"/>
      <c r="EV3154" s="275"/>
      <c r="EX3154" s="275"/>
      <c r="EY3154" s="275"/>
    </row>
    <row r="3155" spans="140:155" ht="32.25" customHeight="1">
      <c r="EJ3155" s="275"/>
      <c r="EK3155" s="276"/>
      <c r="EL3155" s="275"/>
      <c r="EM3155" s="275"/>
      <c r="EO3155" s="275"/>
      <c r="EP3155" s="275"/>
      <c r="ES3155" s="275"/>
      <c r="ET3155" s="276"/>
      <c r="EU3155" s="275"/>
      <c r="EV3155" s="275"/>
      <c r="EX3155" s="275"/>
      <c r="EY3155" s="275"/>
    </row>
    <row r="3156" spans="140:155" ht="32.25" customHeight="1">
      <c r="EJ3156" s="275"/>
      <c r="EK3156" s="276"/>
      <c r="EL3156" s="275"/>
      <c r="EM3156" s="275"/>
      <c r="EO3156" s="275"/>
      <c r="EP3156" s="275"/>
      <c r="ES3156" s="275"/>
      <c r="ET3156" s="276"/>
      <c r="EU3156" s="275"/>
      <c r="EV3156" s="275"/>
      <c r="EX3156" s="275"/>
      <c r="EY3156" s="275"/>
    </row>
    <row r="3157" spans="140:155" ht="32.25" customHeight="1">
      <c r="EJ3157" s="275"/>
      <c r="EK3157" s="276"/>
      <c r="EL3157" s="275"/>
      <c r="EM3157" s="275"/>
      <c r="EO3157" s="275"/>
      <c r="EP3157" s="275"/>
      <c r="ES3157" s="275"/>
      <c r="ET3157" s="276"/>
      <c r="EU3157" s="275"/>
      <c r="EV3157" s="275"/>
      <c r="EX3157" s="275"/>
      <c r="EY3157" s="275"/>
    </row>
    <row r="3158" spans="140:155" ht="32.25" customHeight="1">
      <c r="EJ3158" s="275"/>
      <c r="EK3158" s="276"/>
      <c r="EL3158" s="275"/>
      <c r="EM3158" s="275"/>
      <c r="EO3158" s="275"/>
      <c r="EP3158" s="275"/>
      <c r="ES3158" s="275"/>
      <c r="ET3158" s="276"/>
      <c r="EU3158" s="275"/>
      <c r="EV3158" s="275"/>
      <c r="EX3158" s="275"/>
      <c r="EY3158" s="275"/>
    </row>
    <row r="3159" spans="140:155" ht="32.25" customHeight="1">
      <c r="EJ3159" s="275"/>
      <c r="EK3159" s="276"/>
      <c r="EL3159" s="275"/>
      <c r="EM3159" s="275"/>
      <c r="EO3159" s="275"/>
      <c r="EP3159" s="275"/>
      <c r="ES3159" s="275"/>
      <c r="ET3159" s="276"/>
      <c r="EU3159" s="275"/>
      <c r="EV3159" s="275"/>
      <c r="EX3159" s="275"/>
      <c r="EY3159" s="275"/>
    </row>
    <row r="3160" spans="140:155" ht="32.25" customHeight="1">
      <c r="EJ3160" s="275"/>
      <c r="EK3160" s="276"/>
      <c r="EL3160" s="275"/>
      <c r="EM3160" s="275"/>
      <c r="EO3160" s="275"/>
      <c r="EP3160" s="275"/>
      <c r="ES3160" s="275"/>
      <c r="ET3160" s="276"/>
      <c r="EU3160" s="275"/>
      <c r="EV3160" s="275"/>
      <c r="EX3160" s="275"/>
      <c r="EY3160" s="275"/>
    </row>
    <row r="3161" spans="140:155" ht="32.25" customHeight="1">
      <c r="EJ3161" s="275"/>
      <c r="EK3161" s="276"/>
      <c r="EL3161" s="275"/>
      <c r="EM3161" s="275"/>
      <c r="EO3161" s="275"/>
      <c r="EP3161" s="275"/>
      <c r="ES3161" s="275"/>
      <c r="ET3161" s="276"/>
      <c r="EU3161" s="275"/>
      <c r="EV3161" s="275"/>
      <c r="EX3161" s="275"/>
      <c r="EY3161" s="275"/>
    </row>
    <row r="3162" spans="140:155" ht="32.25" customHeight="1">
      <c r="EJ3162" s="275"/>
      <c r="EK3162" s="276"/>
      <c r="EL3162" s="275"/>
      <c r="EM3162" s="275"/>
      <c r="EO3162" s="275"/>
      <c r="EP3162" s="275"/>
      <c r="ES3162" s="275"/>
      <c r="ET3162" s="276"/>
      <c r="EU3162" s="275"/>
      <c r="EV3162" s="275"/>
      <c r="EX3162" s="275"/>
      <c r="EY3162" s="275"/>
    </row>
    <row r="3163" spans="140:155" ht="32.25" customHeight="1">
      <c r="EJ3163" s="275"/>
      <c r="EK3163" s="276"/>
      <c r="EL3163" s="275"/>
      <c r="EM3163" s="275"/>
      <c r="EO3163" s="275"/>
      <c r="EP3163" s="275"/>
      <c r="ES3163" s="275"/>
      <c r="ET3163" s="276"/>
      <c r="EU3163" s="275"/>
      <c r="EV3163" s="275"/>
      <c r="EX3163" s="275"/>
      <c r="EY3163" s="275"/>
    </row>
    <row r="3164" spans="140:155" ht="32.25" customHeight="1">
      <c r="EJ3164" s="275"/>
      <c r="EK3164" s="276"/>
      <c r="EL3164" s="275"/>
      <c r="EM3164" s="275"/>
      <c r="EO3164" s="275"/>
      <c r="EP3164" s="275"/>
      <c r="ES3164" s="275"/>
      <c r="ET3164" s="276"/>
      <c r="EU3164" s="275"/>
      <c r="EV3164" s="275"/>
      <c r="EX3164" s="275"/>
      <c r="EY3164" s="275"/>
    </row>
    <row r="3165" spans="140:155" ht="32.25" customHeight="1">
      <c r="EJ3165" s="275"/>
      <c r="EK3165" s="276"/>
      <c r="EL3165" s="275"/>
      <c r="EM3165" s="275"/>
      <c r="EO3165" s="275"/>
      <c r="EP3165" s="275"/>
      <c r="ES3165" s="275"/>
      <c r="ET3165" s="276"/>
      <c r="EU3165" s="275"/>
      <c r="EV3165" s="275"/>
      <c r="EX3165" s="275"/>
      <c r="EY3165" s="275"/>
    </row>
    <row r="3166" spans="140:155" ht="32.25" customHeight="1">
      <c r="EJ3166" s="275"/>
      <c r="EK3166" s="276"/>
      <c r="EL3166" s="275"/>
      <c r="EM3166" s="275"/>
      <c r="EO3166" s="275"/>
      <c r="EP3166" s="275"/>
      <c r="ES3166" s="275"/>
      <c r="ET3166" s="276"/>
      <c r="EU3166" s="275"/>
      <c r="EV3166" s="275"/>
      <c r="EX3166" s="275"/>
      <c r="EY3166" s="275"/>
    </row>
    <row r="3167" spans="140:155" ht="32.25" customHeight="1">
      <c r="EJ3167" s="275"/>
      <c r="EK3167" s="276"/>
      <c r="EL3167" s="275"/>
      <c r="EM3167" s="275"/>
      <c r="EO3167" s="275"/>
      <c r="EP3167" s="275"/>
      <c r="ES3167" s="275"/>
      <c r="ET3167" s="276"/>
      <c r="EU3167" s="275"/>
      <c r="EV3167" s="275"/>
      <c r="EX3167" s="275"/>
      <c r="EY3167" s="275"/>
    </row>
    <row r="3168" spans="140:155" ht="32.25" customHeight="1">
      <c r="EJ3168" s="275"/>
      <c r="EK3168" s="276"/>
      <c r="EL3168" s="275"/>
      <c r="EM3168" s="275"/>
      <c r="EO3168" s="275"/>
      <c r="EP3168" s="275"/>
      <c r="ES3168" s="275"/>
      <c r="ET3168" s="276"/>
      <c r="EU3168" s="275"/>
      <c r="EV3168" s="275"/>
      <c r="EX3168" s="275"/>
      <c r="EY3168" s="275"/>
    </row>
    <row r="3169" spans="140:155" ht="32.25" customHeight="1">
      <c r="EJ3169" s="275"/>
      <c r="EK3169" s="276"/>
      <c r="EL3169" s="275"/>
      <c r="EM3169" s="275"/>
      <c r="EO3169" s="275"/>
      <c r="EP3169" s="275"/>
      <c r="ES3169" s="275"/>
      <c r="ET3169" s="276"/>
      <c r="EU3169" s="275"/>
      <c r="EV3169" s="275"/>
      <c r="EX3169" s="275"/>
      <c r="EY3169" s="275"/>
    </row>
    <row r="3170" spans="140:155" ht="32.25" customHeight="1">
      <c r="EJ3170" s="275"/>
      <c r="EK3170" s="276"/>
      <c r="EL3170" s="275"/>
      <c r="EM3170" s="275"/>
      <c r="EO3170" s="275"/>
      <c r="EP3170" s="275"/>
      <c r="ES3170" s="275"/>
      <c r="ET3170" s="276"/>
      <c r="EU3170" s="275"/>
      <c r="EV3170" s="275"/>
      <c r="EX3170" s="275"/>
      <c r="EY3170" s="275"/>
    </row>
    <row r="3171" spans="140:155" ht="32.25" customHeight="1">
      <c r="EJ3171" s="275"/>
      <c r="EK3171" s="276"/>
      <c r="EL3171" s="275"/>
      <c r="EM3171" s="275"/>
      <c r="EO3171" s="275"/>
      <c r="EP3171" s="275"/>
      <c r="ES3171" s="275"/>
      <c r="ET3171" s="276"/>
      <c r="EU3171" s="275"/>
      <c r="EV3171" s="275"/>
      <c r="EX3171" s="275"/>
      <c r="EY3171" s="275"/>
    </row>
    <row r="3172" spans="140:155" ht="32.25" customHeight="1">
      <c r="EJ3172" s="275"/>
      <c r="EK3172" s="276"/>
      <c r="EL3172" s="275"/>
      <c r="EM3172" s="275"/>
      <c r="EO3172" s="275"/>
      <c r="EP3172" s="275"/>
      <c r="ES3172" s="275"/>
      <c r="ET3172" s="276"/>
      <c r="EU3172" s="275"/>
      <c r="EV3172" s="275"/>
      <c r="EX3172" s="275"/>
      <c r="EY3172" s="275"/>
    </row>
    <row r="3173" spans="140:155" ht="32.25" customHeight="1">
      <c r="EJ3173" s="275"/>
      <c r="EK3173" s="276"/>
      <c r="EL3173" s="275"/>
      <c r="EM3173" s="275"/>
      <c r="EO3173" s="275"/>
      <c r="EP3173" s="275"/>
      <c r="ES3173" s="275"/>
      <c r="ET3173" s="276"/>
      <c r="EU3173" s="275"/>
      <c r="EV3173" s="275"/>
      <c r="EX3173" s="275"/>
      <c r="EY3173" s="275"/>
    </row>
    <row r="3174" spans="140:155" ht="32.25" customHeight="1">
      <c r="EJ3174" s="275"/>
      <c r="EK3174" s="276"/>
      <c r="EL3174" s="275"/>
      <c r="EM3174" s="275"/>
      <c r="EO3174" s="275"/>
      <c r="EP3174" s="275"/>
      <c r="ES3174" s="275"/>
      <c r="ET3174" s="276"/>
      <c r="EU3174" s="275"/>
      <c r="EV3174" s="275"/>
      <c r="EX3174" s="275"/>
      <c r="EY3174" s="275"/>
    </row>
    <row r="3175" spans="140:155" ht="32.25" customHeight="1">
      <c r="EJ3175" s="275"/>
      <c r="EK3175" s="276"/>
      <c r="EL3175" s="275"/>
      <c r="EM3175" s="275"/>
      <c r="EO3175" s="275"/>
      <c r="EP3175" s="275"/>
      <c r="ES3175" s="275"/>
      <c r="ET3175" s="276"/>
      <c r="EU3175" s="275"/>
      <c r="EV3175" s="275"/>
      <c r="EX3175" s="275"/>
      <c r="EY3175" s="275"/>
    </row>
    <row r="3176" spans="140:155" ht="32.25" customHeight="1">
      <c r="EJ3176" s="275"/>
      <c r="EK3176" s="276"/>
      <c r="EL3176" s="275"/>
      <c r="EM3176" s="275"/>
      <c r="EO3176" s="275"/>
      <c r="EP3176" s="275"/>
      <c r="ES3176" s="275"/>
      <c r="ET3176" s="276"/>
      <c r="EU3176" s="275"/>
      <c r="EV3176" s="275"/>
      <c r="EX3176" s="275"/>
      <c r="EY3176" s="275"/>
    </row>
    <row r="3177" spans="140:155" ht="32.25" customHeight="1">
      <c r="EJ3177" s="275"/>
      <c r="EK3177" s="276"/>
      <c r="EL3177" s="275"/>
      <c r="EM3177" s="275"/>
      <c r="EO3177" s="275"/>
      <c r="EP3177" s="275"/>
      <c r="ES3177" s="275"/>
      <c r="ET3177" s="276"/>
      <c r="EU3177" s="275"/>
      <c r="EV3177" s="275"/>
      <c r="EX3177" s="275"/>
      <c r="EY3177" s="275"/>
    </row>
    <row r="3178" spans="140:155" ht="32.25" customHeight="1">
      <c r="EJ3178" s="275"/>
      <c r="EK3178" s="276"/>
      <c r="EL3178" s="275"/>
      <c r="EM3178" s="275"/>
      <c r="EO3178" s="275"/>
      <c r="EP3178" s="275"/>
      <c r="ES3178" s="275"/>
      <c r="ET3178" s="276"/>
      <c r="EU3178" s="275"/>
      <c r="EV3178" s="275"/>
      <c r="EX3178" s="275"/>
      <c r="EY3178" s="275"/>
    </row>
    <row r="3179" spans="140:155" ht="32.25" customHeight="1">
      <c r="EJ3179" s="275"/>
      <c r="EK3179" s="276"/>
      <c r="EL3179" s="275"/>
      <c r="EM3179" s="275"/>
      <c r="EO3179" s="275"/>
      <c r="EP3179" s="275"/>
      <c r="ES3179" s="275"/>
      <c r="ET3179" s="276"/>
      <c r="EU3179" s="275"/>
      <c r="EV3179" s="275"/>
      <c r="EX3179" s="275"/>
      <c r="EY3179" s="275"/>
    </row>
    <row r="3180" spans="140:155" ht="32.25" customHeight="1">
      <c r="EJ3180" s="275"/>
      <c r="EK3180" s="276"/>
      <c r="EL3180" s="275"/>
      <c r="EM3180" s="275"/>
      <c r="EO3180" s="275"/>
      <c r="EP3180" s="275"/>
      <c r="ES3180" s="275"/>
      <c r="ET3180" s="276"/>
      <c r="EU3180" s="275"/>
      <c r="EV3180" s="275"/>
      <c r="EX3180" s="275"/>
      <c r="EY3180" s="275"/>
    </row>
    <row r="3181" spans="140:155" ht="32.25" customHeight="1">
      <c r="EJ3181" s="275"/>
      <c r="EK3181" s="276"/>
      <c r="EL3181" s="275"/>
      <c r="EM3181" s="275"/>
      <c r="EO3181" s="275"/>
      <c r="EP3181" s="275"/>
      <c r="ES3181" s="275"/>
      <c r="ET3181" s="276"/>
      <c r="EU3181" s="275"/>
      <c r="EV3181" s="275"/>
      <c r="EX3181" s="275"/>
      <c r="EY3181" s="275"/>
    </row>
    <row r="3182" spans="140:155" ht="32.25" customHeight="1">
      <c r="EJ3182" s="275"/>
      <c r="EK3182" s="276"/>
      <c r="EL3182" s="275"/>
      <c r="EM3182" s="275"/>
      <c r="EO3182" s="275"/>
      <c r="EP3182" s="275"/>
      <c r="ES3182" s="275"/>
      <c r="ET3182" s="276"/>
      <c r="EU3182" s="275"/>
      <c r="EV3182" s="275"/>
      <c r="EX3182" s="275"/>
      <c r="EY3182" s="275"/>
    </row>
    <row r="3183" spans="140:155" ht="32.25" customHeight="1">
      <c r="EJ3183" s="275"/>
      <c r="EK3183" s="276"/>
      <c r="EL3183" s="275"/>
      <c r="EM3183" s="275"/>
      <c r="EO3183" s="275"/>
      <c r="EP3183" s="275"/>
      <c r="ES3183" s="275"/>
      <c r="ET3183" s="276"/>
      <c r="EU3183" s="275"/>
      <c r="EV3183" s="275"/>
      <c r="EX3183" s="275"/>
      <c r="EY3183" s="275"/>
    </row>
    <row r="3184" spans="140:155" ht="32.25" customHeight="1">
      <c r="EJ3184" s="275"/>
      <c r="EK3184" s="276"/>
      <c r="EL3184" s="275"/>
      <c r="EM3184" s="275"/>
      <c r="EO3184" s="275"/>
      <c r="EP3184" s="275"/>
      <c r="ES3184" s="275"/>
      <c r="ET3184" s="276"/>
      <c r="EU3184" s="275"/>
      <c r="EV3184" s="275"/>
      <c r="EX3184" s="275"/>
      <c r="EY3184" s="275"/>
    </row>
    <row r="3185" spans="140:155" ht="32.25" customHeight="1">
      <c r="EJ3185" s="275"/>
      <c r="EK3185" s="276"/>
      <c r="EL3185" s="275"/>
      <c r="EM3185" s="275"/>
      <c r="EO3185" s="275"/>
      <c r="EP3185" s="275"/>
      <c r="ES3185" s="275"/>
      <c r="ET3185" s="276"/>
      <c r="EU3185" s="275"/>
      <c r="EV3185" s="275"/>
      <c r="EX3185" s="275"/>
      <c r="EY3185" s="275"/>
    </row>
    <row r="3186" spans="140:155" ht="32.25" customHeight="1">
      <c r="EJ3186" s="275"/>
      <c r="EK3186" s="276"/>
      <c r="EL3186" s="275"/>
      <c r="EM3186" s="275"/>
      <c r="EO3186" s="275"/>
      <c r="EP3186" s="275"/>
      <c r="ES3186" s="275"/>
      <c r="ET3186" s="276"/>
      <c r="EU3186" s="275"/>
      <c r="EV3186" s="275"/>
      <c r="EX3186" s="275"/>
      <c r="EY3186" s="275"/>
    </row>
    <row r="3187" spans="140:155" ht="32.25" customHeight="1">
      <c r="EJ3187" s="275"/>
      <c r="EK3187" s="276"/>
      <c r="EL3187" s="275"/>
      <c r="EM3187" s="275"/>
      <c r="EO3187" s="275"/>
      <c r="EP3187" s="275"/>
      <c r="ES3187" s="275"/>
      <c r="ET3187" s="276"/>
      <c r="EU3187" s="275"/>
      <c r="EV3187" s="275"/>
      <c r="EX3187" s="275"/>
      <c r="EY3187" s="275"/>
    </row>
    <row r="3188" spans="140:155" ht="32.25" customHeight="1">
      <c r="EJ3188" s="275"/>
      <c r="EK3188" s="276"/>
      <c r="EL3188" s="275"/>
      <c r="EM3188" s="275"/>
      <c r="EO3188" s="275"/>
      <c r="EP3188" s="275"/>
      <c r="ES3188" s="275"/>
      <c r="ET3188" s="276"/>
      <c r="EU3188" s="275"/>
      <c r="EV3188" s="275"/>
      <c r="EX3188" s="275"/>
      <c r="EY3188" s="275"/>
    </row>
    <row r="3189" spans="140:155" ht="32.25" customHeight="1">
      <c r="EJ3189" s="275"/>
      <c r="EK3189" s="276"/>
      <c r="EL3189" s="275"/>
      <c r="EM3189" s="275"/>
      <c r="EO3189" s="275"/>
      <c r="EP3189" s="275"/>
      <c r="ES3189" s="275"/>
      <c r="ET3189" s="276"/>
      <c r="EU3189" s="275"/>
      <c r="EV3189" s="275"/>
      <c r="EX3189" s="275"/>
      <c r="EY3189" s="275"/>
    </row>
    <row r="3190" spans="140:155" ht="32.25" customHeight="1">
      <c r="EJ3190" s="275"/>
      <c r="EK3190" s="276"/>
      <c r="EL3190" s="275"/>
      <c r="EM3190" s="275"/>
      <c r="EO3190" s="275"/>
      <c r="EP3190" s="275"/>
      <c r="ES3190" s="275"/>
      <c r="ET3190" s="276"/>
      <c r="EU3190" s="275"/>
      <c r="EV3190" s="275"/>
      <c r="EX3190" s="275"/>
      <c r="EY3190" s="275"/>
    </row>
    <row r="3191" spans="140:155" ht="32.25" customHeight="1">
      <c r="EJ3191" s="275"/>
      <c r="EK3191" s="276"/>
      <c r="EL3191" s="275"/>
      <c r="EM3191" s="275"/>
      <c r="EO3191" s="275"/>
      <c r="EP3191" s="275"/>
      <c r="ES3191" s="275"/>
      <c r="ET3191" s="276"/>
      <c r="EU3191" s="275"/>
      <c r="EV3191" s="275"/>
      <c r="EX3191" s="275"/>
      <c r="EY3191" s="275"/>
    </row>
    <row r="3192" spans="140:155" ht="32.25" customHeight="1">
      <c r="EJ3192" s="275"/>
      <c r="EK3192" s="276"/>
      <c r="EL3192" s="275"/>
      <c r="EM3192" s="275"/>
      <c r="EO3192" s="275"/>
      <c r="EP3192" s="275"/>
      <c r="ES3192" s="275"/>
      <c r="ET3192" s="276"/>
      <c r="EU3192" s="275"/>
      <c r="EV3192" s="275"/>
      <c r="EX3192" s="275"/>
      <c r="EY3192" s="275"/>
    </row>
    <row r="3193" spans="140:155" ht="32.25" customHeight="1">
      <c r="EJ3193" s="275"/>
      <c r="EK3193" s="276"/>
      <c r="EL3193" s="275"/>
      <c r="EM3193" s="275"/>
      <c r="EO3193" s="275"/>
      <c r="EP3193" s="275"/>
      <c r="ES3193" s="275"/>
      <c r="ET3193" s="276"/>
      <c r="EU3193" s="275"/>
      <c r="EV3193" s="275"/>
      <c r="EX3193" s="275"/>
      <c r="EY3193" s="275"/>
    </row>
    <row r="3194" spans="140:155" ht="32.25" customHeight="1">
      <c r="EJ3194" s="275"/>
      <c r="EK3194" s="276"/>
      <c r="EL3194" s="275"/>
      <c r="EM3194" s="275"/>
      <c r="EO3194" s="275"/>
      <c r="EP3194" s="275"/>
      <c r="ES3194" s="275"/>
      <c r="ET3194" s="276"/>
      <c r="EU3194" s="275"/>
      <c r="EV3194" s="275"/>
      <c r="EX3194" s="275"/>
      <c r="EY3194" s="275"/>
    </row>
    <row r="3195" spans="140:155" ht="32.25" customHeight="1">
      <c r="EJ3195" s="275"/>
      <c r="EK3195" s="276"/>
      <c r="EL3195" s="275"/>
      <c r="EM3195" s="275"/>
      <c r="EO3195" s="275"/>
      <c r="EP3195" s="275"/>
      <c r="ES3195" s="275"/>
      <c r="ET3195" s="276"/>
      <c r="EU3195" s="275"/>
      <c r="EV3195" s="275"/>
      <c r="EX3195" s="275"/>
      <c r="EY3195" s="275"/>
    </row>
    <row r="3196" spans="140:155" ht="32.25" customHeight="1">
      <c r="EJ3196" s="275"/>
      <c r="EK3196" s="276"/>
      <c r="EL3196" s="275"/>
      <c r="EM3196" s="275"/>
      <c r="EO3196" s="275"/>
      <c r="EP3196" s="275"/>
      <c r="ES3196" s="275"/>
      <c r="ET3196" s="276"/>
      <c r="EU3196" s="275"/>
      <c r="EV3196" s="275"/>
      <c r="EX3196" s="275"/>
      <c r="EY3196" s="275"/>
    </row>
    <row r="3197" spans="140:155" ht="32.25" customHeight="1">
      <c r="EJ3197" s="275"/>
      <c r="EK3197" s="276"/>
      <c r="EL3197" s="275"/>
      <c r="EM3197" s="275"/>
      <c r="EO3197" s="275"/>
      <c r="EP3197" s="275"/>
      <c r="ES3197" s="275"/>
      <c r="ET3197" s="276"/>
      <c r="EU3197" s="275"/>
      <c r="EV3197" s="275"/>
      <c r="EX3197" s="275"/>
      <c r="EY3197" s="275"/>
    </row>
    <row r="3198" spans="140:155" ht="32.25" customHeight="1">
      <c r="EJ3198" s="275"/>
      <c r="EK3198" s="276"/>
      <c r="EL3198" s="275"/>
      <c r="EM3198" s="275"/>
      <c r="EO3198" s="275"/>
      <c r="EP3198" s="275"/>
      <c r="ES3198" s="275"/>
      <c r="ET3198" s="276"/>
      <c r="EU3198" s="275"/>
      <c r="EV3198" s="275"/>
      <c r="EX3198" s="275"/>
      <c r="EY3198" s="275"/>
    </row>
    <row r="3199" spans="140:155" ht="32.25" customHeight="1">
      <c r="EJ3199" s="275"/>
      <c r="EK3199" s="276"/>
      <c r="EL3199" s="275"/>
      <c r="EM3199" s="275"/>
      <c r="EO3199" s="275"/>
      <c r="EP3199" s="275"/>
      <c r="ES3199" s="275"/>
      <c r="ET3199" s="276"/>
      <c r="EU3199" s="275"/>
      <c r="EV3199" s="275"/>
      <c r="EX3199" s="275"/>
      <c r="EY3199" s="275"/>
    </row>
    <row r="3200" spans="140:155" ht="32.25" customHeight="1">
      <c r="EJ3200" s="275"/>
      <c r="EK3200" s="276"/>
      <c r="EL3200" s="275"/>
      <c r="EM3200" s="275"/>
      <c r="EO3200" s="275"/>
      <c r="EP3200" s="275"/>
      <c r="ES3200" s="275"/>
      <c r="ET3200" s="276"/>
      <c r="EU3200" s="275"/>
      <c r="EV3200" s="275"/>
      <c r="EX3200" s="275"/>
      <c r="EY3200" s="275"/>
    </row>
    <row r="3201" spans="140:155" ht="32.25" customHeight="1">
      <c r="EJ3201" s="275"/>
      <c r="EK3201" s="276"/>
      <c r="EL3201" s="275"/>
      <c r="EM3201" s="275"/>
      <c r="EO3201" s="275"/>
      <c r="EP3201" s="275"/>
      <c r="ES3201" s="275"/>
      <c r="ET3201" s="276"/>
      <c r="EU3201" s="275"/>
      <c r="EV3201" s="275"/>
      <c r="EX3201" s="275"/>
      <c r="EY3201" s="275"/>
    </row>
    <row r="3202" spans="140:155" ht="32.25" customHeight="1">
      <c r="EJ3202" s="275"/>
      <c r="EK3202" s="276"/>
      <c r="EL3202" s="275"/>
      <c r="EM3202" s="275"/>
      <c r="EO3202" s="275"/>
      <c r="EP3202" s="275"/>
      <c r="ES3202" s="275"/>
      <c r="ET3202" s="276"/>
      <c r="EU3202" s="275"/>
      <c r="EV3202" s="275"/>
      <c r="EX3202" s="275"/>
      <c r="EY3202" s="275"/>
    </row>
    <row r="3203" spans="140:155" ht="32.25" customHeight="1">
      <c r="EJ3203" s="275"/>
      <c r="EK3203" s="276"/>
      <c r="EL3203" s="275"/>
      <c r="EM3203" s="275"/>
      <c r="EO3203" s="275"/>
      <c r="EP3203" s="275"/>
      <c r="ES3203" s="275"/>
      <c r="ET3203" s="276"/>
      <c r="EU3203" s="275"/>
      <c r="EV3203" s="275"/>
      <c r="EX3203" s="275"/>
      <c r="EY3203" s="275"/>
    </row>
    <row r="3204" spans="140:155" ht="32.25" customHeight="1">
      <c r="EJ3204" s="275"/>
      <c r="EK3204" s="276"/>
      <c r="EL3204" s="275"/>
      <c r="EM3204" s="275"/>
      <c r="EO3204" s="275"/>
      <c r="EP3204" s="275"/>
      <c r="ES3204" s="275"/>
      <c r="ET3204" s="276"/>
      <c r="EU3204" s="275"/>
      <c r="EV3204" s="275"/>
      <c r="EX3204" s="275"/>
      <c r="EY3204" s="275"/>
    </row>
    <row r="3205" spans="140:155" ht="32.25" customHeight="1">
      <c r="EJ3205" s="275"/>
      <c r="EK3205" s="276"/>
      <c r="EL3205" s="275"/>
      <c r="EM3205" s="275"/>
      <c r="EO3205" s="275"/>
      <c r="EP3205" s="275"/>
      <c r="ES3205" s="275"/>
      <c r="ET3205" s="276"/>
      <c r="EU3205" s="275"/>
      <c r="EV3205" s="275"/>
      <c r="EX3205" s="275"/>
      <c r="EY3205" s="275"/>
    </row>
    <row r="3206" spans="140:155" ht="32.25" customHeight="1">
      <c r="EJ3206" s="275"/>
      <c r="EK3206" s="276"/>
      <c r="EL3206" s="275"/>
      <c r="EM3206" s="275"/>
      <c r="EO3206" s="275"/>
      <c r="EP3206" s="275"/>
      <c r="ES3206" s="275"/>
      <c r="ET3206" s="276"/>
      <c r="EU3206" s="275"/>
      <c r="EV3206" s="275"/>
      <c r="EX3206" s="275"/>
      <c r="EY3206" s="275"/>
    </row>
    <row r="3207" spans="140:155" ht="32.25" customHeight="1">
      <c r="EJ3207" s="275"/>
      <c r="EK3207" s="276"/>
      <c r="EL3207" s="275"/>
      <c r="EM3207" s="275"/>
      <c r="EO3207" s="275"/>
      <c r="EP3207" s="275"/>
      <c r="ES3207" s="275"/>
      <c r="ET3207" s="276"/>
      <c r="EU3207" s="275"/>
      <c r="EV3207" s="275"/>
      <c r="EX3207" s="275"/>
      <c r="EY3207" s="275"/>
    </row>
    <row r="3208" spans="140:155" ht="32.25" customHeight="1">
      <c r="EJ3208" s="275"/>
      <c r="EK3208" s="276"/>
      <c r="EL3208" s="275"/>
      <c r="EM3208" s="275"/>
      <c r="EO3208" s="275"/>
      <c r="EP3208" s="275"/>
      <c r="ES3208" s="275"/>
      <c r="ET3208" s="276"/>
      <c r="EU3208" s="275"/>
      <c r="EV3208" s="275"/>
      <c r="EX3208" s="275"/>
      <c r="EY3208" s="275"/>
    </row>
    <row r="3209" spans="140:155" ht="32.25" customHeight="1">
      <c r="EJ3209" s="275"/>
      <c r="EK3209" s="276"/>
      <c r="EL3209" s="275"/>
      <c r="EM3209" s="275"/>
      <c r="EO3209" s="275"/>
      <c r="EP3209" s="275"/>
      <c r="ES3209" s="275"/>
      <c r="ET3209" s="276"/>
      <c r="EU3209" s="275"/>
      <c r="EV3209" s="275"/>
      <c r="EX3209" s="275"/>
      <c r="EY3209" s="275"/>
    </row>
    <row r="3210" spans="140:155" ht="32.25" customHeight="1">
      <c r="EJ3210" s="275"/>
      <c r="EK3210" s="276"/>
      <c r="EL3210" s="275"/>
      <c r="EM3210" s="275"/>
      <c r="EO3210" s="275"/>
      <c r="EP3210" s="275"/>
      <c r="ES3210" s="275"/>
      <c r="ET3210" s="276"/>
      <c r="EU3210" s="275"/>
      <c r="EV3210" s="275"/>
      <c r="EX3210" s="275"/>
      <c r="EY3210" s="275"/>
    </row>
    <row r="3211" spans="140:155" ht="32.25" customHeight="1">
      <c r="EJ3211" s="275"/>
      <c r="EK3211" s="276"/>
      <c r="EL3211" s="275"/>
      <c r="EM3211" s="275"/>
      <c r="EO3211" s="275"/>
      <c r="EP3211" s="275"/>
      <c r="ES3211" s="275"/>
      <c r="ET3211" s="276"/>
      <c r="EU3211" s="275"/>
      <c r="EV3211" s="275"/>
      <c r="EX3211" s="275"/>
      <c r="EY3211" s="275"/>
    </row>
    <row r="3212" spans="140:155" ht="32.25" customHeight="1">
      <c r="EJ3212" s="275"/>
      <c r="EK3212" s="276"/>
      <c r="EL3212" s="275"/>
      <c r="EM3212" s="275"/>
      <c r="EO3212" s="275"/>
      <c r="EP3212" s="275"/>
      <c r="ES3212" s="275"/>
      <c r="ET3212" s="276"/>
      <c r="EU3212" s="275"/>
      <c r="EV3212" s="275"/>
      <c r="EX3212" s="275"/>
      <c r="EY3212" s="275"/>
    </row>
    <row r="3213" spans="140:155" ht="32.25" customHeight="1">
      <c r="EJ3213" s="275"/>
      <c r="EK3213" s="276"/>
      <c r="EL3213" s="275"/>
      <c r="EM3213" s="275"/>
      <c r="EO3213" s="275"/>
      <c r="EP3213" s="275"/>
      <c r="ES3213" s="275"/>
      <c r="ET3213" s="276"/>
      <c r="EU3213" s="275"/>
      <c r="EV3213" s="275"/>
      <c r="EX3213" s="275"/>
      <c r="EY3213" s="275"/>
    </row>
    <row r="3214" spans="140:155" ht="32.25" customHeight="1">
      <c r="EJ3214" s="275"/>
      <c r="EK3214" s="276"/>
      <c r="EL3214" s="275"/>
      <c r="EM3214" s="275"/>
      <c r="EO3214" s="275"/>
      <c r="EP3214" s="275"/>
      <c r="ES3214" s="275"/>
      <c r="ET3214" s="276"/>
      <c r="EU3214" s="275"/>
      <c r="EV3214" s="275"/>
      <c r="EX3214" s="275"/>
      <c r="EY3214" s="275"/>
    </row>
    <row r="3215" spans="140:155" ht="32.25" customHeight="1">
      <c r="EJ3215" s="275"/>
      <c r="EK3215" s="276"/>
      <c r="EL3215" s="275"/>
      <c r="EM3215" s="275"/>
      <c r="EO3215" s="275"/>
      <c r="EP3215" s="275"/>
      <c r="ES3215" s="275"/>
      <c r="ET3215" s="276"/>
      <c r="EU3215" s="275"/>
      <c r="EV3215" s="275"/>
      <c r="EX3215" s="275"/>
      <c r="EY3215" s="275"/>
    </row>
    <row r="3216" spans="140:155" ht="32.25" customHeight="1">
      <c r="EJ3216" s="275"/>
      <c r="EK3216" s="276"/>
      <c r="EL3216" s="275"/>
      <c r="EM3216" s="275"/>
      <c r="EO3216" s="275"/>
      <c r="EP3216" s="275"/>
      <c r="ES3216" s="275"/>
      <c r="ET3216" s="276"/>
      <c r="EU3216" s="275"/>
      <c r="EV3216" s="275"/>
      <c r="EX3216" s="275"/>
      <c r="EY3216" s="275"/>
    </row>
    <row r="3217" spans="140:155" ht="32.25" customHeight="1">
      <c r="EJ3217" s="275"/>
      <c r="EK3217" s="276"/>
      <c r="EL3217" s="275"/>
      <c r="EM3217" s="275"/>
      <c r="EO3217" s="275"/>
      <c r="EP3217" s="275"/>
      <c r="ES3217" s="275"/>
      <c r="ET3217" s="276"/>
      <c r="EU3217" s="275"/>
      <c r="EV3217" s="275"/>
      <c r="EX3217" s="275"/>
      <c r="EY3217" s="275"/>
    </row>
    <row r="3218" spans="140:155" ht="32.25" customHeight="1">
      <c r="EJ3218" s="275"/>
      <c r="EK3218" s="276"/>
      <c r="EL3218" s="275"/>
      <c r="EM3218" s="275"/>
      <c r="EO3218" s="275"/>
      <c r="EP3218" s="275"/>
      <c r="ES3218" s="275"/>
      <c r="ET3218" s="276"/>
      <c r="EU3218" s="275"/>
      <c r="EV3218" s="275"/>
      <c r="EX3218" s="275"/>
      <c r="EY3218" s="275"/>
    </row>
    <row r="3219" spans="140:155" ht="32.25" customHeight="1">
      <c r="EJ3219" s="275"/>
      <c r="EK3219" s="276"/>
      <c r="EL3219" s="275"/>
      <c r="EM3219" s="275"/>
      <c r="EO3219" s="275"/>
      <c r="EP3219" s="275"/>
      <c r="ES3219" s="275"/>
      <c r="ET3219" s="276"/>
      <c r="EU3219" s="275"/>
      <c r="EV3219" s="275"/>
      <c r="EX3219" s="275"/>
      <c r="EY3219" s="275"/>
    </row>
    <row r="3220" spans="140:155" ht="32.25" customHeight="1">
      <c r="EJ3220" s="275"/>
      <c r="EK3220" s="276"/>
      <c r="EL3220" s="275"/>
      <c r="EM3220" s="275"/>
      <c r="EO3220" s="275"/>
      <c r="EP3220" s="275"/>
      <c r="ES3220" s="275"/>
      <c r="ET3220" s="276"/>
      <c r="EU3220" s="275"/>
      <c r="EV3220" s="275"/>
      <c r="EX3220" s="275"/>
      <c r="EY3220" s="275"/>
    </row>
    <row r="3221" spans="140:155" ht="32.25" customHeight="1">
      <c r="EJ3221" s="275"/>
      <c r="EK3221" s="276"/>
      <c r="EL3221" s="275"/>
      <c r="EM3221" s="275"/>
      <c r="EO3221" s="275"/>
      <c r="EP3221" s="275"/>
      <c r="ES3221" s="275"/>
      <c r="ET3221" s="276"/>
      <c r="EU3221" s="275"/>
      <c r="EV3221" s="275"/>
      <c r="EX3221" s="275"/>
      <c r="EY3221" s="275"/>
    </row>
    <row r="3222" spans="140:155" ht="32.25" customHeight="1">
      <c r="EJ3222" s="275"/>
      <c r="EK3222" s="276"/>
      <c r="EL3222" s="275"/>
      <c r="EM3222" s="275"/>
      <c r="EO3222" s="275"/>
      <c r="EP3222" s="275"/>
      <c r="ES3222" s="275"/>
      <c r="ET3222" s="276"/>
      <c r="EU3222" s="275"/>
      <c r="EV3222" s="275"/>
      <c r="EX3222" s="275"/>
      <c r="EY3222" s="275"/>
    </row>
    <row r="3223" spans="140:155" ht="32.25" customHeight="1">
      <c r="EJ3223" s="275"/>
      <c r="EK3223" s="276"/>
      <c r="EL3223" s="275"/>
      <c r="EM3223" s="275"/>
      <c r="EO3223" s="275"/>
      <c r="EP3223" s="275"/>
      <c r="ES3223" s="275"/>
      <c r="ET3223" s="276"/>
      <c r="EU3223" s="275"/>
      <c r="EV3223" s="275"/>
      <c r="EX3223" s="275"/>
      <c r="EY3223" s="275"/>
    </row>
    <row r="3224" spans="140:155" ht="32.25" customHeight="1">
      <c r="EJ3224" s="275"/>
      <c r="EK3224" s="276"/>
      <c r="EL3224" s="275"/>
      <c r="EM3224" s="275"/>
      <c r="EO3224" s="275"/>
      <c r="EP3224" s="275"/>
      <c r="ES3224" s="275"/>
      <c r="ET3224" s="276"/>
      <c r="EU3224" s="275"/>
      <c r="EV3224" s="275"/>
      <c r="EX3224" s="275"/>
      <c r="EY3224" s="275"/>
    </row>
    <row r="3225" spans="140:155" ht="32.25" customHeight="1">
      <c r="EJ3225" s="275"/>
      <c r="EK3225" s="276"/>
      <c r="EL3225" s="275"/>
      <c r="EM3225" s="275"/>
      <c r="EO3225" s="275"/>
      <c r="EP3225" s="275"/>
      <c r="ES3225" s="275"/>
      <c r="ET3225" s="276"/>
      <c r="EU3225" s="275"/>
      <c r="EV3225" s="275"/>
      <c r="EX3225" s="275"/>
      <c r="EY3225" s="275"/>
    </row>
    <row r="3226" spans="140:155" ht="32.25" customHeight="1">
      <c r="EJ3226" s="275"/>
      <c r="EK3226" s="276"/>
      <c r="EL3226" s="275"/>
      <c r="EM3226" s="275"/>
      <c r="EO3226" s="275"/>
      <c r="EP3226" s="275"/>
      <c r="ES3226" s="275"/>
      <c r="ET3226" s="276"/>
      <c r="EU3226" s="275"/>
      <c r="EV3226" s="275"/>
      <c r="EX3226" s="275"/>
      <c r="EY3226" s="275"/>
    </row>
    <row r="3227" spans="140:155" ht="32.25" customHeight="1">
      <c r="EJ3227" s="275"/>
      <c r="EK3227" s="276"/>
      <c r="EL3227" s="275"/>
      <c r="EM3227" s="275"/>
      <c r="EO3227" s="275"/>
      <c r="EP3227" s="275"/>
      <c r="ES3227" s="275"/>
      <c r="ET3227" s="276"/>
      <c r="EU3227" s="275"/>
      <c r="EV3227" s="275"/>
      <c r="EX3227" s="275"/>
      <c r="EY3227" s="275"/>
    </row>
    <row r="3228" spans="140:155" ht="32.25" customHeight="1">
      <c r="EJ3228" s="275"/>
      <c r="EK3228" s="276"/>
      <c r="EL3228" s="275"/>
      <c r="EM3228" s="275"/>
      <c r="EO3228" s="275"/>
      <c r="EP3228" s="275"/>
      <c r="ES3228" s="275"/>
      <c r="ET3228" s="276"/>
      <c r="EU3228" s="275"/>
      <c r="EV3228" s="275"/>
      <c r="EX3228" s="275"/>
      <c r="EY3228" s="275"/>
    </row>
    <row r="3229" spans="140:155" ht="32.25" customHeight="1">
      <c r="EJ3229" s="275"/>
      <c r="EK3229" s="276"/>
      <c r="EL3229" s="275"/>
      <c r="EM3229" s="275"/>
      <c r="EO3229" s="275"/>
      <c r="EP3229" s="275"/>
      <c r="ES3229" s="275"/>
      <c r="ET3229" s="276"/>
      <c r="EU3229" s="275"/>
      <c r="EV3229" s="275"/>
      <c r="EX3229" s="275"/>
      <c r="EY3229" s="275"/>
    </row>
    <row r="3230" spans="140:155" ht="32.25" customHeight="1">
      <c r="EJ3230" s="275"/>
      <c r="EK3230" s="276"/>
      <c r="EL3230" s="275"/>
      <c r="EM3230" s="275"/>
      <c r="EO3230" s="275"/>
      <c r="EP3230" s="275"/>
      <c r="ES3230" s="275"/>
      <c r="ET3230" s="276"/>
      <c r="EU3230" s="275"/>
      <c r="EV3230" s="275"/>
      <c r="EX3230" s="275"/>
      <c r="EY3230" s="275"/>
    </row>
    <row r="3231" spans="140:155" ht="32.25" customHeight="1">
      <c r="EJ3231" s="275"/>
      <c r="EK3231" s="276"/>
      <c r="EL3231" s="275"/>
      <c r="EM3231" s="275"/>
      <c r="EO3231" s="275"/>
      <c r="EP3231" s="275"/>
      <c r="ES3231" s="275"/>
      <c r="ET3231" s="276"/>
      <c r="EU3231" s="275"/>
      <c r="EV3231" s="275"/>
      <c r="EX3231" s="275"/>
      <c r="EY3231" s="275"/>
    </row>
    <row r="3232" spans="140:155" ht="32.25" customHeight="1">
      <c r="EJ3232" s="275"/>
      <c r="EK3232" s="276"/>
      <c r="EL3232" s="275"/>
      <c r="EM3232" s="275"/>
      <c r="EO3232" s="275"/>
      <c r="EP3232" s="275"/>
      <c r="ES3232" s="275"/>
      <c r="ET3232" s="276"/>
      <c r="EU3232" s="275"/>
      <c r="EV3232" s="275"/>
      <c r="EX3232" s="275"/>
      <c r="EY3232" s="275"/>
    </row>
    <row r="3233" spans="140:155" ht="32.25" customHeight="1">
      <c r="EJ3233" s="275"/>
      <c r="EK3233" s="276"/>
      <c r="EL3233" s="275"/>
      <c r="EM3233" s="275"/>
      <c r="EO3233" s="275"/>
      <c r="EP3233" s="275"/>
      <c r="ES3233" s="275"/>
      <c r="ET3233" s="276"/>
      <c r="EU3233" s="275"/>
      <c r="EV3233" s="275"/>
      <c r="EX3233" s="275"/>
      <c r="EY3233" s="275"/>
    </row>
    <row r="3234" spans="140:155" ht="32.25" customHeight="1">
      <c r="EJ3234" s="275"/>
      <c r="EK3234" s="276"/>
      <c r="EL3234" s="275"/>
      <c r="EM3234" s="275"/>
      <c r="EO3234" s="275"/>
      <c r="EP3234" s="275"/>
      <c r="ES3234" s="275"/>
      <c r="ET3234" s="276"/>
      <c r="EU3234" s="275"/>
      <c r="EV3234" s="275"/>
      <c r="EX3234" s="275"/>
      <c r="EY3234" s="275"/>
    </row>
    <row r="3235" spans="140:155" ht="32.25" customHeight="1">
      <c r="EJ3235" s="275"/>
      <c r="EK3235" s="276"/>
      <c r="EL3235" s="275"/>
      <c r="EM3235" s="275"/>
      <c r="EO3235" s="275"/>
      <c r="EP3235" s="275"/>
      <c r="ES3235" s="275"/>
      <c r="ET3235" s="276"/>
      <c r="EU3235" s="275"/>
      <c r="EV3235" s="275"/>
      <c r="EX3235" s="275"/>
      <c r="EY3235" s="275"/>
    </row>
    <row r="3236" spans="140:155" ht="32.25" customHeight="1">
      <c r="EJ3236" s="275"/>
      <c r="EK3236" s="276"/>
      <c r="EL3236" s="275"/>
      <c r="EM3236" s="275"/>
      <c r="EO3236" s="275"/>
      <c r="EP3236" s="275"/>
      <c r="ES3236" s="275"/>
      <c r="ET3236" s="276"/>
      <c r="EU3236" s="275"/>
      <c r="EV3236" s="275"/>
      <c r="EX3236" s="275"/>
      <c r="EY3236" s="275"/>
    </row>
    <row r="3237" spans="140:155" ht="32.25" customHeight="1">
      <c r="EJ3237" s="275"/>
      <c r="EK3237" s="276"/>
      <c r="EL3237" s="275"/>
      <c r="EM3237" s="275"/>
      <c r="EO3237" s="275"/>
      <c r="EP3237" s="275"/>
      <c r="ES3237" s="275"/>
      <c r="ET3237" s="276"/>
      <c r="EU3237" s="275"/>
      <c r="EV3237" s="275"/>
      <c r="EX3237" s="275"/>
      <c r="EY3237" s="275"/>
    </row>
    <row r="3238" spans="140:155" ht="32.25" customHeight="1">
      <c r="EJ3238" s="275"/>
      <c r="EK3238" s="276"/>
      <c r="EL3238" s="275"/>
      <c r="EM3238" s="275"/>
      <c r="EO3238" s="275"/>
      <c r="EP3238" s="275"/>
      <c r="ES3238" s="275"/>
      <c r="ET3238" s="276"/>
      <c r="EU3238" s="275"/>
      <c r="EV3238" s="275"/>
      <c r="EX3238" s="275"/>
      <c r="EY3238" s="275"/>
    </row>
    <row r="3239" spans="140:155" ht="32.25" customHeight="1">
      <c r="EJ3239" s="275"/>
      <c r="EK3239" s="276"/>
      <c r="EL3239" s="275"/>
      <c r="EM3239" s="275"/>
      <c r="EO3239" s="275"/>
      <c r="EP3239" s="275"/>
      <c r="ES3239" s="275"/>
      <c r="ET3239" s="276"/>
      <c r="EU3239" s="275"/>
      <c r="EV3239" s="275"/>
      <c r="EX3239" s="275"/>
      <c r="EY3239" s="275"/>
    </row>
    <row r="3240" spans="140:155" ht="32.25" customHeight="1">
      <c r="EJ3240" s="275"/>
      <c r="EK3240" s="276"/>
      <c r="EL3240" s="275"/>
      <c r="EM3240" s="275"/>
      <c r="EO3240" s="275"/>
      <c r="EP3240" s="275"/>
      <c r="ES3240" s="275"/>
      <c r="ET3240" s="276"/>
      <c r="EU3240" s="275"/>
      <c r="EV3240" s="275"/>
      <c r="EX3240" s="275"/>
      <c r="EY3240" s="275"/>
    </row>
    <row r="3241" spans="140:155" ht="32.25" customHeight="1">
      <c r="EJ3241" s="275"/>
      <c r="EK3241" s="276"/>
      <c r="EL3241" s="275"/>
      <c r="EM3241" s="275"/>
      <c r="EO3241" s="275"/>
      <c r="EP3241" s="275"/>
      <c r="ES3241" s="275"/>
      <c r="ET3241" s="276"/>
      <c r="EU3241" s="275"/>
      <c r="EV3241" s="275"/>
      <c r="EX3241" s="275"/>
      <c r="EY3241" s="275"/>
    </row>
    <row r="3242" spans="140:155" ht="32.25" customHeight="1">
      <c r="EJ3242" s="275"/>
      <c r="EK3242" s="276"/>
      <c r="EL3242" s="275"/>
      <c r="EM3242" s="275"/>
      <c r="EO3242" s="275"/>
      <c r="EP3242" s="275"/>
      <c r="ES3242" s="275"/>
      <c r="ET3242" s="276"/>
      <c r="EU3242" s="275"/>
      <c r="EV3242" s="275"/>
      <c r="EX3242" s="275"/>
      <c r="EY3242" s="275"/>
    </row>
    <row r="3243" spans="140:155" ht="32.25" customHeight="1">
      <c r="EJ3243" s="275"/>
      <c r="EK3243" s="276"/>
      <c r="EL3243" s="275"/>
      <c r="EM3243" s="275"/>
      <c r="EO3243" s="275"/>
      <c r="EP3243" s="275"/>
      <c r="ES3243" s="275"/>
      <c r="ET3243" s="276"/>
      <c r="EU3243" s="275"/>
      <c r="EV3243" s="275"/>
      <c r="EX3243" s="275"/>
      <c r="EY3243" s="275"/>
    </row>
    <row r="3244" spans="140:155" ht="32.25" customHeight="1">
      <c r="EJ3244" s="275"/>
      <c r="EK3244" s="276"/>
      <c r="EL3244" s="275"/>
      <c r="EM3244" s="275"/>
      <c r="EO3244" s="275"/>
      <c r="EP3244" s="275"/>
      <c r="ES3244" s="275"/>
      <c r="ET3244" s="276"/>
      <c r="EU3244" s="275"/>
      <c r="EV3244" s="275"/>
      <c r="EX3244" s="275"/>
      <c r="EY3244" s="275"/>
    </row>
    <row r="3245" spans="140:155" ht="32.25" customHeight="1">
      <c r="EJ3245" s="275"/>
      <c r="EK3245" s="276"/>
      <c r="EL3245" s="275"/>
      <c r="EM3245" s="275"/>
      <c r="EO3245" s="275"/>
      <c r="EP3245" s="275"/>
      <c r="ES3245" s="275"/>
      <c r="ET3245" s="276"/>
      <c r="EU3245" s="275"/>
      <c r="EV3245" s="275"/>
      <c r="EX3245" s="275"/>
      <c r="EY3245" s="275"/>
    </row>
    <row r="3246" spans="140:155" ht="32.25" customHeight="1">
      <c r="EJ3246" s="275"/>
      <c r="EK3246" s="276"/>
      <c r="EL3246" s="275"/>
      <c r="EM3246" s="275"/>
      <c r="EO3246" s="275"/>
      <c r="EP3246" s="275"/>
      <c r="ES3246" s="275"/>
      <c r="ET3246" s="276"/>
      <c r="EU3246" s="275"/>
      <c r="EV3246" s="275"/>
      <c r="EX3246" s="275"/>
      <c r="EY3246" s="275"/>
    </row>
    <row r="3247" spans="140:155" ht="32.25" customHeight="1">
      <c r="EJ3247" s="275"/>
      <c r="EK3247" s="276"/>
      <c r="EL3247" s="275"/>
      <c r="EM3247" s="275"/>
      <c r="EO3247" s="275"/>
      <c r="EP3247" s="275"/>
      <c r="ES3247" s="275"/>
      <c r="ET3247" s="276"/>
      <c r="EU3247" s="275"/>
      <c r="EV3247" s="275"/>
      <c r="EX3247" s="275"/>
      <c r="EY3247" s="275"/>
    </row>
    <row r="3248" spans="140:155" ht="32.25" customHeight="1">
      <c r="EJ3248" s="275"/>
      <c r="EK3248" s="276"/>
      <c r="EL3248" s="275"/>
      <c r="EM3248" s="275"/>
      <c r="EO3248" s="275"/>
      <c r="EP3248" s="275"/>
      <c r="ES3248" s="275"/>
      <c r="ET3248" s="276"/>
      <c r="EU3248" s="275"/>
      <c r="EV3248" s="275"/>
      <c r="EX3248" s="275"/>
      <c r="EY3248" s="275"/>
    </row>
    <row r="3249" spans="140:155" ht="32.25" customHeight="1">
      <c r="EJ3249" s="275"/>
      <c r="EK3249" s="276"/>
      <c r="EL3249" s="275"/>
      <c r="EM3249" s="275"/>
      <c r="EO3249" s="275"/>
      <c r="EP3249" s="275"/>
      <c r="ES3249" s="275"/>
      <c r="ET3249" s="276"/>
      <c r="EU3249" s="275"/>
      <c r="EV3249" s="275"/>
      <c r="EX3249" s="275"/>
      <c r="EY3249" s="275"/>
    </row>
    <row r="3250" spans="140:155" ht="32.25" customHeight="1">
      <c r="EJ3250" s="275"/>
      <c r="EK3250" s="276"/>
      <c r="EL3250" s="275"/>
      <c r="EM3250" s="275"/>
      <c r="EO3250" s="275"/>
      <c r="EP3250" s="275"/>
      <c r="ES3250" s="275"/>
      <c r="ET3250" s="276"/>
      <c r="EU3250" s="275"/>
      <c r="EV3250" s="275"/>
      <c r="EX3250" s="275"/>
      <c r="EY3250" s="275"/>
    </row>
    <row r="3251" spans="140:155" ht="32.25" customHeight="1">
      <c r="EJ3251" s="275"/>
      <c r="EK3251" s="276"/>
      <c r="EL3251" s="275"/>
      <c r="EM3251" s="275"/>
      <c r="EO3251" s="275"/>
      <c r="EP3251" s="275"/>
      <c r="ES3251" s="275"/>
      <c r="ET3251" s="276"/>
      <c r="EU3251" s="275"/>
      <c r="EV3251" s="275"/>
      <c r="EX3251" s="275"/>
      <c r="EY3251" s="275"/>
    </row>
    <row r="3252" spans="140:155" ht="32.25" customHeight="1">
      <c r="EJ3252" s="275"/>
      <c r="EK3252" s="276"/>
      <c r="EL3252" s="275"/>
      <c r="EM3252" s="275"/>
      <c r="EO3252" s="275"/>
      <c r="EP3252" s="275"/>
      <c r="ES3252" s="275"/>
      <c r="ET3252" s="276"/>
      <c r="EU3252" s="275"/>
      <c r="EV3252" s="275"/>
      <c r="EX3252" s="275"/>
      <c r="EY3252" s="275"/>
    </row>
    <row r="3253" spans="140:155" ht="32.25" customHeight="1">
      <c r="EJ3253" s="275"/>
      <c r="EK3253" s="276"/>
      <c r="EL3253" s="275"/>
      <c r="EM3253" s="275"/>
      <c r="EO3253" s="275"/>
      <c r="EP3253" s="275"/>
      <c r="ES3253" s="275"/>
      <c r="ET3253" s="276"/>
      <c r="EU3253" s="275"/>
      <c r="EV3253" s="275"/>
      <c r="EX3253" s="275"/>
      <c r="EY3253" s="275"/>
    </row>
    <row r="3254" spans="140:155" ht="32.25" customHeight="1">
      <c r="EJ3254" s="275"/>
      <c r="EK3254" s="276"/>
      <c r="EL3254" s="275"/>
      <c r="EM3254" s="275"/>
      <c r="EO3254" s="275"/>
      <c r="EP3254" s="275"/>
      <c r="ES3254" s="275"/>
      <c r="ET3254" s="276"/>
      <c r="EU3254" s="275"/>
      <c r="EV3254" s="275"/>
      <c r="EX3254" s="275"/>
      <c r="EY3254" s="275"/>
    </row>
    <row r="3255" spans="140:155" ht="32.25" customHeight="1">
      <c r="EJ3255" s="275"/>
      <c r="EK3255" s="276"/>
      <c r="EL3255" s="275"/>
      <c r="EM3255" s="275"/>
      <c r="EO3255" s="275"/>
      <c r="EP3255" s="275"/>
      <c r="ES3255" s="275"/>
      <c r="ET3255" s="276"/>
      <c r="EU3255" s="275"/>
      <c r="EV3255" s="275"/>
      <c r="EX3255" s="275"/>
      <c r="EY3255" s="275"/>
    </row>
    <row r="3256" spans="140:155" ht="32.25" customHeight="1">
      <c r="EJ3256" s="275"/>
      <c r="EK3256" s="276"/>
      <c r="EL3256" s="275"/>
      <c r="EM3256" s="275"/>
      <c r="EO3256" s="275"/>
      <c r="EP3256" s="275"/>
      <c r="ES3256" s="275"/>
      <c r="ET3256" s="276"/>
      <c r="EU3256" s="275"/>
      <c r="EV3256" s="275"/>
      <c r="EX3256" s="275"/>
      <c r="EY3256" s="275"/>
    </row>
    <row r="3257" spans="140:155" ht="32.25" customHeight="1">
      <c r="EJ3257" s="275"/>
      <c r="EK3257" s="276"/>
      <c r="EL3257" s="275"/>
      <c r="EM3257" s="275"/>
      <c r="EO3257" s="275"/>
      <c r="EP3257" s="275"/>
      <c r="ES3257" s="275"/>
      <c r="ET3257" s="276"/>
      <c r="EU3257" s="275"/>
      <c r="EV3257" s="275"/>
      <c r="EX3257" s="275"/>
      <c r="EY3257" s="275"/>
    </row>
    <row r="3258" spans="140:155" ht="32.25" customHeight="1">
      <c r="EJ3258" s="275"/>
      <c r="EK3258" s="276"/>
      <c r="EL3258" s="275"/>
      <c r="EM3258" s="275"/>
      <c r="EO3258" s="275"/>
      <c r="EP3258" s="275"/>
      <c r="ES3258" s="275"/>
      <c r="ET3258" s="276"/>
      <c r="EU3258" s="275"/>
      <c r="EV3258" s="275"/>
      <c r="EX3258" s="275"/>
      <c r="EY3258" s="275"/>
    </row>
    <row r="3259" spans="140:155" ht="32.25" customHeight="1">
      <c r="EJ3259" s="275"/>
      <c r="EK3259" s="276"/>
      <c r="EL3259" s="275"/>
      <c r="EM3259" s="275"/>
      <c r="EO3259" s="275"/>
      <c r="EP3259" s="275"/>
      <c r="ES3259" s="275"/>
      <c r="ET3259" s="276"/>
      <c r="EU3259" s="275"/>
      <c r="EV3259" s="275"/>
      <c r="EX3259" s="275"/>
      <c r="EY3259" s="275"/>
    </row>
    <row r="3260" spans="140:155" ht="32.25" customHeight="1">
      <c r="EJ3260" s="275"/>
      <c r="EK3260" s="276"/>
      <c r="EL3260" s="275"/>
      <c r="EM3260" s="275"/>
      <c r="EO3260" s="275"/>
      <c r="EP3260" s="275"/>
      <c r="ES3260" s="275"/>
      <c r="ET3260" s="276"/>
      <c r="EU3260" s="275"/>
      <c r="EV3260" s="275"/>
      <c r="EX3260" s="275"/>
      <c r="EY3260" s="275"/>
    </row>
    <row r="3261" spans="140:155" ht="32.25" customHeight="1">
      <c r="EJ3261" s="275"/>
      <c r="EK3261" s="276"/>
      <c r="EL3261" s="275"/>
      <c r="EM3261" s="275"/>
      <c r="EO3261" s="275"/>
      <c r="EP3261" s="275"/>
      <c r="ES3261" s="275"/>
      <c r="ET3261" s="276"/>
      <c r="EU3261" s="275"/>
      <c r="EV3261" s="275"/>
      <c r="EX3261" s="275"/>
      <c r="EY3261" s="275"/>
    </row>
    <row r="3262" spans="140:155" ht="32.25" customHeight="1">
      <c r="EJ3262" s="275"/>
      <c r="EK3262" s="276"/>
      <c r="EL3262" s="275"/>
      <c r="EM3262" s="275"/>
      <c r="EO3262" s="275"/>
      <c r="EP3262" s="275"/>
      <c r="ES3262" s="275"/>
      <c r="ET3262" s="276"/>
      <c r="EU3262" s="275"/>
      <c r="EV3262" s="275"/>
      <c r="EX3262" s="275"/>
      <c r="EY3262" s="275"/>
    </row>
    <row r="3263" spans="140:155" ht="32.25" customHeight="1">
      <c r="EJ3263" s="275"/>
      <c r="EK3263" s="276"/>
      <c r="EL3263" s="275"/>
      <c r="EM3263" s="275"/>
      <c r="EO3263" s="275"/>
      <c r="EP3263" s="275"/>
      <c r="ES3263" s="275"/>
      <c r="ET3263" s="276"/>
      <c r="EU3263" s="275"/>
      <c r="EV3263" s="275"/>
      <c r="EX3263" s="275"/>
      <c r="EY3263" s="275"/>
    </row>
    <row r="3264" spans="140:155" ht="32.25" customHeight="1">
      <c r="EJ3264" s="275"/>
      <c r="EK3264" s="276"/>
      <c r="EL3264" s="275"/>
      <c r="EM3264" s="275"/>
      <c r="EO3264" s="275"/>
      <c r="EP3264" s="275"/>
      <c r="ES3264" s="275"/>
      <c r="ET3264" s="276"/>
      <c r="EU3264" s="275"/>
      <c r="EV3264" s="275"/>
      <c r="EX3264" s="275"/>
      <c r="EY3264" s="275"/>
    </row>
    <row r="3265" spans="140:155" ht="32.25" customHeight="1">
      <c r="EJ3265" s="275"/>
      <c r="EK3265" s="276"/>
      <c r="EL3265" s="275"/>
      <c r="EM3265" s="275"/>
      <c r="EO3265" s="275"/>
      <c r="EP3265" s="275"/>
      <c r="ES3265" s="275"/>
      <c r="ET3265" s="276"/>
      <c r="EU3265" s="275"/>
      <c r="EV3265" s="275"/>
      <c r="EX3265" s="275"/>
      <c r="EY3265" s="275"/>
    </row>
    <row r="3266" spans="140:155" ht="32.25" customHeight="1">
      <c r="EJ3266" s="275"/>
      <c r="EK3266" s="276"/>
      <c r="EL3266" s="275"/>
      <c r="EM3266" s="275"/>
      <c r="EO3266" s="275"/>
      <c r="EP3266" s="275"/>
      <c r="ES3266" s="275"/>
      <c r="ET3266" s="276"/>
      <c r="EU3266" s="275"/>
      <c r="EV3266" s="275"/>
      <c r="EX3266" s="275"/>
      <c r="EY3266" s="275"/>
    </row>
    <row r="3267" spans="140:155" ht="32.25" customHeight="1">
      <c r="EJ3267" s="275"/>
      <c r="EK3267" s="276"/>
      <c r="EL3267" s="275"/>
      <c r="EM3267" s="275"/>
      <c r="EO3267" s="275"/>
      <c r="EP3267" s="275"/>
      <c r="ES3267" s="275"/>
      <c r="ET3267" s="276"/>
      <c r="EU3267" s="275"/>
      <c r="EV3267" s="275"/>
      <c r="EX3267" s="275"/>
      <c r="EY3267" s="275"/>
    </row>
    <row r="3268" spans="140:155" ht="32.25" customHeight="1">
      <c r="EJ3268" s="275"/>
      <c r="EK3268" s="276"/>
      <c r="EL3268" s="275"/>
      <c r="EM3268" s="275"/>
      <c r="EO3268" s="275"/>
      <c r="EP3268" s="275"/>
      <c r="ES3268" s="275"/>
      <c r="ET3268" s="276"/>
      <c r="EU3268" s="275"/>
      <c r="EV3268" s="275"/>
      <c r="EX3268" s="275"/>
      <c r="EY3268" s="275"/>
    </row>
    <row r="3269" spans="140:155" ht="32.25" customHeight="1">
      <c r="EJ3269" s="275"/>
      <c r="EK3269" s="276"/>
      <c r="EL3269" s="275"/>
      <c r="EM3269" s="275"/>
      <c r="EO3269" s="275"/>
      <c r="EP3269" s="275"/>
      <c r="ES3269" s="275"/>
      <c r="ET3269" s="276"/>
      <c r="EU3269" s="275"/>
      <c r="EV3269" s="275"/>
      <c r="EX3269" s="275"/>
      <c r="EY3269" s="275"/>
    </row>
    <row r="3270" spans="140:155" ht="32.25" customHeight="1">
      <c r="EJ3270" s="275"/>
      <c r="EK3270" s="276"/>
      <c r="EL3270" s="275"/>
      <c r="EM3270" s="275"/>
      <c r="EO3270" s="275"/>
      <c r="EP3270" s="275"/>
      <c r="ES3270" s="275"/>
      <c r="ET3270" s="276"/>
      <c r="EU3270" s="275"/>
      <c r="EV3270" s="275"/>
      <c r="EX3270" s="275"/>
      <c r="EY3270" s="275"/>
    </row>
    <row r="3271" spans="140:155" ht="32.25" customHeight="1">
      <c r="EJ3271" s="275"/>
      <c r="EK3271" s="276"/>
      <c r="EL3271" s="275"/>
      <c r="EM3271" s="275"/>
      <c r="EO3271" s="275"/>
      <c r="EP3271" s="275"/>
      <c r="ES3271" s="275"/>
      <c r="ET3271" s="276"/>
      <c r="EU3271" s="275"/>
      <c r="EV3271" s="275"/>
      <c r="EX3271" s="275"/>
      <c r="EY3271" s="275"/>
    </row>
    <row r="3272" spans="140:155" ht="32.25" customHeight="1">
      <c r="EJ3272" s="275"/>
      <c r="EK3272" s="276"/>
      <c r="EL3272" s="275"/>
      <c r="EM3272" s="275"/>
      <c r="EO3272" s="275"/>
      <c r="EP3272" s="275"/>
      <c r="ES3272" s="275"/>
      <c r="ET3272" s="276"/>
      <c r="EU3272" s="275"/>
      <c r="EV3272" s="275"/>
      <c r="EX3272" s="275"/>
      <c r="EY3272" s="275"/>
    </row>
    <row r="3273" spans="140:155" ht="32.25" customHeight="1">
      <c r="EJ3273" s="275"/>
      <c r="EK3273" s="276"/>
      <c r="EL3273" s="275"/>
      <c r="EM3273" s="275"/>
      <c r="EO3273" s="275"/>
      <c r="EP3273" s="275"/>
      <c r="ES3273" s="275"/>
      <c r="ET3273" s="276"/>
      <c r="EU3273" s="275"/>
      <c r="EV3273" s="275"/>
      <c r="EX3273" s="275"/>
      <c r="EY3273" s="275"/>
    </row>
    <row r="3274" spans="140:155" ht="32.25" customHeight="1">
      <c r="EJ3274" s="275"/>
      <c r="EK3274" s="276"/>
      <c r="EL3274" s="275"/>
      <c r="EM3274" s="275"/>
      <c r="EO3274" s="275"/>
      <c r="EP3274" s="275"/>
      <c r="ES3274" s="275"/>
      <c r="ET3274" s="276"/>
      <c r="EU3274" s="275"/>
      <c r="EV3274" s="275"/>
      <c r="EX3274" s="275"/>
      <c r="EY3274" s="275"/>
    </row>
    <row r="3275" spans="140:155" ht="32.25" customHeight="1">
      <c r="EJ3275" s="275"/>
      <c r="EK3275" s="276"/>
      <c r="EL3275" s="275"/>
      <c r="EM3275" s="275"/>
      <c r="EO3275" s="275"/>
      <c r="EP3275" s="275"/>
      <c r="ES3275" s="275"/>
      <c r="ET3275" s="276"/>
      <c r="EU3275" s="275"/>
      <c r="EV3275" s="275"/>
      <c r="EX3275" s="275"/>
      <c r="EY3275" s="275"/>
    </row>
    <row r="3276" spans="140:155" ht="32.25" customHeight="1">
      <c r="EJ3276" s="275"/>
      <c r="EK3276" s="276"/>
      <c r="EL3276" s="275"/>
      <c r="EM3276" s="275"/>
      <c r="EO3276" s="275"/>
      <c r="EP3276" s="275"/>
      <c r="ES3276" s="275"/>
      <c r="ET3276" s="276"/>
      <c r="EU3276" s="275"/>
      <c r="EV3276" s="275"/>
      <c r="EX3276" s="275"/>
      <c r="EY3276" s="275"/>
    </row>
    <row r="3277" spans="140:155" ht="32.25" customHeight="1">
      <c r="EJ3277" s="275"/>
      <c r="EK3277" s="276"/>
      <c r="EL3277" s="275"/>
      <c r="EM3277" s="275"/>
      <c r="EO3277" s="275"/>
      <c r="EP3277" s="275"/>
      <c r="ES3277" s="275"/>
      <c r="ET3277" s="276"/>
      <c r="EU3277" s="275"/>
      <c r="EV3277" s="275"/>
      <c r="EX3277" s="275"/>
      <c r="EY3277" s="275"/>
    </row>
    <row r="3278" spans="140:155" ht="32.25" customHeight="1">
      <c r="EJ3278" s="275"/>
      <c r="EK3278" s="276"/>
      <c r="EL3278" s="275"/>
      <c r="EM3278" s="275"/>
      <c r="EO3278" s="275"/>
      <c r="EP3278" s="275"/>
      <c r="ES3278" s="275"/>
      <c r="ET3278" s="276"/>
      <c r="EU3278" s="275"/>
      <c r="EV3278" s="275"/>
      <c r="EX3278" s="275"/>
      <c r="EY3278" s="275"/>
    </row>
    <row r="3279" spans="140:155" ht="32.25" customHeight="1">
      <c r="EJ3279" s="275"/>
      <c r="EK3279" s="276"/>
      <c r="EL3279" s="275"/>
      <c r="EM3279" s="275"/>
      <c r="EO3279" s="275"/>
      <c r="EP3279" s="275"/>
      <c r="ES3279" s="275"/>
      <c r="ET3279" s="276"/>
      <c r="EU3279" s="275"/>
      <c r="EV3279" s="275"/>
      <c r="EX3279" s="275"/>
      <c r="EY3279" s="275"/>
    </row>
    <row r="3280" spans="140:155" ht="32.25" customHeight="1">
      <c r="EJ3280" s="275"/>
      <c r="EK3280" s="276"/>
      <c r="EL3280" s="275"/>
      <c r="EM3280" s="275"/>
      <c r="EO3280" s="275"/>
      <c r="EP3280" s="275"/>
      <c r="ES3280" s="275"/>
      <c r="ET3280" s="276"/>
      <c r="EU3280" s="275"/>
      <c r="EV3280" s="275"/>
      <c r="EX3280" s="275"/>
      <c r="EY3280" s="275"/>
    </row>
    <row r="3281" spans="140:155" ht="32.25" customHeight="1">
      <c r="EJ3281" s="275"/>
      <c r="EK3281" s="276"/>
      <c r="EL3281" s="275"/>
      <c r="EM3281" s="275"/>
      <c r="EO3281" s="275"/>
      <c r="EP3281" s="275"/>
      <c r="ES3281" s="275"/>
      <c r="ET3281" s="276"/>
      <c r="EU3281" s="275"/>
      <c r="EV3281" s="275"/>
      <c r="EX3281" s="275"/>
      <c r="EY3281" s="275"/>
    </row>
    <row r="3282" spans="140:155" ht="32.25" customHeight="1">
      <c r="EJ3282" s="275"/>
      <c r="EK3282" s="276"/>
      <c r="EL3282" s="275"/>
      <c r="EM3282" s="275"/>
      <c r="EO3282" s="275"/>
      <c r="EP3282" s="275"/>
      <c r="ES3282" s="275"/>
      <c r="ET3282" s="276"/>
      <c r="EU3282" s="275"/>
      <c r="EV3282" s="275"/>
      <c r="EX3282" s="275"/>
      <c r="EY3282" s="275"/>
    </row>
    <row r="3283" spans="140:155" ht="32.25" customHeight="1">
      <c r="EJ3283" s="275"/>
      <c r="EK3283" s="276"/>
      <c r="EL3283" s="275"/>
      <c r="EM3283" s="275"/>
      <c r="EO3283" s="275"/>
      <c r="EP3283" s="275"/>
      <c r="ES3283" s="275"/>
      <c r="ET3283" s="276"/>
      <c r="EU3283" s="275"/>
      <c r="EV3283" s="275"/>
      <c r="EX3283" s="275"/>
      <c r="EY3283" s="275"/>
    </row>
    <row r="3284" spans="140:155" ht="32.25" customHeight="1">
      <c r="EJ3284" s="275"/>
      <c r="EK3284" s="276"/>
      <c r="EL3284" s="275"/>
      <c r="EM3284" s="275"/>
      <c r="EO3284" s="275"/>
      <c r="EP3284" s="275"/>
      <c r="ES3284" s="275"/>
      <c r="ET3284" s="276"/>
      <c r="EU3284" s="275"/>
      <c r="EV3284" s="275"/>
      <c r="EX3284" s="275"/>
      <c r="EY3284" s="275"/>
    </row>
    <row r="3285" spans="140:155" ht="32.25" customHeight="1">
      <c r="EJ3285" s="275"/>
      <c r="EK3285" s="276"/>
      <c r="EL3285" s="275"/>
      <c r="EM3285" s="275"/>
      <c r="EO3285" s="275"/>
      <c r="EP3285" s="275"/>
      <c r="ES3285" s="275"/>
      <c r="ET3285" s="276"/>
      <c r="EU3285" s="275"/>
      <c r="EV3285" s="275"/>
      <c r="EX3285" s="275"/>
      <c r="EY3285" s="275"/>
    </row>
    <row r="3286" spans="140:155" ht="32.25" customHeight="1">
      <c r="EJ3286" s="275"/>
      <c r="EK3286" s="276"/>
      <c r="EL3286" s="275"/>
      <c r="EM3286" s="275"/>
      <c r="EO3286" s="275"/>
      <c r="EP3286" s="275"/>
      <c r="ES3286" s="275"/>
      <c r="ET3286" s="276"/>
      <c r="EU3286" s="275"/>
      <c r="EV3286" s="275"/>
      <c r="EX3286" s="275"/>
      <c r="EY3286" s="275"/>
    </row>
    <row r="3287" spans="140:155" ht="32.25" customHeight="1">
      <c r="EJ3287" s="275"/>
      <c r="EK3287" s="276"/>
      <c r="EL3287" s="275"/>
      <c r="EM3287" s="275"/>
      <c r="EO3287" s="275"/>
      <c r="EP3287" s="275"/>
      <c r="ES3287" s="275"/>
      <c r="ET3287" s="276"/>
      <c r="EU3287" s="275"/>
      <c r="EV3287" s="275"/>
      <c r="EX3287" s="275"/>
      <c r="EY3287" s="275"/>
    </row>
    <row r="3288" spans="140:155" ht="32.25" customHeight="1">
      <c r="EJ3288" s="275"/>
      <c r="EK3288" s="276"/>
      <c r="EL3288" s="275"/>
      <c r="EM3288" s="275"/>
      <c r="EO3288" s="275"/>
      <c r="EP3288" s="275"/>
      <c r="ES3288" s="275"/>
      <c r="ET3288" s="276"/>
      <c r="EU3288" s="275"/>
      <c r="EV3288" s="275"/>
      <c r="EX3288" s="275"/>
      <c r="EY3288" s="275"/>
    </row>
    <row r="3289" spans="140:155" ht="32.25" customHeight="1">
      <c r="EJ3289" s="275"/>
      <c r="EK3289" s="276"/>
      <c r="EL3289" s="275"/>
      <c r="EM3289" s="275"/>
      <c r="EO3289" s="275"/>
      <c r="EP3289" s="275"/>
      <c r="ES3289" s="275"/>
      <c r="ET3289" s="276"/>
      <c r="EU3289" s="275"/>
      <c r="EV3289" s="275"/>
      <c r="EX3289" s="275"/>
      <c r="EY3289" s="275"/>
    </row>
    <row r="3290" spans="140:155" ht="32.25" customHeight="1">
      <c r="EJ3290" s="275"/>
      <c r="EK3290" s="276"/>
      <c r="EL3290" s="275"/>
      <c r="EM3290" s="275"/>
      <c r="EO3290" s="275"/>
      <c r="EP3290" s="275"/>
      <c r="ES3290" s="275"/>
      <c r="ET3290" s="276"/>
      <c r="EU3290" s="275"/>
      <c r="EV3290" s="275"/>
      <c r="EX3290" s="275"/>
      <c r="EY3290" s="275"/>
    </row>
    <row r="3291" spans="140:155" ht="32.25" customHeight="1">
      <c r="EJ3291" s="275"/>
      <c r="EK3291" s="276"/>
      <c r="EL3291" s="275"/>
      <c r="EM3291" s="275"/>
      <c r="EO3291" s="275"/>
      <c r="EP3291" s="275"/>
      <c r="ES3291" s="275"/>
      <c r="ET3291" s="276"/>
      <c r="EU3291" s="275"/>
      <c r="EV3291" s="275"/>
      <c r="EX3291" s="275"/>
      <c r="EY3291" s="275"/>
    </row>
    <row r="3292" spans="140:155" ht="32.25" customHeight="1">
      <c r="EJ3292" s="275"/>
      <c r="EK3292" s="276"/>
      <c r="EL3292" s="275"/>
      <c r="EM3292" s="275"/>
      <c r="EO3292" s="275"/>
      <c r="EP3292" s="275"/>
      <c r="ES3292" s="275"/>
      <c r="ET3292" s="276"/>
      <c r="EU3292" s="275"/>
      <c r="EV3292" s="275"/>
      <c r="EX3292" s="275"/>
      <c r="EY3292" s="275"/>
    </row>
    <row r="3293" spans="140:155" ht="32.25" customHeight="1">
      <c r="EJ3293" s="275"/>
      <c r="EK3293" s="276"/>
      <c r="EL3293" s="275"/>
      <c r="EM3293" s="275"/>
      <c r="EO3293" s="275"/>
      <c r="EP3293" s="275"/>
      <c r="ES3293" s="275"/>
      <c r="ET3293" s="276"/>
      <c r="EU3293" s="275"/>
      <c r="EV3293" s="275"/>
      <c r="EX3293" s="275"/>
      <c r="EY3293" s="275"/>
    </row>
    <row r="3294" spans="140:155" ht="32.25" customHeight="1">
      <c r="EJ3294" s="275"/>
      <c r="EK3294" s="276"/>
      <c r="EL3294" s="275"/>
      <c r="EM3294" s="275"/>
      <c r="EO3294" s="275"/>
      <c r="EP3294" s="275"/>
      <c r="ES3294" s="275"/>
      <c r="ET3294" s="276"/>
      <c r="EU3294" s="275"/>
      <c r="EV3294" s="275"/>
      <c r="EX3294" s="275"/>
      <c r="EY3294" s="275"/>
    </row>
    <row r="3295" spans="140:155" ht="32.25" customHeight="1">
      <c r="EJ3295" s="275"/>
      <c r="EK3295" s="276"/>
      <c r="EL3295" s="275"/>
      <c r="EM3295" s="275"/>
      <c r="EO3295" s="275"/>
      <c r="EP3295" s="275"/>
      <c r="ES3295" s="275"/>
      <c r="ET3295" s="276"/>
      <c r="EU3295" s="275"/>
      <c r="EV3295" s="275"/>
      <c r="EX3295" s="275"/>
      <c r="EY3295" s="275"/>
    </row>
    <row r="3296" spans="140:155" ht="32.25" customHeight="1">
      <c r="EJ3296" s="275"/>
      <c r="EK3296" s="276"/>
      <c r="EL3296" s="275"/>
      <c r="EM3296" s="275"/>
      <c r="EO3296" s="275"/>
      <c r="EP3296" s="275"/>
      <c r="ES3296" s="275"/>
      <c r="ET3296" s="276"/>
      <c r="EU3296" s="275"/>
      <c r="EV3296" s="275"/>
      <c r="EX3296" s="275"/>
      <c r="EY3296" s="275"/>
    </row>
    <row r="3297" spans="140:155" ht="32.25" customHeight="1">
      <c r="EJ3297" s="275"/>
      <c r="EK3297" s="276"/>
      <c r="EL3297" s="275"/>
      <c r="EM3297" s="275"/>
      <c r="EO3297" s="275"/>
      <c r="EP3297" s="275"/>
      <c r="ES3297" s="275"/>
      <c r="ET3297" s="276"/>
      <c r="EU3297" s="275"/>
      <c r="EV3297" s="275"/>
      <c r="EX3297" s="275"/>
      <c r="EY3297" s="275"/>
    </row>
    <row r="3298" spans="140:155" ht="32.25" customHeight="1">
      <c r="EJ3298" s="275"/>
      <c r="EK3298" s="276"/>
      <c r="EL3298" s="275"/>
      <c r="EM3298" s="275"/>
      <c r="EO3298" s="275"/>
      <c r="EP3298" s="275"/>
      <c r="ES3298" s="275"/>
      <c r="ET3298" s="276"/>
      <c r="EU3298" s="275"/>
      <c r="EV3298" s="275"/>
      <c r="EX3298" s="275"/>
      <c r="EY3298" s="275"/>
    </row>
    <row r="3299" spans="140:155" ht="32.25" customHeight="1">
      <c r="EJ3299" s="275"/>
      <c r="EK3299" s="276"/>
      <c r="EL3299" s="275"/>
      <c r="EM3299" s="275"/>
      <c r="EO3299" s="275"/>
      <c r="EP3299" s="275"/>
      <c r="ES3299" s="275"/>
      <c r="ET3299" s="276"/>
      <c r="EU3299" s="275"/>
      <c r="EV3299" s="275"/>
      <c r="EX3299" s="275"/>
      <c r="EY3299" s="275"/>
    </row>
    <row r="3300" spans="140:155" ht="32.25" customHeight="1">
      <c r="EJ3300" s="275"/>
      <c r="EK3300" s="276"/>
      <c r="EL3300" s="275"/>
      <c r="EM3300" s="275"/>
      <c r="EO3300" s="275"/>
      <c r="EP3300" s="275"/>
      <c r="ES3300" s="275"/>
      <c r="ET3300" s="276"/>
      <c r="EU3300" s="275"/>
      <c r="EV3300" s="275"/>
      <c r="EX3300" s="275"/>
      <c r="EY3300" s="275"/>
    </row>
    <row r="3301" spans="140:155" ht="32.25" customHeight="1">
      <c r="EJ3301" s="275"/>
      <c r="EK3301" s="276"/>
      <c r="EL3301" s="275"/>
      <c r="EM3301" s="275"/>
      <c r="EO3301" s="275"/>
      <c r="EP3301" s="275"/>
      <c r="ES3301" s="275"/>
      <c r="ET3301" s="276"/>
      <c r="EU3301" s="275"/>
      <c r="EV3301" s="275"/>
      <c r="EX3301" s="275"/>
      <c r="EY3301" s="275"/>
    </row>
    <row r="3302" spans="140:155" ht="32.25" customHeight="1">
      <c r="EJ3302" s="275"/>
      <c r="EK3302" s="276"/>
      <c r="EL3302" s="275"/>
      <c r="EM3302" s="275"/>
      <c r="EO3302" s="275"/>
      <c r="EP3302" s="275"/>
      <c r="ES3302" s="275"/>
      <c r="ET3302" s="276"/>
      <c r="EU3302" s="275"/>
      <c r="EV3302" s="275"/>
      <c r="EX3302" s="275"/>
      <c r="EY3302" s="275"/>
    </row>
    <row r="3303" spans="140:155" ht="32.25" customHeight="1">
      <c r="EJ3303" s="275"/>
      <c r="EK3303" s="276"/>
      <c r="EL3303" s="275"/>
      <c r="EM3303" s="275"/>
      <c r="EO3303" s="275"/>
      <c r="EP3303" s="275"/>
      <c r="ES3303" s="275"/>
      <c r="ET3303" s="276"/>
      <c r="EU3303" s="275"/>
      <c r="EV3303" s="275"/>
      <c r="EX3303" s="275"/>
      <c r="EY3303" s="275"/>
    </row>
    <row r="3304" spans="140:155" ht="32.25" customHeight="1">
      <c r="EJ3304" s="275"/>
      <c r="EK3304" s="276"/>
      <c r="EL3304" s="275"/>
      <c r="EM3304" s="275"/>
      <c r="EO3304" s="275"/>
      <c r="EP3304" s="275"/>
      <c r="ES3304" s="275"/>
      <c r="ET3304" s="276"/>
      <c r="EU3304" s="275"/>
      <c r="EV3304" s="275"/>
      <c r="EX3304" s="275"/>
      <c r="EY3304" s="275"/>
    </row>
    <row r="3305" spans="140:155" ht="32.25" customHeight="1">
      <c r="EJ3305" s="275"/>
      <c r="EK3305" s="276"/>
      <c r="EL3305" s="275"/>
      <c r="EM3305" s="275"/>
      <c r="EO3305" s="275"/>
      <c r="EP3305" s="275"/>
      <c r="ES3305" s="275"/>
      <c r="ET3305" s="276"/>
      <c r="EU3305" s="275"/>
      <c r="EV3305" s="275"/>
      <c r="EX3305" s="275"/>
      <c r="EY3305" s="275"/>
    </row>
    <row r="3306" spans="140:155" ht="32.25" customHeight="1">
      <c r="EJ3306" s="275"/>
      <c r="EK3306" s="276"/>
      <c r="EL3306" s="275"/>
      <c r="EM3306" s="275"/>
      <c r="EO3306" s="275"/>
      <c r="EP3306" s="275"/>
      <c r="ES3306" s="275"/>
      <c r="ET3306" s="276"/>
      <c r="EU3306" s="275"/>
      <c r="EV3306" s="275"/>
      <c r="EX3306" s="275"/>
      <c r="EY3306" s="275"/>
    </row>
    <row r="3307" spans="140:155" ht="32.25" customHeight="1">
      <c r="EJ3307" s="275"/>
      <c r="EK3307" s="276"/>
      <c r="EL3307" s="275"/>
      <c r="EM3307" s="275"/>
      <c r="EO3307" s="275"/>
      <c r="EP3307" s="275"/>
      <c r="ES3307" s="275"/>
      <c r="ET3307" s="276"/>
      <c r="EU3307" s="275"/>
      <c r="EV3307" s="275"/>
      <c r="EX3307" s="275"/>
      <c r="EY3307" s="275"/>
    </row>
    <row r="3308" spans="140:155" ht="32.25" customHeight="1">
      <c r="EJ3308" s="275"/>
      <c r="EK3308" s="276"/>
      <c r="EL3308" s="275"/>
      <c r="EM3308" s="275"/>
      <c r="EO3308" s="275"/>
      <c r="EP3308" s="275"/>
      <c r="ES3308" s="275"/>
      <c r="ET3308" s="276"/>
      <c r="EU3308" s="275"/>
      <c r="EV3308" s="275"/>
      <c r="EX3308" s="275"/>
      <c r="EY3308" s="275"/>
    </row>
    <row r="3309" spans="140:155" ht="32.25" customHeight="1">
      <c r="EJ3309" s="275"/>
      <c r="EK3309" s="276"/>
      <c r="EL3309" s="275"/>
      <c r="EM3309" s="275"/>
      <c r="EO3309" s="275"/>
      <c r="EP3309" s="275"/>
      <c r="ES3309" s="275"/>
      <c r="ET3309" s="276"/>
      <c r="EU3309" s="275"/>
      <c r="EV3309" s="275"/>
      <c r="EX3309" s="275"/>
      <c r="EY3309" s="275"/>
    </row>
    <row r="3310" spans="140:155" ht="32.25" customHeight="1">
      <c r="EJ3310" s="275"/>
      <c r="EK3310" s="276"/>
      <c r="EL3310" s="275"/>
      <c r="EM3310" s="275"/>
      <c r="EO3310" s="275"/>
      <c r="EP3310" s="275"/>
      <c r="ES3310" s="275"/>
      <c r="ET3310" s="276"/>
      <c r="EU3310" s="275"/>
      <c r="EV3310" s="275"/>
      <c r="EX3310" s="275"/>
      <c r="EY3310" s="275"/>
    </row>
    <row r="3311" spans="140:155" ht="32.25" customHeight="1">
      <c r="EJ3311" s="275"/>
      <c r="EK3311" s="276"/>
      <c r="EL3311" s="275"/>
      <c r="EM3311" s="275"/>
      <c r="EO3311" s="275"/>
      <c r="EP3311" s="275"/>
      <c r="ES3311" s="275"/>
      <c r="ET3311" s="276"/>
      <c r="EU3311" s="275"/>
      <c r="EV3311" s="275"/>
      <c r="EX3311" s="275"/>
      <c r="EY3311" s="275"/>
    </row>
    <row r="3312" spans="140:155" ht="32.25" customHeight="1">
      <c r="EJ3312" s="275"/>
      <c r="EK3312" s="276"/>
      <c r="EL3312" s="275"/>
      <c r="EM3312" s="275"/>
      <c r="EO3312" s="275"/>
      <c r="EP3312" s="275"/>
      <c r="ES3312" s="275"/>
      <c r="ET3312" s="276"/>
      <c r="EU3312" s="275"/>
      <c r="EV3312" s="275"/>
      <c r="EX3312" s="275"/>
      <c r="EY3312" s="275"/>
    </row>
    <row r="3313" spans="140:155" ht="32.25" customHeight="1">
      <c r="EJ3313" s="275"/>
      <c r="EK3313" s="276"/>
      <c r="EL3313" s="275"/>
      <c r="EM3313" s="275"/>
      <c r="EO3313" s="275"/>
      <c r="EP3313" s="275"/>
      <c r="ES3313" s="275"/>
      <c r="ET3313" s="276"/>
      <c r="EU3313" s="275"/>
      <c r="EV3313" s="275"/>
      <c r="EX3313" s="275"/>
      <c r="EY3313" s="275"/>
    </row>
    <row r="3314" spans="140:155" ht="32.25" customHeight="1">
      <c r="EJ3314" s="275"/>
      <c r="EK3314" s="276"/>
      <c r="EL3314" s="275"/>
      <c r="EM3314" s="275"/>
      <c r="EO3314" s="275"/>
      <c r="EP3314" s="275"/>
      <c r="ES3314" s="275"/>
      <c r="ET3314" s="276"/>
      <c r="EU3314" s="275"/>
      <c r="EV3314" s="275"/>
      <c r="EX3314" s="275"/>
      <c r="EY3314" s="275"/>
    </row>
    <row r="3315" spans="140:155" ht="32.25" customHeight="1">
      <c r="EJ3315" s="275"/>
      <c r="EK3315" s="276"/>
      <c r="EL3315" s="275"/>
      <c r="EM3315" s="275"/>
      <c r="EO3315" s="275"/>
      <c r="EP3315" s="275"/>
      <c r="ES3315" s="275"/>
      <c r="ET3315" s="276"/>
      <c r="EU3315" s="275"/>
      <c r="EV3315" s="275"/>
      <c r="EX3315" s="275"/>
      <c r="EY3315" s="275"/>
    </row>
    <row r="3316" spans="140:155" ht="32.25" customHeight="1">
      <c r="EJ3316" s="275"/>
      <c r="EK3316" s="276"/>
      <c r="EL3316" s="275"/>
      <c r="EM3316" s="275"/>
      <c r="EO3316" s="275"/>
      <c r="EP3316" s="275"/>
      <c r="ES3316" s="275"/>
      <c r="ET3316" s="276"/>
      <c r="EU3316" s="275"/>
      <c r="EV3316" s="275"/>
      <c r="EX3316" s="275"/>
      <c r="EY3316" s="275"/>
    </row>
    <row r="3317" spans="140:155" ht="32.25" customHeight="1">
      <c r="EJ3317" s="275"/>
      <c r="EK3317" s="276"/>
      <c r="EL3317" s="275"/>
      <c r="EM3317" s="275"/>
      <c r="EO3317" s="275"/>
      <c r="EP3317" s="275"/>
      <c r="ES3317" s="275"/>
      <c r="ET3317" s="276"/>
      <c r="EU3317" s="275"/>
      <c r="EV3317" s="275"/>
      <c r="EX3317" s="275"/>
      <c r="EY3317" s="275"/>
    </row>
    <row r="3318" spans="140:155" ht="32.25" customHeight="1">
      <c r="EJ3318" s="275"/>
      <c r="EK3318" s="276"/>
      <c r="EL3318" s="275"/>
      <c r="EM3318" s="275"/>
      <c r="EO3318" s="275"/>
      <c r="EP3318" s="275"/>
      <c r="ES3318" s="275"/>
      <c r="ET3318" s="276"/>
      <c r="EU3318" s="275"/>
      <c r="EV3318" s="275"/>
      <c r="EX3318" s="275"/>
      <c r="EY3318" s="275"/>
    </row>
    <row r="3319" spans="140:155" ht="32.25" customHeight="1">
      <c r="EJ3319" s="275"/>
      <c r="EK3319" s="276"/>
      <c r="EL3319" s="275"/>
      <c r="EM3319" s="275"/>
      <c r="EO3319" s="275"/>
      <c r="EP3319" s="275"/>
      <c r="ES3319" s="275"/>
      <c r="ET3319" s="276"/>
      <c r="EU3319" s="275"/>
      <c r="EV3319" s="275"/>
      <c r="EX3319" s="275"/>
      <c r="EY3319" s="275"/>
    </row>
    <row r="3320" spans="140:155" ht="32.25" customHeight="1">
      <c r="EJ3320" s="275"/>
      <c r="EK3320" s="276"/>
      <c r="EL3320" s="275"/>
      <c r="EM3320" s="275"/>
      <c r="EO3320" s="275"/>
      <c r="EP3320" s="275"/>
      <c r="ES3320" s="275"/>
      <c r="ET3320" s="276"/>
      <c r="EU3320" s="275"/>
      <c r="EV3320" s="275"/>
      <c r="EX3320" s="275"/>
      <c r="EY3320" s="275"/>
    </row>
    <row r="3321" spans="140:155" ht="32.25" customHeight="1">
      <c r="EJ3321" s="275"/>
      <c r="EK3321" s="276"/>
      <c r="EL3321" s="275"/>
      <c r="EM3321" s="275"/>
      <c r="EO3321" s="275"/>
      <c r="EP3321" s="275"/>
      <c r="ES3321" s="275"/>
      <c r="ET3321" s="276"/>
      <c r="EU3321" s="275"/>
      <c r="EV3321" s="275"/>
      <c r="EX3321" s="275"/>
      <c r="EY3321" s="275"/>
    </row>
    <row r="3322" spans="140:155" ht="32.25" customHeight="1">
      <c r="EJ3322" s="275"/>
      <c r="EK3322" s="276"/>
      <c r="EL3322" s="275"/>
      <c r="EM3322" s="275"/>
      <c r="EO3322" s="275"/>
      <c r="EP3322" s="275"/>
      <c r="ES3322" s="275"/>
      <c r="ET3322" s="276"/>
      <c r="EU3322" s="275"/>
      <c r="EV3322" s="275"/>
      <c r="EX3322" s="275"/>
      <c r="EY3322" s="275"/>
    </row>
    <row r="3323" spans="140:155" ht="32.25" customHeight="1">
      <c r="EJ3323" s="275"/>
      <c r="EK3323" s="276"/>
      <c r="EL3323" s="275"/>
      <c r="EM3323" s="275"/>
      <c r="EO3323" s="275"/>
      <c r="EP3323" s="275"/>
      <c r="ES3323" s="275"/>
      <c r="ET3323" s="276"/>
      <c r="EU3323" s="275"/>
      <c r="EV3323" s="275"/>
      <c r="EX3323" s="275"/>
      <c r="EY3323" s="275"/>
    </row>
    <row r="3324" spans="140:155" ht="32.25" customHeight="1">
      <c r="EJ3324" s="275"/>
      <c r="EK3324" s="276"/>
      <c r="EL3324" s="275"/>
      <c r="EM3324" s="275"/>
      <c r="EO3324" s="275"/>
      <c r="EP3324" s="275"/>
      <c r="ES3324" s="275"/>
      <c r="ET3324" s="276"/>
      <c r="EU3324" s="275"/>
      <c r="EV3324" s="275"/>
      <c r="EX3324" s="275"/>
      <c r="EY3324" s="275"/>
    </row>
    <row r="3325" spans="140:155" ht="32.25" customHeight="1">
      <c r="EJ3325" s="275"/>
      <c r="EK3325" s="276"/>
      <c r="EL3325" s="275"/>
      <c r="EM3325" s="275"/>
      <c r="EO3325" s="275"/>
      <c r="EP3325" s="275"/>
      <c r="ES3325" s="275"/>
      <c r="ET3325" s="276"/>
      <c r="EU3325" s="275"/>
      <c r="EV3325" s="275"/>
      <c r="EX3325" s="275"/>
      <c r="EY3325" s="275"/>
    </row>
  </sheetData>
  <mergeCells count="116">
    <mergeCell ref="ET8:EY8"/>
    <mergeCell ref="FA8:FC8"/>
    <mergeCell ref="I9:L9"/>
    <mergeCell ref="EI9:EJ9"/>
    <mergeCell ref="ER9:ES9"/>
    <mergeCell ref="FA9:FC9"/>
    <mergeCell ref="DZ8:DZ9"/>
    <mergeCell ref="EA8:EA9"/>
    <mergeCell ref="EB8:EB9"/>
    <mergeCell ref="ED8:ED9"/>
    <mergeCell ref="EE8:EE9"/>
    <mergeCell ref="EK8:EP8"/>
    <mergeCell ref="CL8:CL9"/>
    <mergeCell ref="CM8:CM9"/>
    <mergeCell ref="CN8:CN9"/>
    <mergeCell ref="DD8:DD9"/>
    <mergeCell ref="DE8:DE9"/>
    <mergeCell ref="DN8:DN9"/>
    <mergeCell ref="CA8:CA9"/>
    <mergeCell ref="CB8:CB9"/>
    <mergeCell ref="CC8:CC9"/>
    <mergeCell ref="CE8:CE9"/>
    <mergeCell ref="CF8:CF9"/>
    <mergeCell ref="CG8:CG9"/>
    <mergeCell ref="BU8:BU9"/>
    <mergeCell ref="BV8:BV9"/>
    <mergeCell ref="BW8:BW9"/>
    <mergeCell ref="BX8:BX9"/>
    <mergeCell ref="BY8:BY9"/>
    <mergeCell ref="BZ8:BZ9"/>
    <mergeCell ref="AM8:AM9"/>
    <mergeCell ref="AS8:AS9"/>
    <mergeCell ref="AT8:AT9"/>
    <mergeCell ref="AU8:AU9"/>
    <mergeCell ref="BO8:BO9"/>
    <mergeCell ref="BP8:BP9"/>
    <mergeCell ref="AG8:AG9"/>
    <mergeCell ref="AH8:AH9"/>
    <mergeCell ref="AI8:AI9"/>
    <mergeCell ref="AJ8:AJ9"/>
    <mergeCell ref="AK8:AK9"/>
    <mergeCell ref="AL8:AL9"/>
    <mergeCell ref="AA8:AA9"/>
    <mergeCell ref="AB8:AB9"/>
    <mergeCell ref="AC8:AC9"/>
    <mergeCell ref="AD8:AD9"/>
    <mergeCell ref="AE8:AE9"/>
    <mergeCell ref="AF8:AF9"/>
    <mergeCell ref="T8:T9"/>
    <mergeCell ref="U8:U9"/>
    <mergeCell ref="V8:V9"/>
    <mergeCell ref="W8:W9"/>
    <mergeCell ref="Y8:Y9"/>
    <mergeCell ref="Z8:Z9"/>
    <mergeCell ref="DZ7:EB7"/>
    <mergeCell ref="ED7:EE7"/>
    <mergeCell ref="A8:A9"/>
    <mergeCell ref="B8:B9"/>
    <mergeCell ref="C8:C9"/>
    <mergeCell ref="D8:D9"/>
    <mergeCell ref="E8:E9"/>
    <mergeCell ref="F8:F9"/>
    <mergeCell ref="G8:G9"/>
    <mergeCell ref="S8:S9"/>
    <mergeCell ref="CE7:CG7"/>
    <mergeCell ref="CH7:CN7"/>
    <mergeCell ref="CO7:CO9"/>
    <mergeCell ref="CP7:CP9"/>
    <mergeCell ref="CQ7:CQ9"/>
    <mergeCell ref="DD7:DE7"/>
    <mergeCell ref="CH8:CH9"/>
    <mergeCell ref="CI8:CI9"/>
    <mergeCell ref="CJ8:CJ9"/>
    <mergeCell ref="CK8:CK9"/>
    <mergeCell ref="AX7:BF7"/>
    <mergeCell ref="BG7:BN7"/>
    <mergeCell ref="BO7:BT7"/>
    <mergeCell ref="BU7:BY7"/>
    <mergeCell ref="BZ7:CC7"/>
    <mergeCell ref="CD7:CD9"/>
    <mergeCell ref="BQ8:BQ9"/>
    <mergeCell ref="BR8:BR9"/>
    <mergeCell ref="BS8:BS9"/>
    <mergeCell ref="BT8:BT9"/>
    <mergeCell ref="CY6:CY9"/>
    <mergeCell ref="CZ6:CZ9"/>
    <mergeCell ref="DG6:DI7"/>
    <mergeCell ref="DJ6:DL7"/>
    <mergeCell ref="J7:Q7"/>
    <mergeCell ref="R7:R9"/>
    <mergeCell ref="S7:W7"/>
    <mergeCell ref="X7:X9"/>
    <mergeCell ref="Y7:AM7"/>
    <mergeCell ref="AN7:AN9"/>
    <mergeCell ref="CS6:CS9"/>
    <mergeCell ref="CT6:CT9"/>
    <mergeCell ref="CU6:CU9"/>
    <mergeCell ref="CV6:CV9"/>
    <mergeCell ref="CW6:CW9"/>
    <mergeCell ref="CX6:CX9"/>
    <mergeCell ref="I3:L3"/>
    <mergeCell ref="I4:L4"/>
    <mergeCell ref="B6:C6"/>
    <mergeCell ref="I6:AW6"/>
    <mergeCell ref="AX6:CQ6"/>
    <mergeCell ref="CR6:CR9"/>
    <mergeCell ref="AO7:AR7"/>
    <mergeCell ref="AS7:AU7"/>
    <mergeCell ref="AV7:AV9"/>
    <mergeCell ref="AW7:AW9"/>
    <mergeCell ref="A1:C1"/>
    <mergeCell ref="D1:E1"/>
    <mergeCell ref="I1:L1"/>
    <mergeCell ref="A2:C2"/>
    <mergeCell ref="D2:E2"/>
    <mergeCell ref="I2:L2"/>
  </mergeCells>
  <conditionalFormatting sqref="EG18 EG7 EG12:EG16">
    <cfRule type="expression" dxfId="147" priority="148">
      <formula>$B10=$EG$6</formula>
    </cfRule>
  </conditionalFormatting>
  <conditionalFormatting sqref="EG6">
    <cfRule type="expression" dxfId="146" priority="147">
      <formula>$B20=$EG$6</formula>
    </cfRule>
  </conditionalFormatting>
  <conditionalFormatting sqref="H22:H1001 CE95:CE1001 FA511:FC1001 CF30:EF1001 M140:P1426 I30:CD139 I140:L1001 Q140:CD1001 DA11 DG11:DL11 DN11:DN29 EI11:EY17 EZ11:FC11 EZ13:FC13 EZ15:FC15 EZ17:FC17 EI19:FC19 EG19:EG1001 EI23:FC23 EI25:FC25 EI27:FC27 EI29:FC29 I10:EF10 FD10:XFD10 A10:G10 EH10:EZ10 FD12:XFD1001 EI21:FC21 EH12:EH1001 EZ12 EZ14 EZ16 EI18:EZ18 EI20:EZ20 EI22:EZ22 EI24:EZ24 EI26:EZ26 EI28:EZ28 EI30:EZ1001 CZ12:DM29 DP11:DV29 DO12:DO29 DZ11:EB29 DW12:DY29 ED11:EE29 EC12:EC29 EF12:EF29 CY12 CY14 CY16 I12:CX29 CY20:CY29 A12:G1001">
    <cfRule type="expression" dxfId="145" priority="146">
      <formula>$B10=$EG$6</formula>
    </cfRule>
  </conditionalFormatting>
  <conditionalFormatting sqref="EG10">
    <cfRule type="expression" dxfId="144" priority="145">
      <formula>$B10=$EG$6</formula>
    </cfRule>
  </conditionalFormatting>
  <conditionalFormatting sqref="EG29">
    <cfRule type="expression" dxfId="143" priority="144">
      <formula>$B32=$EG$6</formula>
    </cfRule>
  </conditionalFormatting>
  <conditionalFormatting sqref="CE54">
    <cfRule type="expression" dxfId="142" priority="143">
      <formula>$B54=$EG$6</formula>
    </cfRule>
  </conditionalFormatting>
  <conditionalFormatting sqref="EG8:EG10">
    <cfRule type="expression" dxfId="141" priority="142">
      <formula>$B12=$EG$6</formula>
    </cfRule>
  </conditionalFormatting>
  <conditionalFormatting sqref="DZ29:EB29 DA11 DG11:DL11 DV11:DV15 EI11:EY17 EZ11:FC11 DA13 DG13:DL13 DP11:DU13 ED11:EE13 EZ13:FC13 DA15 DG15:DL15 DP15:DU15 EZ15:FC15 ED15:EE15 A28:G28 FD18:XFD18 DA17 DA19 DG17:DL17 DG19:DL19 DP17:DV17 DP19:DV19 EZ17:FC17 EI19:FC19 ED17:EE17 ED19:EE19 DZ11:EB17 DZ19:EB19 I20:EZ20 FD20:XFD20 DA21 DG21:DL21 DV21:DV25 EI21:EY27 EZ21:FC21 I22:DO22 DW22:EH22 EZ22 FD22:XFD22 DA23 DG23:DL23 DP21:DU23 ED21:EE21 ED23:EE23 EZ23:FC23 I24:DU24 DW24:EH24 EZ24 FD24:XFD24 DA25 DG25:DL25 DP25:DU25 EZ25:FC25 ED25:EE25 I26:EH26 EZ26 I28:EZ28 FD26:XFD26 FD28:XFD28 DA27 DA29 DG27:DL27 DG29:DL29 DP27:DV27 DP29:DV29 EZ27:FC27 EI29:FC29 ED27:EE27 ED29:EE29 DN11:DN19 DN21 DN23 DN25 DN27 DN29:DN32 DZ21:EB21 DZ23:EB23 DZ25:EB25 DZ27:EB27 A10:G10 FD10:XFD10 I10:EZ10 FD12:XFD12 FD14:XFD14 FD16:XFD16 I12:DM12 DO12 DW12:DY12 EC12 EF12:EH12 EZ12 I14:DM14 DO14:DU14 DW14:DY14 EC14:EH14 EZ14 I16:DM16 DO16:DY16 EC16:EH16 EZ16 A12:G12 A14:G14 A18:G18 A20:G20 A22:G22 A24:G24 A26:G26 I18:CX18 CZ18:DM18 DO18:EZ18 A16:G16">
    <cfRule type="expression" dxfId="140" priority="141">
      <formula>$B10=$EG$6</formula>
    </cfRule>
  </conditionalFormatting>
  <conditionalFormatting sqref="DZ29:EB29 DJ11:DL11 DV11:DV15 EI11:EY17 EZ11:FC11 DJ13:DL13 DP11:DU13 ED11:EE13 EZ13:FC13 DJ15:DL15 DP15:DU15 EZ15:FC15 ED15:EE15 FD18:XFD18 DJ17:DL17 DJ19:DL19 DP17:DV17 DP19:DV19 EZ17:FC17 EI19:FC19 ED17:EE17 ED19:EE19 DZ11:EB17 DZ19:EB19 FD20:XFD20 DJ21:DL21 DV21:DV25 EI21:EY27 EZ21:FC21 FD22:XFD22 DJ23:DL23 DP21:DU23 ED21:EE23 EZ23:FC23 FD24:XFD24 DJ25:DL25 DP25:DU25 EZ25:FC25 ED25:EE25 FD26:XFD26 FD28:XFD28 DJ27:DL27 DJ29:DL29 DP27:DV27 DP29:DV29 EZ27:FC27 EI29:FC29 ED27:EE27 ED29:EE29 DN11:DN32 DZ21:EB27 FD10:XFD10 A10:EZ10 FD12:XFD12 FD14:XFD14 FD16:XFD16 A12:DM12 DO12 DW12:DY12 EC12 EF12:EH12 EZ12 A14:DM14 DO14:DU14 DW14:DY14 EC14:EH14 EZ14 A28:DM28 DO28:EZ28 A20:DM20 DO20:EZ20 A22:DM22 DO22 DW22:DY22 EC22 EF22:EH22 EZ22 A24:DM24 DO24:DU24 DW24:DY24 EC24:EH24 EZ24 A26:DM26 DO26:DY26 EC26:EH26 EZ26 A18:CX18 CZ18:DM18 DO18:EZ18 A16:DM16 DO16:DY16 EC16:EH16 EZ16">
    <cfRule type="expression" dxfId="139" priority="140">
      <formula>$B10=$EG$6</formula>
    </cfRule>
  </conditionalFormatting>
  <conditionalFormatting sqref="DW11:DY11">
    <cfRule type="expression" dxfId="138" priority="139">
      <formula>$B11=$EG$6</formula>
    </cfRule>
  </conditionalFormatting>
  <conditionalFormatting sqref="EF11:EH11">
    <cfRule type="expression" dxfId="137" priority="138">
      <formula>$B11=$EG$6</formula>
    </cfRule>
  </conditionalFormatting>
  <conditionalFormatting sqref="EG12">
    <cfRule type="expression" dxfId="136" priority="137">
      <formula>$B12=$EG$6</formula>
    </cfRule>
  </conditionalFormatting>
  <conditionalFormatting sqref="EG12">
    <cfRule type="expression" dxfId="135" priority="136">
      <formula>$B16=$EG$6</formula>
    </cfRule>
  </conditionalFormatting>
  <conditionalFormatting sqref="DW13:DY13">
    <cfRule type="expression" dxfId="134" priority="135">
      <formula>$B13=$EG$6</formula>
    </cfRule>
  </conditionalFormatting>
  <conditionalFormatting sqref="EF13:EH13">
    <cfRule type="expression" dxfId="133" priority="134">
      <formula>$B13=$EG$6</formula>
    </cfRule>
  </conditionalFormatting>
  <conditionalFormatting sqref="EG14">
    <cfRule type="expression" dxfId="132" priority="133">
      <formula>$B14=$EG$6</formula>
    </cfRule>
  </conditionalFormatting>
  <conditionalFormatting sqref="EG14">
    <cfRule type="expression" dxfId="131" priority="132">
      <formula>$B18=$EG$6</formula>
    </cfRule>
  </conditionalFormatting>
  <conditionalFormatting sqref="DW15:DY15">
    <cfRule type="expression" dxfId="130" priority="131">
      <formula>$B15=$EG$6</formula>
    </cfRule>
  </conditionalFormatting>
  <conditionalFormatting sqref="EF15:EH15">
    <cfRule type="expression" dxfId="129" priority="130">
      <formula>$B15=$EG$6</formula>
    </cfRule>
  </conditionalFormatting>
  <conditionalFormatting sqref="EG16 EG18">
    <cfRule type="expression" dxfId="128" priority="129">
      <formula>$B16=$EG$6</formula>
    </cfRule>
  </conditionalFormatting>
  <conditionalFormatting sqref="EG16 EG18">
    <cfRule type="expression" dxfId="127" priority="128">
      <formula>$B20=$EG$6</formula>
    </cfRule>
  </conditionalFormatting>
  <conditionalFormatting sqref="DW17:DY17 DW19:DY19">
    <cfRule type="expression" dxfId="126" priority="127">
      <formula>$B17=$EG$6</formula>
    </cfRule>
  </conditionalFormatting>
  <conditionalFormatting sqref="EF17:EH17 EF19:EH19">
    <cfRule type="expression" dxfId="125" priority="126">
      <formula>$B17=$EG$6</formula>
    </cfRule>
  </conditionalFormatting>
  <conditionalFormatting sqref="EG28 EG22:EG26">
    <cfRule type="expression" dxfId="124" priority="125">
      <formula>$B25=$EG$6</formula>
    </cfRule>
  </conditionalFormatting>
  <conditionalFormatting sqref="EG20">
    <cfRule type="expression" dxfId="123" priority="124">
      <formula>$B20=$EG$6</formula>
    </cfRule>
  </conditionalFormatting>
  <conditionalFormatting sqref="EG20">
    <cfRule type="expression" dxfId="122" priority="123">
      <formula>$B24=$EG$6</formula>
    </cfRule>
  </conditionalFormatting>
  <conditionalFormatting sqref="DW21:DY21">
    <cfRule type="expression" dxfId="121" priority="122">
      <formula>$B21=$EG$6</formula>
    </cfRule>
  </conditionalFormatting>
  <conditionalFormatting sqref="EF21:EH21">
    <cfRule type="expression" dxfId="120" priority="121">
      <formula>$B21=$EG$6</formula>
    </cfRule>
  </conditionalFormatting>
  <conditionalFormatting sqref="EG22">
    <cfRule type="expression" dxfId="119" priority="120">
      <formula>$B22=$EG$6</formula>
    </cfRule>
  </conditionalFormatting>
  <conditionalFormatting sqref="EG22">
    <cfRule type="expression" dxfId="118" priority="119">
      <formula>$B26=$EG$6</formula>
    </cfRule>
  </conditionalFormatting>
  <conditionalFormatting sqref="DW23:DY23">
    <cfRule type="expression" dxfId="117" priority="118">
      <formula>$B23=$EG$6</formula>
    </cfRule>
  </conditionalFormatting>
  <conditionalFormatting sqref="EF23:EH23">
    <cfRule type="expression" dxfId="116" priority="117">
      <formula>$B23=$EG$6</formula>
    </cfRule>
  </conditionalFormatting>
  <conditionalFormatting sqref="EG24">
    <cfRule type="expression" dxfId="115" priority="116">
      <formula>$B24=$EG$6</formula>
    </cfRule>
  </conditionalFormatting>
  <conditionalFormatting sqref="EG24">
    <cfRule type="expression" dxfId="114" priority="115">
      <formula>$B28=$EG$6</formula>
    </cfRule>
  </conditionalFormatting>
  <conditionalFormatting sqref="DW25:DY25">
    <cfRule type="expression" dxfId="113" priority="114">
      <formula>$B25=$EG$6</formula>
    </cfRule>
  </conditionalFormatting>
  <conditionalFormatting sqref="EF25:EH25">
    <cfRule type="expression" dxfId="112" priority="113">
      <formula>$B25=$EG$6</formula>
    </cfRule>
  </conditionalFormatting>
  <conditionalFormatting sqref="EG26 EG28">
    <cfRule type="expression" dxfId="111" priority="112">
      <formula>$B26=$EG$6</formula>
    </cfRule>
  </conditionalFormatting>
  <conditionalFormatting sqref="EG26 EG28">
    <cfRule type="expression" dxfId="110" priority="111">
      <formula>$B30=$EG$6</formula>
    </cfRule>
  </conditionalFormatting>
  <conditionalFormatting sqref="DW27:DY27 DW29:DY29">
    <cfRule type="expression" dxfId="109" priority="110">
      <formula>$B27=$EG$6</formula>
    </cfRule>
  </conditionalFormatting>
  <conditionalFormatting sqref="EF27:EH27 EF29:EH29">
    <cfRule type="expression" dxfId="108" priority="109">
      <formula>$B27=$EG$6</formula>
    </cfRule>
  </conditionalFormatting>
  <conditionalFormatting sqref="EG10">
    <cfRule type="expression" dxfId="107" priority="108">
      <formula>$B13=$EG$6</formula>
    </cfRule>
  </conditionalFormatting>
  <conditionalFormatting sqref="EG10">
    <cfRule type="expression" dxfId="106" priority="107">
      <formula>$B10=$EG$6</formula>
    </cfRule>
  </conditionalFormatting>
  <conditionalFormatting sqref="EG10">
    <cfRule type="expression" dxfId="105" priority="106">
      <formula>$B14=$EG$6</formula>
    </cfRule>
  </conditionalFormatting>
  <conditionalFormatting sqref="FD10:XFD10 A10:CD10 CF10:EZ10 CY12 CY14 CY16">
    <cfRule type="expression" dxfId="104" priority="105">
      <formula>$B10=$EG$6</formula>
    </cfRule>
  </conditionalFormatting>
  <conditionalFormatting sqref="FD12:XFD12 A12:CD12 CF12:EZ12">
    <cfRule type="expression" dxfId="103" priority="104">
      <formula>$B12=$EG$6</formula>
    </cfRule>
  </conditionalFormatting>
  <conditionalFormatting sqref="FD14:XFD14 A14:CD14 CF14:EZ14">
    <cfRule type="expression" dxfId="102" priority="103">
      <formula>$B14=$EG$6</formula>
    </cfRule>
  </conditionalFormatting>
  <conditionalFormatting sqref="FD16:XFD16 A16:CD16 CF16:EZ16">
    <cfRule type="expression" dxfId="101" priority="102">
      <formula>$B16=$EG$6</formula>
    </cfRule>
  </conditionalFormatting>
  <conditionalFormatting sqref="EG10">
    <cfRule type="expression" dxfId="100" priority="101">
      <formula>$B13=$EG$6</formula>
    </cfRule>
  </conditionalFormatting>
  <conditionalFormatting sqref="EG10">
    <cfRule type="expression" dxfId="99" priority="100">
      <formula>$B10=$EG$6</formula>
    </cfRule>
  </conditionalFormatting>
  <conditionalFormatting sqref="EG10">
    <cfRule type="expression" dxfId="98" priority="99">
      <formula>$B14=$EG$6</formula>
    </cfRule>
  </conditionalFormatting>
  <conditionalFormatting sqref="EG12">
    <cfRule type="expression" dxfId="97" priority="98">
      <formula>$B12=$EG$6</formula>
    </cfRule>
  </conditionalFormatting>
  <conditionalFormatting sqref="EG12">
    <cfRule type="expression" dxfId="96" priority="97">
      <formula>$B16=$EG$6</formula>
    </cfRule>
  </conditionalFormatting>
  <conditionalFormatting sqref="EG12">
    <cfRule type="expression" dxfId="95" priority="96">
      <formula>$B15=$EG$6</formula>
    </cfRule>
  </conditionalFormatting>
  <conditionalFormatting sqref="EG12">
    <cfRule type="expression" dxfId="94" priority="95">
      <formula>$B12=$EG$6</formula>
    </cfRule>
  </conditionalFormatting>
  <conditionalFormatting sqref="EG12">
    <cfRule type="expression" dxfId="93" priority="94">
      <formula>$B16=$EG$6</formula>
    </cfRule>
  </conditionalFormatting>
  <conditionalFormatting sqref="FD12:XFD12 A12:CD12 CF12:EZ12">
    <cfRule type="expression" dxfId="92" priority="93">
      <formula>$B12=$EG$6</formula>
    </cfRule>
  </conditionalFormatting>
  <conditionalFormatting sqref="EG12">
    <cfRule type="expression" dxfId="91" priority="92">
      <formula>$B15=$EG$6</formula>
    </cfRule>
  </conditionalFormatting>
  <conditionalFormatting sqref="EG12">
    <cfRule type="expression" dxfId="90" priority="91">
      <formula>$B12=$EG$6</formula>
    </cfRule>
  </conditionalFormatting>
  <conditionalFormatting sqref="EG12">
    <cfRule type="expression" dxfId="89" priority="90">
      <formula>$B16=$EG$6</formula>
    </cfRule>
  </conditionalFormatting>
  <conditionalFormatting sqref="EG14">
    <cfRule type="expression" dxfId="88" priority="89">
      <formula>$B14=$EG$6</formula>
    </cfRule>
  </conditionalFormatting>
  <conditionalFormatting sqref="EG14">
    <cfRule type="expression" dxfId="87" priority="88">
      <formula>$B18=$EG$6</formula>
    </cfRule>
  </conditionalFormatting>
  <conditionalFormatting sqref="EG16">
    <cfRule type="expression" dxfId="86" priority="87">
      <formula>$B16=$EG$6</formula>
    </cfRule>
  </conditionalFormatting>
  <conditionalFormatting sqref="EG16">
    <cfRule type="expression" dxfId="85" priority="86">
      <formula>$B20=$EG$6</formula>
    </cfRule>
  </conditionalFormatting>
  <conditionalFormatting sqref="FD16:XFD16 A16:CD16 CF16:EZ16">
    <cfRule type="expression" dxfId="84" priority="85">
      <formula>$B16=$EG$6</formula>
    </cfRule>
  </conditionalFormatting>
  <conditionalFormatting sqref="EG16">
    <cfRule type="expression" dxfId="83" priority="84">
      <formula>$B16=$EG$6</formula>
    </cfRule>
  </conditionalFormatting>
  <conditionalFormatting sqref="EG16">
    <cfRule type="expression" dxfId="82" priority="83">
      <formula>$B20=$EG$6</formula>
    </cfRule>
  </conditionalFormatting>
  <conditionalFormatting sqref="EG12:EG16">
    <cfRule type="expression" dxfId="81" priority="82">
      <formula>$B15=$EG$6</formula>
    </cfRule>
  </conditionalFormatting>
  <conditionalFormatting sqref="DA11 DG11:DL11 DN11:DN17 EI11:EY17 EZ11:FC11 FD12:XFD17 EH12:EH17 EZ12:EZ17 I10:EF10 FD10:XFD10 A10:G10 EH10:EZ10 FA13:FC13 DZ11:EB17 FA15:FC15 FA17:FC17 DP11:DV17 DO12:DO17 DW12:DY17 ED11:EE17 EC12:EC17 EF12:EF17 I12:CX17 CZ12:DM17 CY12 CY14 CY16 A12:G17">
    <cfRule type="expression" dxfId="80" priority="81">
      <formula>$B10=$EG$6</formula>
    </cfRule>
  </conditionalFormatting>
  <conditionalFormatting sqref="EG10">
    <cfRule type="expression" dxfId="79" priority="80">
      <formula>$B10=$EG$6</formula>
    </cfRule>
  </conditionalFormatting>
  <conditionalFormatting sqref="EG10">
    <cfRule type="expression" dxfId="78" priority="79">
      <formula>$B14=$EG$6</formula>
    </cfRule>
  </conditionalFormatting>
  <conditionalFormatting sqref="DA11 DG11:DL11 DV11:DV15 EI11:EY17 EZ11:FC11 DW12:EH12 EZ12 FD12:XFD12 DW14:EH14 EZ14 FD14:XFD14 EZ16 FD16:XFD16 A10:G10 FD10:XFD10 I10:EZ10 DA13 DG13:DL13 DP11:DU13 EZ13:FC13 ED11:EE11 ED13:EE13 DA15 DG15:DL15 DP15:DU15 EZ15:FC15 ED15:EE15 DA17 DG17:DL17 DP17:DV17 EZ17:FC17 ED17:EE17 DZ11:EB11 DZ13:EB13 DZ15:EB15 DZ17:EB17 DN11 DN13 DN15 DN17 I12:DO12 I14:DU14 I16:EH16 A12:G12 A14:G14 A16:G16">
    <cfRule type="expression" dxfId="77" priority="78">
      <formula>$B10=$EG$6</formula>
    </cfRule>
  </conditionalFormatting>
  <conditionalFormatting sqref="DJ11:DL11 DV11:DV15 EI11:EY17 EZ11:FC11 DW12:EH12 EZ12 FD12:XFD12 DW14:EH14 EZ14 FD14:XFD14 EZ16 FD16:XFD16 FD10:XFD10 A10:EZ10 DJ13:DL13 DP11:DU13 EZ13:FC13 ED11:EE11 ED13:EE13 DJ15:DL15 DP15:DU15 EZ15:FC15 ED15:EE15 DJ17:DL17 DP17:DV17 EZ17:FC17 ED17:EE17 DZ11:EB11 DZ13:EB13 DZ15:EB15 DZ17:EB17 DN11 DN13 DN15 DN17 A12:DO12 A14:DU14 A16:EH16">
    <cfRule type="expression" dxfId="76" priority="77">
      <formula>$B10=$EG$6</formula>
    </cfRule>
  </conditionalFormatting>
  <conditionalFormatting sqref="DW11:DY11">
    <cfRule type="expression" dxfId="75" priority="76">
      <formula>$B11=$EG$6</formula>
    </cfRule>
  </conditionalFormatting>
  <conditionalFormatting sqref="EF11:EH11">
    <cfRule type="expression" dxfId="74" priority="75">
      <formula>$B11=$EG$6</formula>
    </cfRule>
  </conditionalFormatting>
  <conditionalFormatting sqref="EG12">
    <cfRule type="expression" dxfId="73" priority="74">
      <formula>$B12=$EG$6</formula>
    </cfRule>
  </conditionalFormatting>
  <conditionalFormatting sqref="EG12">
    <cfRule type="expression" dxfId="72" priority="73">
      <formula>$B16=$EG$6</formula>
    </cfRule>
  </conditionalFormatting>
  <conditionalFormatting sqref="DW13:DY13">
    <cfRule type="expression" dxfId="71" priority="72">
      <formula>$B13=$EG$6</formula>
    </cfRule>
  </conditionalFormatting>
  <conditionalFormatting sqref="EF13:EH13">
    <cfRule type="expression" dxfId="70" priority="71">
      <formula>$B13=$EG$6</formula>
    </cfRule>
  </conditionalFormatting>
  <conditionalFormatting sqref="EG14">
    <cfRule type="expression" dxfId="69" priority="70">
      <formula>$B14=$EG$6</formula>
    </cfRule>
  </conditionalFormatting>
  <conditionalFormatting sqref="EG14">
    <cfRule type="expression" dxfId="68" priority="69">
      <formula>$B18=$EG$6</formula>
    </cfRule>
  </conditionalFormatting>
  <conditionalFormatting sqref="DW15:DY15">
    <cfRule type="expression" dxfId="67" priority="68">
      <formula>$B15=$EG$6</formula>
    </cfRule>
  </conditionalFormatting>
  <conditionalFormatting sqref="EF15:EH15">
    <cfRule type="expression" dxfId="66" priority="67">
      <formula>$B15=$EG$6</formula>
    </cfRule>
  </conditionalFormatting>
  <conditionalFormatting sqref="EG16">
    <cfRule type="expression" dxfId="65" priority="66">
      <formula>$B16=$EG$6</formula>
    </cfRule>
  </conditionalFormatting>
  <conditionalFormatting sqref="EG16">
    <cfRule type="expression" dxfId="64" priority="65">
      <formula>$B20=$EG$6</formula>
    </cfRule>
  </conditionalFormatting>
  <conditionalFormatting sqref="DW17:DY17">
    <cfRule type="expression" dxfId="63" priority="64">
      <formula>$B17=$EG$6</formula>
    </cfRule>
  </conditionalFormatting>
  <conditionalFormatting sqref="EF17:EH17">
    <cfRule type="expression" dxfId="62" priority="63">
      <formula>$B17=$EG$6</formula>
    </cfRule>
  </conditionalFormatting>
  <conditionalFormatting sqref="EG10">
    <cfRule type="expression" dxfId="61" priority="62">
      <formula>$B13=$EG$6</formula>
    </cfRule>
  </conditionalFormatting>
  <conditionalFormatting sqref="EG10">
    <cfRule type="expression" dxfId="60" priority="61">
      <formula>$B10=$EG$6</formula>
    </cfRule>
  </conditionalFormatting>
  <conditionalFormatting sqref="EG10">
    <cfRule type="expression" dxfId="59" priority="60">
      <formula>$B14=$EG$6</formula>
    </cfRule>
  </conditionalFormatting>
  <conditionalFormatting sqref="FD10:XFD10 A10:CD10 CF10:EZ10 CY12 CY14 CY16">
    <cfRule type="expression" dxfId="58" priority="59">
      <formula>$B10=$EG$6</formula>
    </cfRule>
  </conditionalFormatting>
  <conditionalFormatting sqref="FD12:XFD12 A12:CD12 CF12:EZ12">
    <cfRule type="expression" dxfId="57" priority="58">
      <formula>$B12=$EG$6</formula>
    </cfRule>
  </conditionalFormatting>
  <conditionalFormatting sqref="FD14:XFD14 A14:CD14 CF14:EZ14">
    <cfRule type="expression" dxfId="56" priority="57">
      <formula>$B14=$EG$6</formula>
    </cfRule>
  </conditionalFormatting>
  <conditionalFormatting sqref="FD16:XFD16 A16:CD16 CF16:EZ16">
    <cfRule type="expression" dxfId="55" priority="56">
      <formula>$B16=$EG$6</formula>
    </cfRule>
  </conditionalFormatting>
  <conditionalFormatting sqref="DW13:DY13">
    <cfRule type="expression" dxfId="54" priority="55">
      <formula>$B13=$EG$6</formula>
    </cfRule>
  </conditionalFormatting>
  <conditionalFormatting sqref="EF13:EH13">
    <cfRule type="expression" dxfId="53" priority="54">
      <formula>$B13=$EG$6</formula>
    </cfRule>
  </conditionalFormatting>
  <conditionalFormatting sqref="DW15:DY15">
    <cfRule type="expression" dxfId="52" priority="53">
      <formula>$B15=$EG$6</formula>
    </cfRule>
  </conditionalFormatting>
  <conditionalFormatting sqref="EF15:EH15">
    <cfRule type="expression" dxfId="51" priority="52">
      <formula>$B15=$EG$6</formula>
    </cfRule>
  </conditionalFormatting>
  <conditionalFormatting sqref="EG17">
    <cfRule type="expression" dxfId="50" priority="51">
      <formula>$B20=$EG$6</formula>
    </cfRule>
  </conditionalFormatting>
  <conditionalFormatting sqref="DW17:DY17">
    <cfRule type="expression" dxfId="49" priority="50">
      <formula>$B17=$EG$6</formula>
    </cfRule>
  </conditionalFormatting>
  <conditionalFormatting sqref="EF17:EH17">
    <cfRule type="expression" dxfId="48" priority="49">
      <formula>$B17=$EG$6</formula>
    </cfRule>
  </conditionalFormatting>
  <conditionalFormatting sqref="DW17:DY17">
    <cfRule type="expression" dxfId="47" priority="48">
      <formula>$B17=$EG$6</formula>
    </cfRule>
  </conditionalFormatting>
  <conditionalFormatting sqref="EF17:EH17">
    <cfRule type="expression" dxfId="46" priority="47">
      <formula>$B17=$EG$6</formula>
    </cfRule>
  </conditionalFormatting>
  <conditionalFormatting sqref="D12">
    <cfRule type="expression" dxfId="45" priority="46">
      <formula>$B12=$EG$6</formula>
    </cfRule>
  </conditionalFormatting>
  <conditionalFormatting sqref="D12">
    <cfRule type="expression" dxfId="44" priority="45">
      <formula>$B12=$EG$6</formula>
    </cfRule>
  </conditionalFormatting>
  <conditionalFormatting sqref="D14">
    <cfRule type="expression" dxfId="43" priority="44">
      <formula>$B14=$EG$6</formula>
    </cfRule>
  </conditionalFormatting>
  <conditionalFormatting sqref="D14">
    <cfRule type="expression" dxfId="42" priority="43">
      <formula>$B14=$EG$6</formula>
    </cfRule>
  </conditionalFormatting>
  <conditionalFormatting sqref="D14">
    <cfRule type="expression" dxfId="41" priority="42">
      <formula>$B14=$EG$6</formula>
    </cfRule>
  </conditionalFormatting>
  <conditionalFormatting sqref="D14">
    <cfRule type="expression" dxfId="40" priority="41">
      <formula>$B14=$EG$6</formula>
    </cfRule>
  </conditionalFormatting>
  <conditionalFormatting sqref="D14">
    <cfRule type="expression" dxfId="39" priority="40">
      <formula>$B14=$EG$6</formula>
    </cfRule>
  </conditionalFormatting>
  <conditionalFormatting sqref="D16">
    <cfRule type="expression" dxfId="38" priority="39">
      <formula>$B16=$EG$6</formula>
    </cfRule>
  </conditionalFormatting>
  <conditionalFormatting sqref="D16">
    <cfRule type="expression" dxfId="37" priority="38">
      <formula>$B16=$EG$6</formula>
    </cfRule>
  </conditionalFormatting>
  <conditionalFormatting sqref="D16">
    <cfRule type="expression" dxfId="36" priority="37">
      <formula>$B16=$EG$6</formula>
    </cfRule>
  </conditionalFormatting>
  <conditionalFormatting sqref="D16">
    <cfRule type="expression" dxfId="35" priority="36">
      <formula>$B16=$EG$6</formula>
    </cfRule>
  </conditionalFormatting>
  <conditionalFormatting sqref="D16">
    <cfRule type="expression" dxfId="34" priority="35">
      <formula>$B16=$EG$6</formula>
    </cfRule>
  </conditionalFormatting>
  <conditionalFormatting sqref="D18">
    <cfRule type="expression" dxfId="33" priority="34">
      <formula>$B18=$EG$6</formula>
    </cfRule>
  </conditionalFormatting>
  <conditionalFormatting sqref="D18">
    <cfRule type="expression" dxfId="32" priority="33">
      <formula>$B18=$EG$6</formula>
    </cfRule>
  </conditionalFormatting>
  <conditionalFormatting sqref="D18">
    <cfRule type="expression" dxfId="31" priority="32">
      <formula>$B18=$EG$6</formula>
    </cfRule>
  </conditionalFormatting>
  <conditionalFormatting sqref="D18">
    <cfRule type="expression" dxfId="30" priority="31">
      <formula>$B18=$EG$6</formula>
    </cfRule>
  </conditionalFormatting>
  <conditionalFormatting sqref="D18">
    <cfRule type="expression" dxfId="29" priority="30">
      <formula>$B18=$EG$6</formula>
    </cfRule>
  </conditionalFormatting>
  <conditionalFormatting sqref="D20">
    <cfRule type="expression" dxfId="28" priority="29">
      <formula>$B20=$EG$6</formula>
    </cfRule>
  </conditionalFormatting>
  <conditionalFormatting sqref="D20">
    <cfRule type="expression" dxfId="27" priority="28">
      <formula>$B20=$EG$6</formula>
    </cfRule>
  </conditionalFormatting>
  <conditionalFormatting sqref="D20">
    <cfRule type="expression" dxfId="26" priority="27">
      <formula>$B20=$EG$6</formula>
    </cfRule>
  </conditionalFormatting>
  <conditionalFormatting sqref="D20">
    <cfRule type="expression" dxfId="25" priority="26">
      <formula>$B20=$EG$6</formula>
    </cfRule>
  </conditionalFormatting>
  <conditionalFormatting sqref="D20">
    <cfRule type="expression" dxfId="24" priority="25">
      <formula>$B20=$EG$6</formula>
    </cfRule>
  </conditionalFormatting>
  <conditionalFormatting sqref="D22">
    <cfRule type="expression" dxfId="23" priority="24">
      <formula>$B22=$EG$6</formula>
    </cfRule>
  </conditionalFormatting>
  <conditionalFormatting sqref="D22">
    <cfRule type="expression" dxfId="22" priority="23">
      <formula>$B22=$EG$6</formula>
    </cfRule>
  </conditionalFormatting>
  <conditionalFormatting sqref="D22">
    <cfRule type="expression" dxfId="21" priority="22">
      <formula>$B22=$EG$6</formula>
    </cfRule>
  </conditionalFormatting>
  <conditionalFormatting sqref="D22">
    <cfRule type="expression" dxfId="20" priority="21">
      <formula>$B22=$EG$6</formula>
    </cfRule>
  </conditionalFormatting>
  <conditionalFormatting sqref="D22">
    <cfRule type="expression" dxfId="19" priority="20">
      <formula>$B22=$EG$6</formula>
    </cfRule>
  </conditionalFormatting>
  <conditionalFormatting sqref="D24">
    <cfRule type="expression" dxfId="18" priority="19">
      <formula>$B24=$EG$6</formula>
    </cfRule>
  </conditionalFormatting>
  <conditionalFormatting sqref="D24">
    <cfRule type="expression" dxfId="17" priority="18">
      <formula>$B24=$EG$6</formula>
    </cfRule>
  </conditionalFormatting>
  <conditionalFormatting sqref="D24">
    <cfRule type="expression" dxfId="16" priority="17">
      <formula>$B24=$EG$6</formula>
    </cfRule>
  </conditionalFormatting>
  <conditionalFormatting sqref="D24">
    <cfRule type="expression" dxfId="15" priority="16">
      <formula>$B24=$EG$6</formula>
    </cfRule>
  </conditionalFormatting>
  <conditionalFormatting sqref="D24">
    <cfRule type="expression" dxfId="14" priority="15">
      <formula>$B24=$EG$6</formula>
    </cfRule>
  </conditionalFormatting>
  <conditionalFormatting sqref="D26">
    <cfRule type="expression" dxfId="13" priority="14">
      <formula>$B26=$EG$6</formula>
    </cfRule>
  </conditionalFormatting>
  <conditionalFormatting sqref="D26">
    <cfRule type="expression" dxfId="12" priority="13">
      <formula>$B26=$EG$6</formula>
    </cfRule>
  </conditionalFormatting>
  <conditionalFormatting sqref="D26">
    <cfRule type="expression" dxfId="11" priority="12">
      <formula>$B26=$EG$6</formula>
    </cfRule>
  </conditionalFormatting>
  <conditionalFormatting sqref="D26">
    <cfRule type="expression" dxfId="10" priority="11">
      <formula>$B26=$EG$6</formula>
    </cfRule>
  </conditionalFormatting>
  <conditionalFormatting sqref="D26">
    <cfRule type="expression" dxfId="9" priority="10">
      <formula>$B26=$EG$6</formula>
    </cfRule>
  </conditionalFormatting>
  <conditionalFormatting sqref="D28">
    <cfRule type="expression" dxfId="8" priority="9">
      <formula>$B28=$EG$6</formula>
    </cfRule>
  </conditionalFormatting>
  <conditionalFormatting sqref="D28">
    <cfRule type="expression" dxfId="7" priority="8">
      <formula>$B28=$EG$6</formula>
    </cfRule>
  </conditionalFormatting>
  <conditionalFormatting sqref="D28">
    <cfRule type="expression" dxfId="6" priority="7">
      <formula>$B28=$EG$6</formula>
    </cfRule>
  </conditionalFormatting>
  <conditionalFormatting sqref="D28">
    <cfRule type="expression" dxfId="5" priority="6">
      <formula>$B28=$EG$6</formula>
    </cfRule>
  </conditionalFormatting>
  <conditionalFormatting sqref="D28">
    <cfRule type="expression" dxfId="4" priority="5">
      <formula>$B28=$EG$6</formula>
    </cfRule>
  </conditionalFormatting>
  <conditionalFormatting sqref="AC19">
    <cfRule type="expression" dxfId="3" priority="4">
      <formula>$B19=$EG$6</formula>
    </cfRule>
  </conditionalFormatting>
  <conditionalFormatting sqref="AF19">
    <cfRule type="expression" dxfId="2" priority="3">
      <formula>$B19=$EG$6</formula>
    </cfRule>
  </conditionalFormatting>
  <conditionalFormatting sqref="F16">
    <cfRule type="expression" dxfId="1" priority="2">
      <formula>$B16=$EG$6</formula>
    </cfRule>
  </conditionalFormatting>
  <conditionalFormatting sqref="F16">
    <cfRule type="expression" dxfId="0" priority="1">
      <formula>$B16=$EG$6</formula>
    </cfRule>
  </conditionalFormatting>
  <dataValidations count="8">
    <dataValidation type="list" allowBlank="1" showInputMessage="1" showErrorMessage="1" sqref="D10 D12 D14 D16 D18 D20 D22 D24 D26 D28">
      <formula1>الدرجة</formula1>
    </dataValidation>
    <dataValidation type="list" allowBlank="1" showInputMessage="1" showErrorMessage="1" sqref="CW28 CW22 CW24 CW26 CW18 CW20 CW10 CW12 CW14 CW16">
      <formula1>$EC$10:$EC$31</formula1>
    </dataValidation>
    <dataValidation type="list" allowBlank="1" showInputMessage="1" showErrorMessage="1" sqref="CW511:CW1048576">
      <formula1>$EC$10:$EC$18</formula1>
    </dataValidation>
    <dataValidation type="list" allowBlank="1" showInputMessage="1" showErrorMessage="1" sqref="CW30:CW510">
      <formula1>$EC$10:$EC$32</formula1>
    </dataValidation>
    <dataValidation type="list" allowBlank="1" showInputMessage="1" showErrorMessage="1" sqref="E26 E22 E24 E18 E28 E30:E510 E20 E10 E12 E14 E16">
      <formula1>$EG$7:$EG$8</formula1>
    </dataValidation>
    <dataValidation type="list" allowBlank="1" showInputMessage="1" showErrorMessage="1" sqref="F217 B26 B22 B24 B18 B28 B30:B510 B20 B10 B12 B14 B16">
      <formula1>$EG$6</formula1>
    </dataValidation>
    <dataValidation type="list" allowBlank="1" showInputMessage="1" showErrorMessage="1" sqref="D3:D7 D30:D1048576">
      <formula1>$EG$9:$EG$18</formula1>
    </dataValidation>
    <dataValidation type="list" allowBlank="1" showInputMessage="1" showErrorMessage="1" sqref="F10:F29">
      <formula1>$V$1</formula1>
    </dataValidation>
  </dataValidations>
  <pageMargins left="0" right="0.31496062992125984" top="0.98425196850393704" bottom="0" header="0.31496062992125984" footer="0.31496062992125984"/>
  <pageSetup paperSize="9" scale="33" pageOrder="overThenDown" orientation="landscape" r:id="rId1"/>
  <headerFooter>
    <oddFooter>&amp;C&amp;"Times New Roman,Bold"&amp;18Page &amp;P of &amp;N</oddFooter>
  </headerFooter>
  <colBreaks count="2" manualBreakCount="2">
    <brk id="40" max="261" man="1"/>
    <brk id="71" max="261" man="1"/>
  </colBreaks>
  <ignoredErrors>
    <ignoredError sqref="R11" formula="1"/>
  </ignoredErrors>
  <drawing r:id="rId2"/>
  <legacyDrawing r:id="rId3"/>
  <controls>
    <control shapeId="1025" r:id="rId4" name="TextBox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حساب 65%للمرتب</vt:lpstr>
      <vt:lpstr>'حساب 65%للمرتب'!Print_Area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Khalifa</dc:creator>
  <cp:lastModifiedBy>Khalifa</cp:lastModifiedBy>
  <dcterms:created xsi:type="dcterms:W3CDTF">2019-01-02T16:57:33Z</dcterms:created>
  <dcterms:modified xsi:type="dcterms:W3CDTF">2019-01-02T17:01:05Z</dcterms:modified>
</cp:coreProperties>
</file>