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9440" windowHeight="9975" activeTab="7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1-1" sheetId="8" r:id="rId8"/>
    <sheet name="1-2" sheetId="9" r:id="rId9"/>
    <sheet name="1-3" sheetId="10" r:id="rId10"/>
    <sheet name="1-4" sheetId="11" r:id="rId11"/>
    <sheet name="1-5" sheetId="12" r:id="rId12"/>
  </sheets>
  <definedNames>
    <definedName name="موردين">#REF!</definedName>
  </definedNames>
  <calcPr calcId="144525"/>
</workbook>
</file>

<file path=xl/calcChain.xml><?xml version="1.0" encoding="utf-8"?>
<calcChain xmlns="http://schemas.openxmlformats.org/spreadsheetml/2006/main">
  <c r="F19" i="12" l="1"/>
  <c r="D19" i="12"/>
  <c r="J18" i="12"/>
  <c r="I18" i="12"/>
  <c r="J17" i="12"/>
  <c r="I17" i="12"/>
  <c r="K16" i="12"/>
  <c r="K17" i="12" s="1"/>
  <c r="K18" i="12" s="1"/>
  <c r="J16" i="12"/>
  <c r="I16" i="12"/>
  <c r="G12" i="12"/>
  <c r="F12" i="12"/>
  <c r="H12" i="12" s="1"/>
  <c r="C6" i="12"/>
  <c r="F19" i="11"/>
  <c r="F12" i="11" s="1"/>
  <c r="H12" i="11" s="1"/>
  <c r="D19" i="11"/>
  <c r="J18" i="11"/>
  <c r="I18" i="11"/>
  <c r="K17" i="11"/>
  <c r="K18" i="11" s="1"/>
  <c r="J17" i="11"/>
  <c r="I17" i="11"/>
  <c r="K16" i="11"/>
  <c r="J16" i="11"/>
  <c r="J19" i="11" s="1"/>
  <c r="I16" i="11"/>
  <c r="G12" i="11"/>
  <c r="C6" i="11"/>
  <c r="F19" i="10"/>
  <c r="D19" i="10"/>
  <c r="J18" i="10"/>
  <c r="I18" i="10"/>
  <c r="K17" i="10"/>
  <c r="K18" i="10" s="1"/>
  <c r="J17" i="10"/>
  <c r="I17" i="10"/>
  <c r="K16" i="10"/>
  <c r="J16" i="10"/>
  <c r="I16" i="10"/>
  <c r="G12" i="10"/>
  <c r="F12" i="10"/>
  <c r="H12" i="10" s="1"/>
  <c r="C6" i="10"/>
  <c r="F19" i="9"/>
  <c r="F12" i="9" s="1"/>
  <c r="H12" i="9" s="1"/>
  <c r="D19" i="9"/>
  <c r="J18" i="9"/>
  <c r="I18" i="9"/>
  <c r="J17" i="9"/>
  <c r="J19" i="9" s="1"/>
  <c r="I17" i="9"/>
  <c r="K16" i="9"/>
  <c r="K17" i="9" s="1"/>
  <c r="K18" i="9" s="1"/>
  <c r="J16" i="9"/>
  <c r="I16" i="9"/>
  <c r="I19" i="9" s="1"/>
  <c r="G12" i="9"/>
  <c r="C6" i="9"/>
  <c r="K17" i="8"/>
  <c r="F19" i="8"/>
  <c r="D19" i="8"/>
  <c r="F12" i="8" s="1"/>
  <c r="H12" i="8" s="1"/>
  <c r="J18" i="8"/>
  <c r="I18" i="8"/>
  <c r="J17" i="8"/>
  <c r="I17" i="8"/>
  <c r="K16" i="8"/>
  <c r="J16" i="8"/>
  <c r="I16" i="8"/>
  <c r="G12" i="8"/>
  <c r="C6" i="8"/>
  <c r="I19" i="10" l="1"/>
  <c r="J19" i="10"/>
  <c r="I19" i="11"/>
  <c r="I19" i="12"/>
  <c r="J19" i="12"/>
  <c r="I19" i="8"/>
  <c r="J19" i="8"/>
  <c r="K18" i="8"/>
</calcChain>
</file>

<file path=xl/sharedStrings.xml><?xml version="1.0" encoding="utf-8"?>
<sst xmlns="http://schemas.openxmlformats.org/spreadsheetml/2006/main" count="155" uniqueCount="32">
  <si>
    <t>المجموعة</t>
  </si>
  <si>
    <t>زجاج</t>
  </si>
  <si>
    <t>كود المجموعة</t>
  </si>
  <si>
    <t>اسم الصنف</t>
  </si>
  <si>
    <t>Barcode</t>
  </si>
  <si>
    <t>كود الصنف</t>
  </si>
  <si>
    <t>العدد فى الكرتونة</t>
  </si>
  <si>
    <t>المورد</t>
  </si>
  <si>
    <t>الرصيد</t>
  </si>
  <si>
    <t>الرئيسية</t>
  </si>
  <si>
    <t>عدد</t>
  </si>
  <si>
    <t>أخر سعر</t>
  </si>
  <si>
    <t>اجمالى جم</t>
  </si>
  <si>
    <t>الكود التالى</t>
  </si>
  <si>
    <t>التاريخ</t>
  </si>
  <si>
    <t>مسلسل الأذن</t>
  </si>
  <si>
    <t>البيان</t>
  </si>
  <si>
    <t>اضافة</t>
  </si>
  <si>
    <t>خصم</t>
  </si>
  <si>
    <t>سعر البيع</t>
  </si>
  <si>
    <t>الرصيد عدد</t>
  </si>
  <si>
    <t>سعر</t>
  </si>
  <si>
    <t>اجمالى أضافة</t>
  </si>
  <si>
    <t>اجمالى خصم</t>
  </si>
  <si>
    <t xml:space="preserve">  أذن  رقم رصيد افتتاجى 2018</t>
  </si>
  <si>
    <t xml:space="preserve"> </t>
  </si>
  <si>
    <t>المجموع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</si>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</sst>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dd/mm/yyyy;@"/>
    <numFmt numFmtId="165" formatCode="_(* #,##0.00_);_(* \(#,##0.00\);_(* &quot;-&quot;??_);_(@_)"/>
    <numFmt numFmtId="166" formatCode="_(* #,##0_);_(* \(#,##0\);_(* &quot;-&quot;??_);_(@_)"/>
    <numFmt numFmtId="167" formatCode="0.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2" applyFont="1" applyAlignment="1" applyProtection="1">
      <alignment horizontal="center"/>
      <protection locked="0"/>
    </xf>
    <xf numFmtId="0" fontId="3" fillId="0" borderId="0" xfId="2" applyFont="1" applyProtection="1">
      <protection locked="0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166" fontId="0" fillId="0" borderId="0" xfId="1" applyNumberFormat="1" applyFont="1" applyAlignment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1" fontId="2" fillId="0" borderId="6" xfId="1" applyNumberFormat="1" applyFont="1" applyBorder="1" applyAlignment="1" applyProtection="1">
      <alignment horizontal="center"/>
      <protection hidden="1"/>
    </xf>
    <xf numFmtId="165" fontId="2" fillId="0" borderId="6" xfId="1" applyNumberFormat="1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166" fontId="4" fillId="0" borderId="6" xfId="1" applyNumberFormat="1" applyFont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64" fontId="3" fillId="0" borderId="6" xfId="0" applyNumberFormat="1" applyFont="1" applyBorder="1" applyAlignment="1" applyProtection="1">
      <alignment horizontal="center"/>
      <protection locked="0"/>
    </xf>
    <xf numFmtId="49" fontId="0" fillId="0" borderId="6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center"/>
      <protection locked="0"/>
    </xf>
    <xf numFmtId="166" fontId="0" fillId="0" borderId="6" xfId="1" applyNumberFormat="1" applyFont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hidden="1"/>
    </xf>
    <xf numFmtId="167" fontId="3" fillId="2" borderId="6" xfId="0" applyNumberFormat="1" applyFont="1" applyFill="1" applyBorder="1" applyAlignment="1" applyProtection="1">
      <alignment horizontal="center"/>
      <protection hidden="1"/>
    </xf>
    <xf numFmtId="0" fontId="0" fillId="2" borderId="6" xfId="0" applyFill="1" applyBorder="1" applyAlignment="1" applyProtection="1">
      <alignment horizontal="center"/>
      <protection hidden="1"/>
    </xf>
    <xf numFmtId="164" fontId="0" fillId="0" borderId="6" xfId="0" applyNumberFormat="1" applyBorder="1" applyAlignment="1" applyProtection="1">
      <alignment horizontal="center"/>
      <protection locked="0"/>
    </xf>
    <xf numFmtId="166" fontId="3" fillId="0" borderId="6" xfId="1" applyNumberFormat="1" applyFont="1" applyBorder="1" applyAlignment="1" applyProtection="1">
      <protection locked="0"/>
    </xf>
    <xf numFmtId="2" fontId="3" fillId="0" borderId="6" xfId="0" applyNumberFormat="1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hidden="1"/>
    </xf>
    <xf numFmtId="166" fontId="0" fillId="0" borderId="6" xfId="1" applyNumberFormat="1" applyFont="1" applyBorder="1" applyAlignment="1" applyProtection="1">
      <protection hidden="1"/>
    </xf>
    <xf numFmtId="0" fontId="0" fillId="2" borderId="6" xfId="0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5" fillId="0" borderId="4" xfId="3" applyBorder="1" applyAlignment="1" applyProtection="1">
      <alignment horizontal="center"/>
      <protection locked="0"/>
    </xf>
    <xf numFmtId="0" fontId="5" fillId="0" borderId="5" xfId="3" applyBorder="1" applyAlignment="1" applyProtection="1">
      <alignment horizontal="center"/>
      <protection locked="0"/>
    </xf>
    <xf numFmtId="164" fontId="4" fillId="0" borderId="7" xfId="0" applyNumberFormat="1" applyFont="1" applyBorder="1" applyAlignment="1" applyProtection="1">
      <alignment horizontal="center"/>
      <protection locked="0"/>
    </xf>
    <xf numFmtId="164" fontId="4" fillId="0" borderId="8" xfId="0" applyNumberFormat="1" applyFont="1" applyBorder="1" applyAlignment="1" applyProtection="1">
      <alignment horizontal="center"/>
      <protection locked="0"/>
    </xf>
    <xf numFmtId="49" fontId="4" fillId="0" borderId="7" xfId="0" applyNumberFormat="1" applyFont="1" applyBorder="1" applyAlignment="1" applyProtection="1">
      <alignment horizontal="center"/>
      <protection locked="0"/>
    </xf>
    <xf numFmtId="49" fontId="4" fillId="0" borderId="8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 wrapText="1"/>
      <protection locked="0"/>
    </xf>
    <xf numFmtId="0" fontId="4" fillId="0" borderId="8" xfId="0" applyFont="1" applyBorder="1" applyAlignment="1" applyProtection="1">
      <alignment horizontal="center" wrapText="1"/>
      <protection locked="0"/>
    </xf>
    <xf numFmtId="164" fontId="2" fillId="0" borderId="0" xfId="2" applyNumberFormat="1" applyFont="1" applyAlignment="1" applyProtection="1">
      <alignment horizontal="center"/>
      <protection locked="0"/>
    </xf>
    <xf numFmtId="0" fontId="3" fillId="0" borderId="0" xfId="2" applyFont="1" applyAlignment="1" applyProtection="1">
      <alignment horizontal="center"/>
    </xf>
    <xf numFmtId="0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</cellXfs>
  <cellStyles count="4">
    <cellStyle name="Comma" xfId="1" builtinId="3"/>
    <cellStyle name="Hyperlink" xfId="3" builtinId="8"/>
    <cellStyle name="Normal" xfId="0" builtinId="0"/>
    <cellStyle name="Normal 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5</xdr:row>
      <xdr:rowOff>19050</xdr:rowOff>
    </xdr:from>
    <xdr:to>
      <xdr:col>9</xdr:col>
      <xdr:colOff>0</xdr:colOff>
      <xdr:row>6</xdr:row>
      <xdr:rowOff>0</xdr:rowOff>
    </xdr:to>
    <xdr:sp macro="" textlink="">
      <xdr:nvSpPr>
        <xdr:cNvPr id="2" name="Rectangle 1"/>
        <xdr:cNvSpPr/>
      </xdr:nvSpPr>
      <xdr:spPr>
        <a:xfrm>
          <a:off x="5343525" y="1476375"/>
          <a:ext cx="733425" cy="209550"/>
        </a:xfrm>
        <a:prstGeom prst="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ar-EG" sz="1100" b="1"/>
            <a:t>أضافة كود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5</xdr:row>
      <xdr:rowOff>19050</xdr:rowOff>
    </xdr:from>
    <xdr:to>
      <xdr:col>9</xdr:col>
      <xdr:colOff>0</xdr:colOff>
      <xdr:row>6</xdr:row>
      <xdr:rowOff>0</xdr:rowOff>
    </xdr:to>
    <xdr:sp macro="" textlink="">
      <xdr:nvSpPr>
        <xdr:cNvPr id="2" name="Rectangle 1"/>
        <xdr:cNvSpPr/>
      </xdr:nvSpPr>
      <xdr:spPr>
        <a:xfrm>
          <a:off x="5362575" y="1123950"/>
          <a:ext cx="733425" cy="209550"/>
        </a:xfrm>
        <a:prstGeom prst="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ar-EG" sz="1100" b="1"/>
            <a:t>أضافة كود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5</xdr:row>
      <xdr:rowOff>19050</xdr:rowOff>
    </xdr:from>
    <xdr:to>
      <xdr:col>9</xdr:col>
      <xdr:colOff>0</xdr:colOff>
      <xdr:row>6</xdr:row>
      <xdr:rowOff>0</xdr:rowOff>
    </xdr:to>
    <xdr:sp macro="" textlink="">
      <xdr:nvSpPr>
        <xdr:cNvPr id="2" name="Rectangle 1"/>
        <xdr:cNvSpPr/>
      </xdr:nvSpPr>
      <xdr:spPr>
        <a:xfrm>
          <a:off x="5362575" y="1123950"/>
          <a:ext cx="733425" cy="209550"/>
        </a:xfrm>
        <a:prstGeom prst="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ar-EG" sz="1100" b="1"/>
            <a:t>أضافة كود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5</xdr:row>
      <xdr:rowOff>19050</xdr:rowOff>
    </xdr:from>
    <xdr:to>
      <xdr:col>9</xdr:col>
      <xdr:colOff>0</xdr:colOff>
      <xdr:row>6</xdr:row>
      <xdr:rowOff>0</xdr:rowOff>
    </xdr:to>
    <xdr:sp macro="" textlink="">
      <xdr:nvSpPr>
        <xdr:cNvPr id="2" name="Rectangle 1"/>
        <xdr:cNvSpPr/>
      </xdr:nvSpPr>
      <xdr:spPr>
        <a:xfrm>
          <a:off x="5362575" y="1123950"/>
          <a:ext cx="733425" cy="209550"/>
        </a:xfrm>
        <a:prstGeom prst="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ar-EG" sz="1100" b="1"/>
            <a:t>أضافة كود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5</xdr:row>
      <xdr:rowOff>19050</xdr:rowOff>
    </xdr:from>
    <xdr:to>
      <xdr:col>9</xdr:col>
      <xdr:colOff>0</xdr:colOff>
      <xdr:row>6</xdr:row>
      <xdr:rowOff>0</xdr:rowOff>
    </xdr:to>
    <xdr:sp macro="" textlink="">
      <xdr:nvSpPr>
        <xdr:cNvPr id="2" name="Rectangle 1"/>
        <xdr:cNvSpPr/>
      </xdr:nvSpPr>
      <xdr:spPr>
        <a:xfrm>
          <a:off x="5362575" y="1123950"/>
          <a:ext cx="733425" cy="209550"/>
        </a:xfrm>
        <a:prstGeom prst="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ar-EG" sz="1100" b="1"/>
            <a:t>أضافة كود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ColWidth="9.125" defaultRowHeight="14.25" x14ac:dyDescent="0.2"/>
  <cols>
    <col min="1" max="16384" width="9.125" style="1"/>
  </cols>
  <sheetData/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workbookViewId="0">
      <selection activeCell="D4" sqref="D4:H4"/>
    </sheetView>
  </sheetViews>
  <sheetFormatPr defaultRowHeight="14.25" x14ac:dyDescent="0.2"/>
  <cols>
    <col min="1" max="1" width="10.75" bestFit="1" customWidth="1"/>
    <col min="2" max="2" width="11" bestFit="1" customWidth="1"/>
    <col min="3" max="3" width="22.875" bestFit="1" customWidth="1"/>
    <col min="4" max="4" width="4" bestFit="1" customWidth="1"/>
    <col min="5" max="5" width="5.625" bestFit="1" customWidth="1"/>
    <col min="6" max="6" width="5.375" bestFit="1" customWidth="1"/>
    <col min="7" max="7" width="10" bestFit="1" customWidth="1"/>
    <col min="8" max="8" width="10.25" bestFit="1" customWidth="1"/>
    <col min="9" max="9" width="11.625" bestFit="1" customWidth="1"/>
    <col min="10" max="10" width="10.75" bestFit="1" customWidth="1"/>
    <col min="11" max="11" width="9.75" bestFit="1" customWidth="1"/>
  </cols>
  <sheetData>
    <row r="2" spans="1:11" ht="18" x14ac:dyDescent="0.25">
      <c r="A2" s="38" t="s">
        <v>0</v>
      </c>
      <c r="B2" s="38"/>
      <c r="C2" s="2"/>
      <c r="D2" s="60" t="s">
        <v>1</v>
      </c>
      <c r="E2" s="60"/>
      <c r="F2" s="60"/>
      <c r="G2" s="60"/>
      <c r="H2" s="60"/>
      <c r="I2" s="2"/>
      <c r="J2" s="3"/>
      <c r="K2" s="3"/>
    </row>
    <row r="3" spans="1:11" ht="18" x14ac:dyDescent="0.25">
      <c r="A3" s="38" t="s">
        <v>2</v>
      </c>
      <c r="B3" s="38"/>
      <c r="C3" s="2"/>
      <c r="D3" s="61">
        <v>1</v>
      </c>
      <c r="E3" s="61"/>
      <c r="F3" s="61"/>
      <c r="G3" s="61"/>
      <c r="H3" s="61"/>
      <c r="I3" s="2"/>
      <c r="J3" s="3"/>
      <c r="K3" s="3"/>
    </row>
    <row r="4" spans="1:11" ht="18" x14ac:dyDescent="0.25">
      <c r="A4" s="38" t="s">
        <v>3</v>
      </c>
      <c r="B4" s="38"/>
      <c r="C4" s="2"/>
      <c r="D4" s="39" t="s">
        <v>29</v>
      </c>
      <c r="E4" s="60"/>
      <c r="F4" s="60"/>
      <c r="G4" s="60"/>
      <c r="H4" s="60"/>
      <c r="I4" s="2"/>
      <c r="J4" s="3"/>
      <c r="K4" s="3"/>
    </row>
    <row r="5" spans="1:11" ht="18" x14ac:dyDescent="0.25">
      <c r="A5" s="56" t="s">
        <v>4</v>
      </c>
      <c r="B5" s="56"/>
      <c r="C5" s="4"/>
      <c r="D5" s="57">
        <v>1</v>
      </c>
      <c r="E5" s="57"/>
      <c r="F5" s="57"/>
      <c r="G5" s="57"/>
      <c r="H5" s="57"/>
      <c r="I5" s="4"/>
      <c r="J5" s="5"/>
      <c r="K5" s="5"/>
    </row>
    <row r="6" spans="1:11" ht="18" x14ac:dyDescent="0.25">
      <c r="A6" s="38" t="s">
        <v>5</v>
      </c>
      <c r="B6" s="38"/>
      <c r="C6" s="6" t="str">
        <f>D3&amp;"-"&amp;D6</f>
        <v>1-3</v>
      </c>
      <c r="D6" s="58">
        <v>3</v>
      </c>
      <c r="E6" s="59"/>
      <c r="F6" s="59"/>
      <c r="G6" s="59"/>
      <c r="H6" s="59"/>
      <c r="I6" s="2"/>
      <c r="J6" s="3"/>
      <c r="K6" s="3"/>
    </row>
    <row r="7" spans="1:11" ht="18" x14ac:dyDescent="0.25">
      <c r="A7" s="38" t="s">
        <v>6</v>
      </c>
      <c r="B7" s="38"/>
      <c r="C7" s="2"/>
      <c r="D7" s="60">
        <v>6</v>
      </c>
      <c r="E7" s="60"/>
      <c r="F7" s="60"/>
      <c r="G7" s="60"/>
      <c r="H7" s="60"/>
      <c r="I7" s="2"/>
      <c r="J7" s="3"/>
      <c r="K7" s="3"/>
    </row>
    <row r="8" spans="1:11" ht="18" x14ac:dyDescent="0.25">
      <c r="A8" s="38" t="s">
        <v>7</v>
      </c>
      <c r="B8" s="38"/>
      <c r="C8" s="7">
        <v>1</v>
      </c>
      <c r="D8" s="39">
        <v>2</v>
      </c>
      <c r="E8" s="39"/>
      <c r="F8" s="39"/>
      <c r="G8" s="39"/>
      <c r="H8" s="39"/>
      <c r="I8" s="2"/>
      <c r="J8" s="3"/>
      <c r="K8" s="3"/>
    </row>
    <row r="9" spans="1:11" x14ac:dyDescent="0.2">
      <c r="A9" s="8"/>
      <c r="B9" s="9"/>
      <c r="C9" s="2"/>
      <c r="D9" s="2"/>
      <c r="E9" s="10"/>
      <c r="F9" s="2"/>
      <c r="G9" s="2"/>
      <c r="H9" s="2"/>
      <c r="I9" s="2"/>
      <c r="J9" s="3"/>
      <c r="K9" s="3"/>
    </row>
    <row r="10" spans="1:11" ht="18.75" thickBot="1" x14ac:dyDescent="0.3">
      <c r="A10" s="8"/>
      <c r="B10" s="9"/>
      <c r="C10" s="2"/>
      <c r="D10" s="2"/>
      <c r="E10" s="10"/>
      <c r="F10" s="40" t="s">
        <v>8</v>
      </c>
      <c r="G10" s="41"/>
      <c r="H10" s="42"/>
      <c r="I10" s="2"/>
      <c r="J10" s="3"/>
      <c r="K10" s="3"/>
    </row>
    <row r="11" spans="1:11" ht="18.75" thickBot="1" x14ac:dyDescent="0.3">
      <c r="A11" s="43" t="s">
        <v>9</v>
      </c>
      <c r="B11" s="44"/>
      <c r="C11" s="2"/>
      <c r="D11" s="2"/>
      <c r="E11" s="10"/>
      <c r="F11" s="11" t="s">
        <v>10</v>
      </c>
      <c r="G11" s="11" t="s">
        <v>11</v>
      </c>
      <c r="H11" s="11" t="s">
        <v>12</v>
      </c>
      <c r="I11" s="2"/>
      <c r="J11" s="3"/>
      <c r="K11" s="3"/>
    </row>
    <row r="12" spans="1:11" ht="18" x14ac:dyDescent="0.25">
      <c r="A12" s="8" t="s">
        <v>13</v>
      </c>
      <c r="B12" s="12">
        <v>268</v>
      </c>
      <c r="C12" s="2"/>
      <c r="D12" s="2"/>
      <c r="E12" s="10"/>
      <c r="F12" s="13">
        <f>D19-F19</f>
        <v>3</v>
      </c>
      <c r="G12" s="14">
        <f>IFERROR(INDEX(E16:E19,MATCH(9.99999999999999E+307,E16:E19)),0)</f>
        <v>29.17</v>
      </c>
      <c r="H12" s="14">
        <f>F12*G12</f>
        <v>87.51</v>
      </c>
      <c r="I12" s="2"/>
      <c r="J12" s="3"/>
      <c r="K12" s="3"/>
    </row>
    <row r="13" spans="1:11" x14ac:dyDescent="0.2">
      <c r="A13" s="8"/>
      <c r="B13" s="9"/>
      <c r="C13" s="2"/>
      <c r="D13" s="2"/>
      <c r="E13" s="10"/>
      <c r="F13" s="15"/>
      <c r="G13" s="15"/>
      <c r="H13" s="15"/>
      <c r="I13" s="2"/>
      <c r="J13" s="3"/>
      <c r="K13" s="3"/>
    </row>
    <row r="14" spans="1:11" ht="15.75" x14ac:dyDescent="0.25">
      <c r="A14" s="45" t="s">
        <v>14</v>
      </c>
      <c r="B14" s="47" t="s">
        <v>15</v>
      </c>
      <c r="C14" s="49" t="s">
        <v>16</v>
      </c>
      <c r="D14" s="51" t="s">
        <v>17</v>
      </c>
      <c r="E14" s="52"/>
      <c r="F14" s="53" t="s">
        <v>18</v>
      </c>
      <c r="G14" s="53"/>
      <c r="H14" s="54" t="s">
        <v>19</v>
      </c>
      <c r="I14" s="16"/>
      <c r="J14" s="17"/>
      <c r="K14" s="36" t="s">
        <v>20</v>
      </c>
    </row>
    <row r="15" spans="1:11" ht="15.75" x14ac:dyDescent="0.25">
      <c r="A15" s="46"/>
      <c r="B15" s="48"/>
      <c r="C15" s="50"/>
      <c r="D15" s="18" t="s">
        <v>10</v>
      </c>
      <c r="E15" s="18" t="s">
        <v>21</v>
      </c>
      <c r="F15" s="19" t="s">
        <v>10</v>
      </c>
      <c r="G15" s="18" t="s">
        <v>21</v>
      </c>
      <c r="H15" s="55"/>
      <c r="I15" s="20" t="s">
        <v>22</v>
      </c>
      <c r="J15" s="21" t="s">
        <v>23</v>
      </c>
      <c r="K15" s="37"/>
    </row>
    <row r="16" spans="1:11" x14ac:dyDescent="0.2">
      <c r="A16" s="22">
        <v>43101</v>
      </c>
      <c r="B16" s="23"/>
      <c r="C16" s="24"/>
      <c r="D16" s="24"/>
      <c r="E16" s="25"/>
      <c r="F16" s="26"/>
      <c r="G16" s="24"/>
      <c r="H16" s="24"/>
      <c r="I16" s="27">
        <f t="shared" ref="I16:I18" si="0">D16*E16</f>
        <v>0</v>
      </c>
      <c r="J16" s="28">
        <f t="shared" ref="J16:J18" si="1">F16*G16</f>
        <v>0</v>
      </c>
      <c r="K16" s="29">
        <f>D16</f>
        <v>0</v>
      </c>
    </row>
    <row r="17" spans="1:11" x14ac:dyDescent="0.2">
      <c r="A17" s="30">
        <v>43101</v>
      </c>
      <c r="B17" s="23">
        <v>5</v>
      </c>
      <c r="C17" s="24" t="s">
        <v>24</v>
      </c>
      <c r="D17" s="24">
        <v>3</v>
      </c>
      <c r="E17" s="25">
        <v>29.17</v>
      </c>
      <c r="F17" s="31"/>
      <c r="G17" s="32">
        <v>0</v>
      </c>
      <c r="H17" s="32"/>
      <c r="I17" s="27">
        <f t="shared" si="0"/>
        <v>87.51</v>
      </c>
      <c r="J17" s="28">
        <f t="shared" si="1"/>
        <v>0</v>
      </c>
      <c r="K17" s="29">
        <f t="shared" ref="K17:K18" si="2">K16+D17-F17</f>
        <v>3</v>
      </c>
    </row>
    <row r="18" spans="1:11" x14ac:dyDescent="0.2">
      <c r="A18" s="30"/>
      <c r="B18" s="23"/>
      <c r="C18" s="24"/>
      <c r="D18" s="24"/>
      <c r="E18" s="25"/>
      <c r="F18" s="31"/>
      <c r="G18" s="32"/>
      <c r="H18" s="32"/>
      <c r="I18" s="27">
        <f t="shared" si="0"/>
        <v>0</v>
      </c>
      <c r="J18" s="28">
        <f t="shared" si="1"/>
        <v>0</v>
      </c>
      <c r="K18" s="29">
        <f t="shared" si="2"/>
        <v>3</v>
      </c>
    </row>
    <row r="19" spans="1:11" x14ac:dyDescent="0.2">
      <c r="A19" s="30" t="s">
        <v>26</v>
      </c>
      <c r="B19" s="23"/>
      <c r="C19" s="24"/>
      <c r="D19" s="33">
        <f>SUM(D16:D18)</f>
        <v>3</v>
      </c>
      <c r="E19" s="24"/>
      <c r="F19" s="34">
        <f>SUM(F16:F18)</f>
        <v>0</v>
      </c>
      <c r="G19" s="24" t="s">
        <v>25</v>
      </c>
      <c r="H19" s="24"/>
      <c r="I19" s="27">
        <f>SUM(I16:I18)</f>
        <v>87.51</v>
      </c>
      <c r="J19" s="27">
        <f>SUM(J16:J18)</f>
        <v>0</v>
      </c>
      <c r="K19" s="35"/>
    </row>
  </sheetData>
  <mergeCells count="23">
    <mergeCell ref="A2:B2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</mergeCells>
  <dataValidations count="1">
    <dataValidation type="list" allowBlank="1" showInputMessage="1" showErrorMessage="1" sqref="D8:H8">
      <formula1>موردين</formula1>
    </dataValidation>
  </dataValidations>
  <hyperlinks>
    <hyperlink ref="A11:B11" location="'اجمالى المخزن'!A1" display="الرئيسية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workbookViewId="0">
      <selection activeCell="D4" sqref="D4:H4"/>
    </sheetView>
  </sheetViews>
  <sheetFormatPr defaultRowHeight="14.25" x14ac:dyDescent="0.2"/>
  <cols>
    <col min="1" max="1" width="10.75" bestFit="1" customWidth="1"/>
    <col min="2" max="2" width="11" bestFit="1" customWidth="1"/>
    <col min="3" max="3" width="22.875" bestFit="1" customWidth="1"/>
    <col min="4" max="4" width="4" bestFit="1" customWidth="1"/>
    <col min="5" max="5" width="5.625" bestFit="1" customWidth="1"/>
    <col min="6" max="6" width="5.375" bestFit="1" customWidth="1"/>
    <col min="7" max="7" width="10" bestFit="1" customWidth="1"/>
    <col min="8" max="8" width="10.25" bestFit="1" customWidth="1"/>
    <col min="9" max="9" width="11.625" bestFit="1" customWidth="1"/>
    <col min="10" max="10" width="10.75" bestFit="1" customWidth="1"/>
    <col min="11" max="11" width="9.75" bestFit="1" customWidth="1"/>
  </cols>
  <sheetData>
    <row r="2" spans="1:11" ht="18" x14ac:dyDescent="0.25">
      <c r="A2" s="38" t="s">
        <v>0</v>
      </c>
      <c r="B2" s="38"/>
      <c r="C2" s="2"/>
      <c r="D2" s="60" t="s">
        <v>1</v>
      </c>
      <c r="E2" s="60"/>
      <c r="F2" s="60"/>
      <c r="G2" s="60"/>
      <c r="H2" s="60"/>
      <c r="I2" s="2"/>
      <c r="J2" s="3"/>
      <c r="K2" s="3"/>
    </row>
    <row r="3" spans="1:11" ht="18" x14ac:dyDescent="0.25">
      <c r="A3" s="38" t="s">
        <v>2</v>
      </c>
      <c r="B3" s="38"/>
      <c r="C3" s="2"/>
      <c r="D3" s="61">
        <v>1</v>
      </c>
      <c r="E3" s="61"/>
      <c r="F3" s="61"/>
      <c r="G3" s="61"/>
      <c r="H3" s="61"/>
      <c r="I3" s="2"/>
      <c r="J3" s="3"/>
      <c r="K3" s="3"/>
    </row>
    <row r="4" spans="1:11" ht="18" x14ac:dyDescent="0.25">
      <c r="A4" s="38" t="s">
        <v>3</v>
      </c>
      <c r="B4" s="38"/>
      <c r="C4" s="2"/>
      <c r="D4" s="39" t="s">
        <v>30</v>
      </c>
      <c r="E4" s="60"/>
      <c r="F4" s="60"/>
      <c r="G4" s="60"/>
      <c r="H4" s="60"/>
      <c r="I4" s="2"/>
      <c r="J4" s="3"/>
      <c r="K4" s="3"/>
    </row>
    <row r="5" spans="1:11" ht="18" x14ac:dyDescent="0.25">
      <c r="A5" s="56" t="s">
        <v>4</v>
      </c>
      <c r="B5" s="56"/>
      <c r="C5" s="4"/>
      <c r="D5" s="57">
        <v>1</v>
      </c>
      <c r="E5" s="57"/>
      <c r="F5" s="57"/>
      <c r="G5" s="57"/>
      <c r="H5" s="57"/>
      <c r="I5" s="4"/>
      <c r="J5" s="5"/>
      <c r="K5" s="5"/>
    </row>
    <row r="6" spans="1:11" ht="18" x14ac:dyDescent="0.25">
      <c r="A6" s="38" t="s">
        <v>5</v>
      </c>
      <c r="B6" s="38"/>
      <c r="C6" s="6" t="str">
        <f>D3&amp;"-"&amp;D6</f>
        <v>1-4</v>
      </c>
      <c r="D6" s="58">
        <v>4</v>
      </c>
      <c r="E6" s="59"/>
      <c r="F6" s="59"/>
      <c r="G6" s="59"/>
      <c r="H6" s="59"/>
      <c r="I6" s="2"/>
      <c r="J6" s="3"/>
      <c r="K6" s="3"/>
    </row>
    <row r="7" spans="1:11" ht="18" x14ac:dyDescent="0.25">
      <c r="A7" s="38" t="s">
        <v>6</v>
      </c>
      <c r="B7" s="38"/>
      <c r="C7" s="2"/>
      <c r="D7" s="60">
        <v>6</v>
      </c>
      <c r="E7" s="60"/>
      <c r="F7" s="60"/>
      <c r="G7" s="60"/>
      <c r="H7" s="60"/>
      <c r="I7" s="2"/>
      <c r="J7" s="3"/>
      <c r="K7" s="3"/>
    </row>
    <row r="8" spans="1:11" ht="18" x14ac:dyDescent="0.25">
      <c r="A8" s="38" t="s">
        <v>7</v>
      </c>
      <c r="B8" s="38"/>
      <c r="C8" s="7">
        <v>1</v>
      </c>
      <c r="D8" s="39">
        <v>2</v>
      </c>
      <c r="E8" s="39"/>
      <c r="F8" s="39"/>
      <c r="G8" s="39"/>
      <c r="H8" s="39"/>
      <c r="I8" s="2"/>
      <c r="J8" s="3"/>
      <c r="K8" s="3"/>
    </row>
    <row r="9" spans="1:11" x14ac:dyDescent="0.2">
      <c r="A9" s="8"/>
      <c r="B9" s="9"/>
      <c r="C9" s="2"/>
      <c r="D9" s="2"/>
      <c r="E9" s="10"/>
      <c r="F9" s="2"/>
      <c r="G9" s="2"/>
      <c r="H9" s="2"/>
      <c r="I9" s="2"/>
      <c r="J9" s="3"/>
      <c r="K9" s="3"/>
    </row>
    <row r="10" spans="1:11" ht="18.75" thickBot="1" x14ac:dyDescent="0.3">
      <c r="A10" s="8"/>
      <c r="B10" s="9"/>
      <c r="C10" s="2"/>
      <c r="D10" s="2"/>
      <c r="E10" s="10"/>
      <c r="F10" s="40" t="s">
        <v>8</v>
      </c>
      <c r="G10" s="41"/>
      <c r="H10" s="42"/>
      <c r="I10" s="2"/>
      <c r="J10" s="3"/>
      <c r="K10" s="3"/>
    </row>
    <row r="11" spans="1:11" ht="18.75" thickBot="1" x14ac:dyDescent="0.3">
      <c r="A11" s="43" t="s">
        <v>9</v>
      </c>
      <c r="B11" s="44"/>
      <c r="C11" s="2"/>
      <c r="D11" s="2"/>
      <c r="E11" s="10"/>
      <c r="F11" s="11" t="s">
        <v>10</v>
      </c>
      <c r="G11" s="11" t="s">
        <v>11</v>
      </c>
      <c r="H11" s="11" t="s">
        <v>12</v>
      </c>
      <c r="I11" s="2"/>
      <c r="J11" s="3"/>
      <c r="K11" s="3"/>
    </row>
    <row r="12" spans="1:11" ht="18" x14ac:dyDescent="0.25">
      <c r="A12" s="8" t="s">
        <v>13</v>
      </c>
      <c r="B12" s="12">
        <v>268</v>
      </c>
      <c r="C12" s="2"/>
      <c r="D12" s="2"/>
      <c r="E12" s="10"/>
      <c r="F12" s="13">
        <f>D19-F19</f>
        <v>3</v>
      </c>
      <c r="G12" s="14">
        <f>IFERROR(INDEX(E16:E19,MATCH(9.99999999999999E+307,E16:E19)),0)</f>
        <v>29.17</v>
      </c>
      <c r="H12" s="14">
        <f>F12*G12</f>
        <v>87.51</v>
      </c>
      <c r="I12" s="2"/>
      <c r="J12" s="3"/>
      <c r="K12" s="3"/>
    </row>
    <row r="13" spans="1:11" x14ac:dyDescent="0.2">
      <c r="A13" s="8"/>
      <c r="B13" s="9"/>
      <c r="C13" s="2"/>
      <c r="D13" s="2"/>
      <c r="E13" s="10"/>
      <c r="F13" s="15"/>
      <c r="G13" s="15"/>
      <c r="H13" s="15"/>
      <c r="I13" s="2"/>
      <c r="J13" s="3"/>
      <c r="K13" s="3"/>
    </row>
    <row r="14" spans="1:11" ht="15.75" x14ac:dyDescent="0.25">
      <c r="A14" s="45" t="s">
        <v>14</v>
      </c>
      <c r="B14" s="47" t="s">
        <v>15</v>
      </c>
      <c r="C14" s="49" t="s">
        <v>16</v>
      </c>
      <c r="D14" s="51" t="s">
        <v>17</v>
      </c>
      <c r="E14" s="52"/>
      <c r="F14" s="53" t="s">
        <v>18</v>
      </c>
      <c r="G14" s="53"/>
      <c r="H14" s="54" t="s">
        <v>19</v>
      </c>
      <c r="I14" s="16"/>
      <c r="J14" s="17"/>
      <c r="K14" s="36" t="s">
        <v>20</v>
      </c>
    </row>
    <row r="15" spans="1:11" ht="15.75" x14ac:dyDescent="0.25">
      <c r="A15" s="46"/>
      <c r="B15" s="48"/>
      <c r="C15" s="50"/>
      <c r="D15" s="18" t="s">
        <v>10</v>
      </c>
      <c r="E15" s="18" t="s">
        <v>21</v>
      </c>
      <c r="F15" s="19" t="s">
        <v>10</v>
      </c>
      <c r="G15" s="18" t="s">
        <v>21</v>
      </c>
      <c r="H15" s="55"/>
      <c r="I15" s="20" t="s">
        <v>22</v>
      </c>
      <c r="J15" s="21" t="s">
        <v>23</v>
      </c>
      <c r="K15" s="37"/>
    </row>
    <row r="16" spans="1:11" x14ac:dyDescent="0.2">
      <c r="A16" s="22">
        <v>43101</v>
      </c>
      <c r="B16" s="23"/>
      <c r="C16" s="24"/>
      <c r="D16" s="24"/>
      <c r="E16" s="25"/>
      <c r="F16" s="26"/>
      <c r="G16" s="24"/>
      <c r="H16" s="24"/>
      <c r="I16" s="27">
        <f t="shared" ref="I16:I18" si="0">D16*E16</f>
        <v>0</v>
      </c>
      <c r="J16" s="28">
        <f t="shared" ref="J16:J18" si="1">F16*G16</f>
        <v>0</v>
      </c>
      <c r="K16" s="29">
        <f>D16</f>
        <v>0</v>
      </c>
    </row>
    <row r="17" spans="1:11" x14ac:dyDescent="0.2">
      <c r="A17" s="30">
        <v>43101</v>
      </c>
      <c r="B17" s="23">
        <v>5</v>
      </c>
      <c r="C17" s="24" t="s">
        <v>24</v>
      </c>
      <c r="D17" s="24">
        <v>3</v>
      </c>
      <c r="E17" s="25">
        <v>29.17</v>
      </c>
      <c r="F17" s="31"/>
      <c r="G17" s="32">
        <v>0</v>
      </c>
      <c r="H17" s="32"/>
      <c r="I17" s="27">
        <f t="shared" si="0"/>
        <v>87.51</v>
      </c>
      <c r="J17" s="28">
        <f t="shared" si="1"/>
        <v>0</v>
      </c>
      <c r="K17" s="29">
        <f t="shared" ref="K17:K18" si="2">K16+D17-F17</f>
        <v>3</v>
      </c>
    </row>
    <row r="18" spans="1:11" x14ac:dyDescent="0.2">
      <c r="A18" s="30"/>
      <c r="B18" s="23"/>
      <c r="C18" s="24"/>
      <c r="D18" s="24"/>
      <c r="E18" s="25"/>
      <c r="F18" s="31"/>
      <c r="G18" s="32"/>
      <c r="H18" s="32"/>
      <c r="I18" s="27">
        <f t="shared" si="0"/>
        <v>0</v>
      </c>
      <c r="J18" s="28">
        <f t="shared" si="1"/>
        <v>0</v>
      </c>
      <c r="K18" s="29">
        <f t="shared" si="2"/>
        <v>3</v>
      </c>
    </row>
    <row r="19" spans="1:11" x14ac:dyDescent="0.2">
      <c r="A19" s="30" t="s">
        <v>26</v>
      </c>
      <c r="B19" s="23"/>
      <c r="C19" s="24"/>
      <c r="D19" s="33">
        <f>SUM(D16:D18)</f>
        <v>3</v>
      </c>
      <c r="E19" s="24"/>
      <c r="F19" s="34">
        <f>SUM(F16:F18)</f>
        <v>0</v>
      </c>
      <c r="G19" s="24" t="s">
        <v>25</v>
      </c>
      <c r="H19" s="24"/>
      <c r="I19" s="27">
        <f>SUM(I16:I18)</f>
        <v>87.51</v>
      </c>
      <c r="J19" s="27">
        <f>SUM(J16:J18)</f>
        <v>0</v>
      </c>
      <c r="K19" s="35"/>
    </row>
  </sheetData>
  <mergeCells count="23">
    <mergeCell ref="A2:B2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</mergeCells>
  <dataValidations count="1">
    <dataValidation type="list" allowBlank="1" showInputMessage="1" showErrorMessage="1" sqref="D8:H8">
      <formula1>موردين</formula1>
    </dataValidation>
  </dataValidations>
  <hyperlinks>
    <hyperlink ref="A11:B11" location="'اجمالى المخزن'!A1" display="الرئيسية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workbookViewId="0">
      <selection activeCell="D4" sqref="D4:H4"/>
    </sheetView>
  </sheetViews>
  <sheetFormatPr defaultRowHeight="14.25" x14ac:dyDescent="0.2"/>
  <cols>
    <col min="1" max="1" width="10.75" bestFit="1" customWidth="1"/>
    <col min="2" max="2" width="11" bestFit="1" customWidth="1"/>
    <col min="3" max="3" width="22.875" bestFit="1" customWidth="1"/>
    <col min="4" max="4" width="4" bestFit="1" customWidth="1"/>
    <col min="5" max="5" width="5.625" bestFit="1" customWidth="1"/>
    <col min="6" max="6" width="5.375" bestFit="1" customWidth="1"/>
    <col min="7" max="7" width="10" bestFit="1" customWidth="1"/>
    <col min="8" max="8" width="10.25" bestFit="1" customWidth="1"/>
    <col min="9" max="9" width="11.625" bestFit="1" customWidth="1"/>
    <col min="10" max="10" width="10.75" bestFit="1" customWidth="1"/>
    <col min="11" max="11" width="9.75" bestFit="1" customWidth="1"/>
  </cols>
  <sheetData>
    <row r="2" spans="1:11" ht="18" x14ac:dyDescent="0.25">
      <c r="A2" s="38" t="s">
        <v>0</v>
      </c>
      <c r="B2" s="38"/>
      <c r="C2" s="2"/>
      <c r="D2" s="60" t="s">
        <v>1</v>
      </c>
      <c r="E2" s="60"/>
      <c r="F2" s="60"/>
      <c r="G2" s="60"/>
      <c r="H2" s="60"/>
      <c r="I2" s="2"/>
      <c r="J2" s="3"/>
      <c r="K2" s="3"/>
    </row>
    <row r="3" spans="1:11" ht="18" x14ac:dyDescent="0.25">
      <c r="A3" s="38" t="s">
        <v>2</v>
      </c>
      <c r="B3" s="38"/>
      <c r="C3" s="2"/>
      <c r="D3" s="61">
        <v>1</v>
      </c>
      <c r="E3" s="61"/>
      <c r="F3" s="61"/>
      <c r="G3" s="61"/>
      <c r="H3" s="61"/>
      <c r="I3" s="2"/>
      <c r="J3" s="3"/>
      <c r="K3" s="3"/>
    </row>
    <row r="4" spans="1:11" ht="18" x14ac:dyDescent="0.25">
      <c r="A4" s="38" t="s">
        <v>3</v>
      </c>
      <c r="B4" s="38"/>
      <c r="C4" s="2"/>
      <c r="D4" s="39" t="s">
        <v>31</v>
      </c>
      <c r="E4" s="60"/>
      <c r="F4" s="60"/>
      <c r="G4" s="60"/>
      <c r="H4" s="60"/>
      <c r="I4" s="2"/>
      <c r="J4" s="3"/>
      <c r="K4" s="3"/>
    </row>
    <row r="5" spans="1:11" ht="18" x14ac:dyDescent="0.25">
      <c r="A5" s="56" t="s">
        <v>4</v>
      </c>
      <c r="B5" s="56"/>
      <c r="C5" s="4"/>
      <c r="D5" s="57">
        <v>1</v>
      </c>
      <c r="E5" s="57"/>
      <c r="F5" s="57"/>
      <c r="G5" s="57"/>
      <c r="H5" s="57"/>
      <c r="I5" s="4"/>
      <c r="J5" s="5"/>
      <c r="K5" s="5"/>
    </row>
    <row r="6" spans="1:11" ht="18" x14ac:dyDescent="0.25">
      <c r="A6" s="38" t="s">
        <v>5</v>
      </c>
      <c r="B6" s="38"/>
      <c r="C6" s="6" t="str">
        <f>D3&amp;"-"&amp;D6</f>
        <v>1-5</v>
      </c>
      <c r="D6" s="58">
        <v>5</v>
      </c>
      <c r="E6" s="59"/>
      <c r="F6" s="59"/>
      <c r="G6" s="59"/>
      <c r="H6" s="59"/>
      <c r="I6" s="2"/>
      <c r="J6" s="3"/>
      <c r="K6" s="3"/>
    </row>
    <row r="7" spans="1:11" ht="18" x14ac:dyDescent="0.25">
      <c r="A7" s="38" t="s">
        <v>6</v>
      </c>
      <c r="B7" s="38"/>
      <c r="C7" s="2"/>
      <c r="D7" s="60">
        <v>6</v>
      </c>
      <c r="E7" s="60"/>
      <c r="F7" s="60"/>
      <c r="G7" s="60"/>
      <c r="H7" s="60"/>
      <c r="I7" s="2"/>
      <c r="J7" s="3"/>
      <c r="K7" s="3"/>
    </row>
    <row r="8" spans="1:11" ht="18" x14ac:dyDescent="0.25">
      <c r="A8" s="38" t="s">
        <v>7</v>
      </c>
      <c r="B8" s="38"/>
      <c r="C8" s="7">
        <v>1</v>
      </c>
      <c r="D8" s="39">
        <v>2</v>
      </c>
      <c r="E8" s="39"/>
      <c r="F8" s="39"/>
      <c r="G8" s="39"/>
      <c r="H8" s="39"/>
      <c r="I8" s="2"/>
      <c r="J8" s="3"/>
      <c r="K8" s="3"/>
    </row>
    <row r="9" spans="1:11" x14ac:dyDescent="0.2">
      <c r="A9" s="8"/>
      <c r="B9" s="9"/>
      <c r="C9" s="2"/>
      <c r="D9" s="2"/>
      <c r="E9" s="10"/>
      <c r="F9" s="2"/>
      <c r="G9" s="2"/>
      <c r="H9" s="2"/>
      <c r="I9" s="2"/>
      <c r="J9" s="3"/>
      <c r="K9" s="3"/>
    </row>
    <row r="10" spans="1:11" ht="18.75" thickBot="1" x14ac:dyDescent="0.3">
      <c r="A10" s="8"/>
      <c r="B10" s="9"/>
      <c r="C10" s="2"/>
      <c r="D10" s="2"/>
      <c r="E10" s="10"/>
      <c r="F10" s="40" t="s">
        <v>8</v>
      </c>
      <c r="G10" s="41"/>
      <c r="H10" s="42"/>
      <c r="I10" s="2"/>
      <c r="J10" s="3"/>
      <c r="K10" s="3"/>
    </row>
    <row r="11" spans="1:11" ht="18.75" thickBot="1" x14ac:dyDescent="0.3">
      <c r="A11" s="43" t="s">
        <v>9</v>
      </c>
      <c r="B11" s="44"/>
      <c r="C11" s="2"/>
      <c r="D11" s="2"/>
      <c r="E11" s="10"/>
      <c r="F11" s="11" t="s">
        <v>10</v>
      </c>
      <c r="G11" s="11" t="s">
        <v>11</v>
      </c>
      <c r="H11" s="11" t="s">
        <v>12</v>
      </c>
      <c r="I11" s="2"/>
      <c r="J11" s="3"/>
      <c r="K11" s="3"/>
    </row>
    <row r="12" spans="1:11" ht="18" x14ac:dyDescent="0.25">
      <c r="A12" s="8" t="s">
        <v>13</v>
      </c>
      <c r="B12" s="12">
        <v>268</v>
      </c>
      <c r="C12" s="2"/>
      <c r="D12" s="2"/>
      <c r="E12" s="10"/>
      <c r="F12" s="13">
        <f>D19-F19</f>
        <v>3</v>
      </c>
      <c r="G12" s="14">
        <f>IFERROR(INDEX(E16:E19,MATCH(9.99999999999999E+307,E16:E19)),0)</f>
        <v>29.17</v>
      </c>
      <c r="H12" s="14">
        <f>F12*G12</f>
        <v>87.51</v>
      </c>
      <c r="I12" s="2"/>
      <c r="J12" s="3"/>
      <c r="K12" s="3"/>
    </row>
    <row r="13" spans="1:11" x14ac:dyDescent="0.2">
      <c r="A13" s="8"/>
      <c r="B13" s="9"/>
      <c r="C13" s="2"/>
      <c r="D13" s="2"/>
      <c r="E13" s="10"/>
      <c r="F13" s="15"/>
      <c r="G13" s="15"/>
      <c r="H13" s="15"/>
      <c r="I13" s="2"/>
      <c r="J13" s="3"/>
      <c r="K13" s="3"/>
    </row>
    <row r="14" spans="1:11" ht="15.75" x14ac:dyDescent="0.25">
      <c r="A14" s="45" t="s">
        <v>14</v>
      </c>
      <c r="B14" s="47" t="s">
        <v>15</v>
      </c>
      <c r="C14" s="49" t="s">
        <v>16</v>
      </c>
      <c r="D14" s="51" t="s">
        <v>17</v>
      </c>
      <c r="E14" s="52"/>
      <c r="F14" s="53" t="s">
        <v>18</v>
      </c>
      <c r="G14" s="53"/>
      <c r="H14" s="54" t="s">
        <v>19</v>
      </c>
      <c r="I14" s="16"/>
      <c r="J14" s="17"/>
      <c r="K14" s="36" t="s">
        <v>20</v>
      </c>
    </row>
    <row r="15" spans="1:11" ht="15.75" x14ac:dyDescent="0.25">
      <c r="A15" s="46"/>
      <c r="B15" s="48"/>
      <c r="C15" s="50"/>
      <c r="D15" s="18" t="s">
        <v>10</v>
      </c>
      <c r="E15" s="18" t="s">
        <v>21</v>
      </c>
      <c r="F15" s="19" t="s">
        <v>10</v>
      </c>
      <c r="G15" s="18" t="s">
        <v>21</v>
      </c>
      <c r="H15" s="55"/>
      <c r="I15" s="20" t="s">
        <v>22</v>
      </c>
      <c r="J15" s="21" t="s">
        <v>23</v>
      </c>
      <c r="K15" s="37"/>
    </row>
    <row r="16" spans="1:11" x14ac:dyDescent="0.2">
      <c r="A16" s="22">
        <v>43101</v>
      </c>
      <c r="B16" s="23"/>
      <c r="C16" s="24"/>
      <c r="D16" s="24"/>
      <c r="E16" s="25"/>
      <c r="F16" s="26"/>
      <c r="G16" s="24"/>
      <c r="H16" s="24"/>
      <c r="I16" s="27">
        <f t="shared" ref="I16:I18" si="0">D16*E16</f>
        <v>0</v>
      </c>
      <c r="J16" s="28">
        <f t="shared" ref="J16:J18" si="1">F16*G16</f>
        <v>0</v>
      </c>
      <c r="K16" s="29">
        <f>D16</f>
        <v>0</v>
      </c>
    </row>
    <row r="17" spans="1:11" x14ac:dyDescent="0.2">
      <c r="A17" s="30">
        <v>43101</v>
      </c>
      <c r="B17" s="23">
        <v>5</v>
      </c>
      <c r="C17" s="24" t="s">
        <v>24</v>
      </c>
      <c r="D17" s="24">
        <v>3</v>
      </c>
      <c r="E17" s="25">
        <v>29.17</v>
      </c>
      <c r="F17" s="31"/>
      <c r="G17" s="32">
        <v>0</v>
      </c>
      <c r="H17" s="32"/>
      <c r="I17" s="27">
        <f t="shared" si="0"/>
        <v>87.51</v>
      </c>
      <c r="J17" s="28">
        <f t="shared" si="1"/>
        <v>0</v>
      </c>
      <c r="K17" s="29">
        <f t="shared" ref="K17:K18" si="2">K16+D17-F17</f>
        <v>3</v>
      </c>
    </row>
    <row r="18" spans="1:11" x14ac:dyDescent="0.2">
      <c r="A18" s="30"/>
      <c r="B18" s="23"/>
      <c r="C18" s="24"/>
      <c r="D18" s="24"/>
      <c r="E18" s="25"/>
      <c r="F18" s="31"/>
      <c r="G18" s="32"/>
      <c r="H18" s="32"/>
      <c r="I18" s="27">
        <f t="shared" si="0"/>
        <v>0</v>
      </c>
      <c r="J18" s="28">
        <f t="shared" si="1"/>
        <v>0</v>
      </c>
      <c r="K18" s="29">
        <f t="shared" si="2"/>
        <v>3</v>
      </c>
    </row>
    <row r="19" spans="1:11" x14ac:dyDescent="0.2">
      <c r="A19" s="30" t="s">
        <v>26</v>
      </c>
      <c r="B19" s="23"/>
      <c r="C19" s="24"/>
      <c r="D19" s="33">
        <f>SUM(D16:D18)</f>
        <v>3</v>
      </c>
      <c r="E19" s="24"/>
      <c r="F19" s="34">
        <f>SUM(F16:F18)</f>
        <v>0</v>
      </c>
      <c r="G19" s="24" t="s">
        <v>25</v>
      </c>
      <c r="H19" s="24"/>
      <c r="I19" s="27">
        <f>SUM(I16:I18)</f>
        <v>87.51</v>
      </c>
      <c r="J19" s="27">
        <f>SUM(J16:J18)</f>
        <v>0</v>
      </c>
      <c r="K19" s="35"/>
    </row>
  </sheetData>
  <mergeCells count="23">
    <mergeCell ref="A2:B2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</mergeCells>
  <dataValidations count="1">
    <dataValidation type="list" allowBlank="1" showInputMessage="1" showErrorMessage="1" sqref="D8:H8">
      <formula1>موردين</formula1>
    </dataValidation>
  </dataValidations>
  <hyperlinks>
    <hyperlink ref="A11:B11" location="'اجمالى المخزن'!A1" display="الرئيسية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L10" sqref="L10"/>
    </sheetView>
  </sheetViews>
  <sheetFormatPr defaultRowHeight="14.25" x14ac:dyDescent="0.2"/>
  <cols>
    <col min="1" max="1" width="10.75" bestFit="1" customWidth="1"/>
    <col min="2" max="2" width="11" bestFit="1" customWidth="1"/>
    <col min="3" max="3" width="22.875" bestFit="1" customWidth="1"/>
    <col min="4" max="4" width="4" bestFit="1" customWidth="1"/>
    <col min="5" max="5" width="5.625" bestFit="1" customWidth="1"/>
    <col min="6" max="6" width="5.375" bestFit="1" customWidth="1"/>
    <col min="7" max="7" width="10" bestFit="1" customWidth="1"/>
    <col min="8" max="8" width="10.25" bestFit="1" customWidth="1"/>
    <col min="9" max="9" width="11.625" bestFit="1" customWidth="1"/>
    <col min="10" max="10" width="10.75" bestFit="1" customWidth="1"/>
    <col min="11" max="11" width="9.75" bestFit="1" customWidth="1"/>
  </cols>
  <sheetData>
    <row r="2" spans="1:11" ht="18" x14ac:dyDescent="0.25">
      <c r="A2" s="38" t="s">
        <v>0</v>
      </c>
      <c r="B2" s="38"/>
      <c r="C2" s="2"/>
      <c r="D2" s="60" t="s">
        <v>1</v>
      </c>
      <c r="E2" s="60"/>
      <c r="F2" s="60"/>
      <c r="G2" s="60"/>
      <c r="H2" s="60"/>
      <c r="I2" s="2"/>
      <c r="J2" s="3"/>
      <c r="K2" s="3"/>
    </row>
    <row r="3" spans="1:11" ht="18" x14ac:dyDescent="0.25">
      <c r="A3" s="38" t="s">
        <v>2</v>
      </c>
      <c r="B3" s="38"/>
      <c r="C3" s="2"/>
      <c r="D3" s="61">
        <v>1</v>
      </c>
      <c r="E3" s="61"/>
      <c r="F3" s="61"/>
      <c r="G3" s="61"/>
      <c r="H3" s="61"/>
      <c r="I3" s="2"/>
      <c r="J3" s="3"/>
      <c r="K3" s="3"/>
    </row>
    <row r="4" spans="1:11" ht="18" x14ac:dyDescent="0.25">
      <c r="A4" s="38" t="s">
        <v>3</v>
      </c>
      <c r="B4" s="38"/>
      <c r="C4" s="2"/>
      <c r="D4" s="39" t="s">
        <v>27</v>
      </c>
      <c r="E4" s="60"/>
      <c r="F4" s="60"/>
      <c r="G4" s="60"/>
      <c r="H4" s="60"/>
      <c r="I4" s="2"/>
      <c r="J4" s="3"/>
      <c r="K4" s="3"/>
    </row>
    <row r="5" spans="1:11" ht="18" x14ac:dyDescent="0.25">
      <c r="A5" s="56" t="s">
        <v>4</v>
      </c>
      <c r="B5" s="56"/>
      <c r="C5" s="4"/>
      <c r="D5" s="57">
        <v>1</v>
      </c>
      <c r="E5" s="57"/>
      <c r="F5" s="57"/>
      <c r="G5" s="57"/>
      <c r="H5" s="57"/>
      <c r="I5" s="4"/>
      <c r="J5" s="5"/>
      <c r="K5" s="5"/>
    </row>
    <row r="6" spans="1:11" ht="18" x14ac:dyDescent="0.25">
      <c r="A6" s="38" t="s">
        <v>5</v>
      </c>
      <c r="B6" s="38"/>
      <c r="C6" s="6" t="str">
        <f>D3&amp;"-"&amp;D6</f>
        <v>1-1</v>
      </c>
      <c r="D6" s="58">
        <v>1</v>
      </c>
      <c r="E6" s="59"/>
      <c r="F6" s="59"/>
      <c r="G6" s="59"/>
      <c r="H6" s="59"/>
      <c r="I6" s="2"/>
      <c r="J6" s="3"/>
      <c r="K6" s="3"/>
    </row>
    <row r="7" spans="1:11" ht="18" x14ac:dyDescent="0.25">
      <c r="A7" s="38" t="s">
        <v>6</v>
      </c>
      <c r="B7" s="38"/>
      <c r="C7" s="2"/>
      <c r="D7" s="60">
        <v>6</v>
      </c>
      <c r="E7" s="60"/>
      <c r="F7" s="60"/>
      <c r="G7" s="60"/>
      <c r="H7" s="60"/>
      <c r="I7" s="2"/>
      <c r="J7" s="3"/>
      <c r="K7" s="3"/>
    </row>
    <row r="8" spans="1:11" ht="18" x14ac:dyDescent="0.25">
      <c r="A8" s="38" t="s">
        <v>7</v>
      </c>
      <c r="B8" s="38"/>
      <c r="C8" s="7">
        <v>1</v>
      </c>
      <c r="D8" s="39">
        <v>2</v>
      </c>
      <c r="E8" s="39"/>
      <c r="F8" s="39"/>
      <c r="G8" s="39"/>
      <c r="H8" s="39"/>
      <c r="I8" s="2"/>
      <c r="J8" s="3"/>
      <c r="K8" s="3"/>
    </row>
    <row r="9" spans="1:11" x14ac:dyDescent="0.2">
      <c r="A9" s="8"/>
      <c r="B9" s="9"/>
      <c r="C9" s="2"/>
      <c r="D9" s="2"/>
      <c r="E9" s="10"/>
      <c r="F9" s="2"/>
      <c r="G9" s="2"/>
      <c r="H9" s="2"/>
      <c r="I9" s="2"/>
      <c r="J9" s="3"/>
      <c r="K9" s="3"/>
    </row>
    <row r="10" spans="1:11" ht="18.75" thickBot="1" x14ac:dyDescent="0.3">
      <c r="A10" s="8"/>
      <c r="B10" s="9"/>
      <c r="C10" s="2"/>
      <c r="D10" s="2"/>
      <c r="E10" s="10"/>
      <c r="F10" s="40" t="s">
        <v>8</v>
      </c>
      <c r="G10" s="41"/>
      <c r="H10" s="42"/>
      <c r="I10" s="2"/>
      <c r="J10" s="3"/>
      <c r="K10" s="3"/>
    </row>
    <row r="11" spans="1:11" ht="18.75" thickBot="1" x14ac:dyDescent="0.3">
      <c r="A11" s="43" t="s">
        <v>9</v>
      </c>
      <c r="B11" s="44"/>
      <c r="C11" s="2"/>
      <c r="D11" s="2"/>
      <c r="E11" s="10"/>
      <c r="F11" s="11" t="s">
        <v>10</v>
      </c>
      <c r="G11" s="11" t="s">
        <v>11</v>
      </c>
      <c r="H11" s="11" t="s">
        <v>12</v>
      </c>
      <c r="I11" s="2"/>
      <c r="J11" s="3"/>
      <c r="K11" s="3"/>
    </row>
    <row r="12" spans="1:11" ht="18" x14ac:dyDescent="0.25">
      <c r="A12" s="8" t="s">
        <v>13</v>
      </c>
      <c r="B12" s="12">
        <v>268</v>
      </c>
      <c r="C12" s="2"/>
      <c r="D12" s="2"/>
      <c r="E12" s="10"/>
      <c r="F12" s="13">
        <f>D19-F19</f>
        <v>3</v>
      </c>
      <c r="G12" s="14">
        <f>IFERROR(INDEX(E16:E19,MATCH(9.99999999999999E+307,E16:E19)),0)</f>
        <v>29.17</v>
      </c>
      <c r="H12" s="14">
        <f>F12*G12</f>
        <v>87.51</v>
      </c>
      <c r="I12" s="2"/>
      <c r="J12" s="3"/>
      <c r="K12" s="3"/>
    </row>
    <row r="13" spans="1:11" x14ac:dyDescent="0.2">
      <c r="A13" s="8"/>
      <c r="B13" s="9"/>
      <c r="C13" s="2"/>
      <c r="D13" s="2"/>
      <c r="E13" s="10"/>
      <c r="F13" s="15"/>
      <c r="G13" s="15"/>
      <c r="H13" s="15"/>
      <c r="I13" s="2"/>
      <c r="J13" s="3"/>
      <c r="K13" s="3"/>
    </row>
    <row r="14" spans="1:11" ht="15.75" x14ac:dyDescent="0.25">
      <c r="A14" s="45" t="s">
        <v>14</v>
      </c>
      <c r="B14" s="47" t="s">
        <v>15</v>
      </c>
      <c r="C14" s="49" t="s">
        <v>16</v>
      </c>
      <c r="D14" s="51" t="s">
        <v>17</v>
      </c>
      <c r="E14" s="52"/>
      <c r="F14" s="53" t="s">
        <v>18</v>
      </c>
      <c r="G14" s="53"/>
      <c r="H14" s="54" t="s">
        <v>19</v>
      </c>
      <c r="I14" s="16"/>
      <c r="J14" s="17"/>
      <c r="K14" s="36" t="s">
        <v>20</v>
      </c>
    </row>
    <row r="15" spans="1:11" ht="15.75" x14ac:dyDescent="0.25">
      <c r="A15" s="46"/>
      <c r="B15" s="48"/>
      <c r="C15" s="50"/>
      <c r="D15" s="18" t="s">
        <v>10</v>
      </c>
      <c r="E15" s="18" t="s">
        <v>21</v>
      </c>
      <c r="F15" s="19" t="s">
        <v>10</v>
      </c>
      <c r="G15" s="18" t="s">
        <v>21</v>
      </c>
      <c r="H15" s="55"/>
      <c r="I15" s="20" t="s">
        <v>22</v>
      </c>
      <c r="J15" s="21" t="s">
        <v>23</v>
      </c>
      <c r="K15" s="37"/>
    </row>
    <row r="16" spans="1:11" x14ac:dyDescent="0.2">
      <c r="A16" s="22">
        <v>43101</v>
      </c>
      <c r="B16" s="23"/>
      <c r="C16" s="24"/>
      <c r="D16" s="24"/>
      <c r="E16" s="25"/>
      <c r="F16" s="26"/>
      <c r="G16" s="24"/>
      <c r="H16" s="24"/>
      <c r="I16" s="27">
        <f t="shared" ref="I16:I18" si="0">D16*E16</f>
        <v>0</v>
      </c>
      <c r="J16" s="28">
        <f t="shared" ref="J16:J18" si="1">F16*G16</f>
        <v>0</v>
      </c>
      <c r="K16" s="29">
        <f>D16</f>
        <v>0</v>
      </c>
    </row>
    <row r="17" spans="1:11" x14ac:dyDescent="0.2">
      <c r="A17" s="30">
        <v>43101</v>
      </c>
      <c r="B17" s="23">
        <v>5</v>
      </c>
      <c r="C17" s="24" t="s">
        <v>24</v>
      </c>
      <c r="D17" s="24">
        <v>3</v>
      </c>
      <c r="E17" s="25">
        <v>29.17</v>
      </c>
      <c r="F17" s="31"/>
      <c r="G17" s="32">
        <v>0</v>
      </c>
      <c r="H17" s="32"/>
      <c r="I17" s="27">
        <f t="shared" si="0"/>
        <v>87.51</v>
      </c>
      <c r="J17" s="28">
        <f t="shared" si="1"/>
        <v>0</v>
      </c>
      <c r="K17" s="29">
        <f t="shared" ref="K17:K18" si="2">K16+D17-F17</f>
        <v>3</v>
      </c>
    </row>
    <row r="18" spans="1:11" x14ac:dyDescent="0.2">
      <c r="A18" s="30"/>
      <c r="B18" s="23"/>
      <c r="C18" s="24"/>
      <c r="D18" s="24"/>
      <c r="E18" s="25"/>
      <c r="F18" s="31"/>
      <c r="G18" s="32"/>
      <c r="H18" s="32"/>
      <c r="I18" s="27">
        <f t="shared" si="0"/>
        <v>0</v>
      </c>
      <c r="J18" s="28">
        <f t="shared" si="1"/>
        <v>0</v>
      </c>
      <c r="K18" s="29">
        <f t="shared" si="2"/>
        <v>3</v>
      </c>
    </row>
    <row r="19" spans="1:11" x14ac:dyDescent="0.2">
      <c r="A19" s="30" t="s">
        <v>26</v>
      </c>
      <c r="B19" s="23"/>
      <c r="C19" s="24"/>
      <c r="D19" s="33">
        <f>SUM(D16:D18)</f>
        <v>3</v>
      </c>
      <c r="E19" s="24"/>
      <c r="F19" s="34">
        <f>SUM(F16:F18)</f>
        <v>0</v>
      </c>
      <c r="G19" s="24" t="s">
        <v>25</v>
      </c>
      <c r="H19" s="24"/>
      <c r="I19" s="27">
        <f>SUM(I16:I18)</f>
        <v>87.51</v>
      </c>
      <c r="J19" s="27">
        <f>SUM(J16:J18)</f>
        <v>0</v>
      </c>
      <c r="K19" s="35"/>
    </row>
  </sheetData>
  <mergeCells count="23">
    <mergeCell ref="A2:B2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</mergeCells>
  <dataValidations count="1">
    <dataValidation type="list" allowBlank="1" showInputMessage="1" showErrorMessage="1" sqref="D8:H8">
      <formula1>موردين</formula1>
    </dataValidation>
  </dataValidations>
  <hyperlinks>
    <hyperlink ref="A11:B11" location="'اجمالى المخزن'!A1" display="الرئيسية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workbookViewId="0">
      <selection activeCell="D4" sqref="D4:H4"/>
    </sheetView>
  </sheetViews>
  <sheetFormatPr defaultRowHeight="14.25" x14ac:dyDescent="0.2"/>
  <cols>
    <col min="1" max="1" width="10.75" bestFit="1" customWidth="1"/>
    <col min="2" max="2" width="11" bestFit="1" customWidth="1"/>
    <col min="3" max="3" width="22.875" bestFit="1" customWidth="1"/>
    <col min="4" max="4" width="4" bestFit="1" customWidth="1"/>
    <col min="5" max="5" width="5.625" bestFit="1" customWidth="1"/>
    <col min="6" max="6" width="5.375" bestFit="1" customWidth="1"/>
    <col min="7" max="7" width="10" bestFit="1" customWidth="1"/>
    <col min="8" max="8" width="10.25" bestFit="1" customWidth="1"/>
    <col min="9" max="9" width="11.625" bestFit="1" customWidth="1"/>
    <col min="10" max="10" width="10.75" bestFit="1" customWidth="1"/>
    <col min="11" max="11" width="9.75" bestFit="1" customWidth="1"/>
  </cols>
  <sheetData>
    <row r="2" spans="1:11" ht="18" x14ac:dyDescent="0.25">
      <c r="A2" s="38" t="s">
        <v>0</v>
      </c>
      <c r="B2" s="38"/>
      <c r="C2" s="2"/>
      <c r="D2" s="60" t="s">
        <v>1</v>
      </c>
      <c r="E2" s="60"/>
      <c r="F2" s="60"/>
      <c r="G2" s="60"/>
      <c r="H2" s="60"/>
      <c r="I2" s="2"/>
      <c r="J2" s="3"/>
      <c r="K2" s="3"/>
    </row>
    <row r="3" spans="1:11" ht="18" x14ac:dyDescent="0.25">
      <c r="A3" s="38" t="s">
        <v>2</v>
      </c>
      <c r="B3" s="38"/>
      <c r="C3" s="2"/>
      <c r="D3" s="61">
        <v>1</v>
      </c>
      <c r="E3" s="61"/>
      <c r="F3" s="61"/>
      <c r="G3" s="61"/>
      <c r="H3" s="61"/>
      <c r="I3" s="2"/>
      <c r="J3" s="3"/>
      <c r="K3" s="3"/>
    </row>
    <row r="4" spans="1:11" ht="18" x14ac:dyDescent="0.25">
      <c r="A4" s="38" t="s">
        <v>3</v>
      </c>
      <c r="B4" s="38"/>
      <c r="C4" s="2"/>
      <c r="D4" s="39" t="s">
        <v>28</v>
      </c>
      <c r="E4" s="60"/>
      <c r="F4" s="60"/>
      <c r="G4" s="60"/>
      <c r="H4" s="60"/>
      <c r="I4" s="2"/>
      <c r="J4" s="3"/>
      <c r="K4" s="3"/>
    </row>
    <row r="5" spans="1:11" ht="18" x14ac:dyDescent="0.25">
      <c r="A5" s="56" t="s">
        <v>4</v>
      </c>
      <c r="B5" s="56"/>
      <c r="C5" s="4"/>
      <c r="D5" s="57">
        <v>1</v>
      </c>
      <c r="E5" s="57"/>
      <c r="F5" s="57"/>
      <c r="G5" s="57"/>
      <c r="H5" s="57"/>
      <c r="I5" s="4"/>
      <c r="J5" s="5"/>
      <c r="K5" s="5"/>
    </row>
    <row r="6" spans="1:11" ht="18" x14ac:dyDescent="0.25">
      <c r="A6" s="38" t="s">
        <v>5</v>
      </c>
      <c r="B6" s="38"/>
      <c r="C6" s="6" t="str">
        <f>D3&amp;"-"&amp;D6</f>
        <v>1-2</v>
      </c>
      <c r="D6" s="58">
        <v>2</v>
      </c>
      <c r="E6" s="59"/>
      <c r="F6" s="59"/>
      <c r="G6" s="59"/>
      <c r="H6" s="59"/>
      <c r="I6" s="2"/>
      <c r="J6" s="3"/>
      <c r="K6" s="3"/>
    </row>
    <row r="7" spans="1:11" ht="18" x14ac:dyDescent="0.25">
      <c r="A7" s="38" t="s">
        <v>6</v>
      </c>
      <c r="B7" s="38"/>
      <c r="C7" s="2"/>
      <c r="D7" s="60">
        <v>6</v>
      </c>
      <c r="E7" s="60"/>
      <c r="F7" s="60"/>
      <c r="G7" s="60"/>
      <c r="H7" s="60"/>
      <c r="I7" s="2"/>
      <c r="J7" s="3"/>
      <c r="K7" s="3"/>
    </row>
    <row r="8" spans="1:11" ht="18" x14ac:dyDescent="0.25">
      <c r="A8" s="38" t="s">
        <v>7</v>
      </c>
      <c r="B8" s="38"/>
      <c r="C8" s="7">
        <v>1</v>
      </c>
      <c r="D8" s="39">
        <v>2</v>
      </c>
      <c r="E8" s="39"/>
      <c r="F8" s="39"/>
      <c r="G8" s="39"/>
      <c r="H8" s="39"/>
      <c r="I8" s="2"/>
      <c r="J8" s="3"/>
      <c r="K8" s="3"/>
    </row>
    <row r="9" spans="1:11" x14ac:dyDescent="0.2">
      <c r="A9" s="8"/>
      <c r="B9" s="9"/>
      <c r="C9" s="2"/>
      <c r="D9" s="2"/>
      <c r="E9" s="10"/>
      <c r="F9" s="2"/>
      <c r="G9" s="2"/>
      <c r="H9" s="2"/>
      <c r="I9" s="2"/>
      <c r="J9" s="3"/>
      <c r="K9" s="3"/>
    </row>
    <row r="10" spans="1:11" ht="18.75" thickBot="1" x14ac:dyDescent="0.3">
      <c r="A10" s="8"/>
      <c r="B10" s="9"/>
      <c r="C10" s="2"/>
      <c r="D10" s="2"/>
      <c r="E10" s="10"/>
      <c r="F10" s="40" t="s">
        <v>8</v>
      </c>
      <c r="G10" s="41"/>
      <c r="H10" s="42"/>
      <c r="I10" s="2"/>
      <c r="J10" s="3"/>
      <c r="K10" s="3"/>
    </row>
    <row r="11" spans="1:11" ht="18.75" thickBot="1" x14ac:dyDescent="0.3">
      <c r="A11" s="43" t="s">
        <v>9</v>
      </c>
      <c r="B11" s="44"/>
      <c r="C11" s="2"/>
      <c r="D11" s="2"/>
      <c r="E11" s="10"/>
      <c r="F11" s="11" t="s">
        <v>10</v>
      </c>
      <c r="G11" s="11" t="s">
        <v>11</v>
      </c>
      <c r="H11" s="11" t="s">
        <v>12</v>
      </c>
      <c r="I11" s="2"/>
      <c r="J11" s="3"/>
      <c r="K11" s="3"/>
    </row>
    <row r="12" spans="1:11" ht="18" x14ac:dyDescent="0.25">
      <c r="A12" s="8" t="s">
        <v>13</v>
      </c>
      <c r="B12" s="12">
        <v>268</v>
      </c>
      <c r="C12" s="2"/>
      <c r="D12" s="2"/>
      <c r="E12" s="10"/>
      <c r="F12" s="13">
        <f>D19-F19</f>
        <v>3</v>
      </c>
      <c r="G12" s="14">
        <f>IFERROR(INDEX(E16:E19,MATCH(9.99999999999999E+307,E16:E19)),0)</f>
        <v>29.17</v>
      </c>
      <c r="H12" s="14">
        <f>F12*G12</f>
        <v>87.51</v>
      </c>
      <c r="I12" s="2"/>
      <c r="J12" s="3"/>
      <c r="K12" s="3"/>
    </row>
    <row r="13" spans="1:11" x14ac:dyDescent="0.2">
      <c r="A13" s="8"/>
      <c r="B13" s="9"/>
      <c r="C13" s="2"/>
      <c r="D13" s="2"/>
      <c r="E13" s="10"/>
      <c r="F13" s="15"/>
      <c r="G13" s="15"/>
      <c r="H13" s="15"/>
      <c r="I13" s="2"/>
      <c r="J13" s="3"/>
      <c r="K13" s="3"/>
    </row>
    <row r="14" spans="1:11" ht="15.75" x14ac:dyDescent="0.25">
      <c r="A14" s="45" t="s">
        <v>14</v>
      </c>
      <c r="B14" s="47" t="s">
        <v>15</v>
      </c>
      <c r="C14" s="49" t="s">
        <v>16</v>
      </c>
      <c r="D14" s="51" t="s">
        <v>17</v>
      </c>
      <c r="E14" s="52"/>
      <c r="F14" s="53" t="s">
        <v>18</v>
      </c>
      <c r="G14" s="53"/>
      <c r="H14" s="54" t="s">
        <v>19</v>
      </c>
      <c r="I14" s="16"/>
      <c r="J14" s="17"/>
      <c r="K14" s="36" t="s">
        <v>20</v>
      </c>
    </row>
    <row r="15" spans="1:11" ht="15.75" x14ac:dyDescent="0.25">
      <c r="A15" s="46"/>
      <c r="B15" s="48"/>
      <c r="C15" s="50"/>
      <c r="D15" s="18" t="s">
        <v>10</v>
      </c>
      <c r="E15" s="18" t="s">
        <v>21</v>
      </c>
      <c r="F15" s="19" t="s">
        <v>10</v>
      </c>
      <c r="G15" s="18" t="s">
        <v>21</v>
      </c>
      <c r="H15" s="55"/>
      <c r="I15" s="20" t="s">
        <v>22</v>
      </c>
      <c r="J15" s="21" t="s">
        <v>23</v>
      </c>
      <c r="K15" s="37"/>
    </row>
    <row r="16" spans="1:11" x14ac:dyDescent="0.2">
      <c r="A16" s="22">
        <v>43101</v>
      </c>
      <c r="B16" s="23"/>
      <c r="C16" s="24"/>
      <c r="D16" s="24"/>
      <c r="E16" s="25"/>
      <c r="F16" s="26"/>
      <c r="G16" s="24"/>
      <c r="H16" s="24"/>
      <c r="I16" s="27">
        <f t="shared" ref="I16:I18" si="0">D16*E16</f>
        <v>0</v>
      </c>
      <c r="J16" s="28">
        <f t="shared" ref="J16:J18" si="1">F16*G16</f>
        <v>0</v>
      </c>
      <c r="K16" s="29">
        <f>D16</f>
        <v>0</v>
      </c>
    </row>
    <row r="17" spans="1:11" x14ac:dyDescent="0.2">
      <c r="A17" s="30">
        <v>43101</v>
      </c>
      <c r="B17" s="23">
        <v>5</v>
      </c>
      <c r="C17" s="24" t="s">
        <v>24</v>
      </c>
      <c r="D17" s="24">
        <v>3</v>
      </c>
      <c r="E17" s="25">
        <v>29.17</v>
      </c>
      <c r="F17" s="31"/>
      <c r="G17" s="32">
        <v>0</v>
      </c>
      <c r="H17" s="32"/>
      <c r="I17" s="27">
        <f t="shared" si="0"/>
        <v>87.51</v>
      </c>
      <c r="J17" s="28">
        <f t="shared" si="1"/>
        <v>0</v>
      </c>
      <c r="K17" s="29">
        <f t="shared" ref="K17:K18" si="2">K16+D17-F17</f>
        <v>3</v>
      </c>
    </row>
    <row r="18" spans="1:11" x14ac:dyDescent="0.2">
      <c r="A18" s="30"/>
      <c r="B18" s="23"/>
      <c r="C18" s="24"/>
      <c r="D18" s="24"/>
      <c r="E18" s="25"/>
      <c r="F18" s="31"/>
      <c r="G18" s="32"/>
      <c r="H18" s="32"/>
      <c r="I18" s="27">
        <f t="shared" si="0"/>
        <v>0</v>
      </c>
      <c r="J18" s="28">
        <f t="shared" si="1"/>
        <v>0</v>
      </c>
      <c r="K18" s="29">
        <f t="shared" si="2"/>
        <v>3</v>
      </c>
    </row>
    <row r="19" spans="1:11" x14ac:dyDescent="0.2">
      <c r="A19" s="30" t="s">
        <v>26</v>
      </c>
      <c r="B19" s="23"/>
      <c r="C19" s="24"/>
      <c r="D19" s="33">
        <f>SUM(D16:D18)</f>
        <v>3</v>
      </c>
      <c r="E19" s="24"/>
      <c r="F19" s="34">
        <f>SUM(F16:F18)</f>
        <v>0</v>
      </c>
      <c r="G19" s="24" t="s">
        <v>25</v>
      </c>
      <c r="H19" s="24"/>
      <c r="I19" s="27">
        <f>SUM(I16:I18)</f>
        <v>87.51</v>
      </c>
      <c r="J19" s="27">
        <f>SUM(J16:J18)</f>
        <v>0</v>
      </c>
      <c r="K19" s="35"/>
    </row>
  </sheetData>
  <mergeCells count="23">
    <mergeCell ref="A2:B2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K14:K15"/>
    <mergeCell ref="A8:B8"/>
    <mergeCell ref="D8:H8"/>
    <mergeCell ref="F10:H10"/>
    <mergeCell ref="A11:B11"/>
    <mergeCell ref="A14:A15"/>
    <mergeCell ref="B14:B15"/>
    <mergeCell ref="C14:C15"/>
    <mergeCell ref="D14:E14"/>
    <mergeCell ref="F14:G14"/>
    <mergeCell ref="H14:H15"/>
  </mergeCells>
  <dataValidations count="1">
    <dataValidation type="list" allowBlank="1" showInputMessage="1" showErrorMessage="1" sqref="D8:H8">
      <formula1>موردين</formula1>
    </dataValidation>
  </dataValidations>
  <hyperlinks>
    <hyperlink ref="A11:B11" location="'اجمالى المخزن'!A1" display="الرئيسية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1-1</vt:lpstr>
      <vt:lpstr>1-2</vt:lpstr>
      <vt:lpstr>1-3</vt:lpstr>
      <vt:lpstr>1-4</vt:lpstr>
      <vt:lpstr>1-5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ttalaat</dc:creator>
  <cp:lastModifiedBy>power</cp:lastModifiedBy>
  <dcterms:created xsi:type="dcterms:W3CDTF">2018-03-15T07:34:07Z</dcterms:created>
  <dcterms:modified xsi:type="dcterms:W3CDTF">2019-01-04T06:45:10Z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-1076312001</vt:i4>
  </property>
  <property fmtid="{D5CDD505-2E9C-101B-9397-08002B2CF9AE}" pid="3" name="_NewReviewCycle">
    <vt:lpwstr/>
  </property>
  <property fmtid="{D5CDD505-2E9C-101B-9397-08002B2CF9AE}" pid="4" name="_EmailSubject">
    <vt:lpwstr>جدول ديناميكى</vt:lpwstr>
  </property>
  <property fmtid="{D5CDD505-2E9C-101B-9397-08002B2CF9AE}" pid="5" name="_AuthorEmail">
    <vt:lpwstr>Tarek.Talaat@BlomBankEgypt.com</vt:lpwstr>
  </property>
  <property fmtid="{D5CDD505-2E9C-101B-9397-08002B2CF9AE}" pid="6" name="_AuthorEmailDisplayName">
    <vt:lpwstr>Tarek Talaat</vt:lpwstr>
  </property>
  <property fmtid="{D5CDD505-2E9C-101B-9397-08002B2CF9AE}" pid="7" name="_ReviewingToolsShownOnce">
    <vt:lpwstr/>
  </property>
</Properties>
</file>