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Nouveau dossier\"/>
    </mc:Choice>
  </mc:AlternateContent>
  <workbookProtection workbookAlgorithmName="SHA-512" workbookHashValue="73se9FmOqGqMN+WG4B/q1tNA1E6IYG2gQyBU6ikhETbMVQZ3IdzvcasIwDOrhwO/8MpmvNg0Blvy7txkojWpjQ==" workbookSaltValue="64kUJ85SvQrlN64YJqB9Lw==" workbookSpinCount="100000" lockStructure="1"/>
  <bookViews>
    <workbookView xWindow="0" yWindow="0" windowWidth="19695" windowHeight="7425" firstSheet="4" activeTab="5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الواجهة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D38" i="1"/>
  <c r="B30" i="3"/>
  <c r="H113" i="4" l="1"/>
  <c r="H114" i="4"/>
  <c r="H115" i="4"/>
  <c r="H116" i="4"/>
  <c r="H117" i="4"/>
  <c r="H118" i="4"/>
  <c r="H119" i="4"/>
  <c r="H120" i="4"/>
  <c r="E116" i="4"/>
  <c r="E117" i="4"/>
  <c r="E118" i="4"/>
  <c r="E119" i="4"/>
  <c r="E120" i="4"/>
  <c r="D116" i="4"/>
  <c r="D117" i="4"/>
  <c r="D118" i="4"/>
  <c r="D119" i="4"/>
  <c r="D120" i="4"/>
  <c r="G116" i="4"/>
  <c r="G117" i="4"/>
  <c r="G118" i="4"/>
  <c r="G119" i="4"/>
  <c r="G120" i="4"/>
  <c r="F116" i="4"/>
  <c r="F117" i="4"/>
  <c r="F118" i="4"/>
  <c r="F119" i="4"/>
  <c r="F120" i="4"/>
  <c r="A87" i="1" l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86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45" i="1"/>
  <c r="N97" i="6"/>
  <c r="N18" i="6"/>
  <c r="N110" i="6" l="1"/>
  <c r="F110" i="6"/>
  <c r="N31" i="6"/>
  <c r="F31" i="6"/>
  <c r="D76" i="4"/>
  <c r="D77" i="4"/>
  <c r="H77" i="4" s="1"/>
  <c r="D78" i="4"/>
  <c r="H78" i="4" s="1"/>
  <c r="H76" i="4"/>
  <c r="G76" i="4"/>
  <c r="G77" i="4"/>
  <c r="G78" i="4"/>
  <c r="F76" i="4"/>
  <c r="F77" i="4"/>
  <c r="F78" i="4"/>
  <c r="E76" i="4"/>
  <c r="E77" i="4"/>
  <c r="E78" i="4"/>
  <c r="G35" i="4" l="1"/>
  <c r="G36" i="4"/>
  <c r="G37" i="4"/>
  <c r="F35" i="4"/>
  <c r="F36" i="4"/>
  <c r="F37" i="4"/>
  <c r="D34" i="4"/>
  <c r="D35" i="4"/>
  <c r="D36" i="4"/>
  <c r="D37" i="4"/>
  <c r="E35" i="4"/>
  <c r="E36" i="4"/>
  <c r="E37" i="4"/>
  <c r="F5" i="6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9" i="1"/>
  <c r="G40" i="1"/>
  <c r="G5" i="1"/>
  <c r="A85" i="5" l="1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84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88" i="4"/>
  <c r="B7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H85" i="6" l="1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84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25" i="6"/>
  <c r="H26" i="6"/>
  <c r="H27" i="6"/>
  <c r="H28" i="6"/>
  <c r="H29" i="6"/>
  <c r="H35" i="4"/>
  <c r="H36" i="4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5" i="5" l="1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84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5" i="5"/>
  <c r="B34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84" i="6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0" i="4"/>
  <c r="B5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4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K89" i="6" s="1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K97" i="6" s="1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K105" i="6" s="1"/>
  <c r="D106" i="6"/>
  <c r="E106" i="6"/>
  <c r="F106" i="6"/>
  <c r="D107" i="6"/>
  <c r="E107" i="6"/>
  <c r="F107" i="6"/>
  <c r="D108" i="6"/>
  <c r="E108" i="6"/>
  <c r="F108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E45" i="6"/>
  <c r="F45" i="6"/>
  <c r="D45" i="6"/>
  <c r="H45" i="6" s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E5" i="6"/>
  <c r="D5" i="6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/>
  <c r="D111" i="5"/>
  <c r="E111" i="5"/>
  <c r="D112" i="5"/>
  <c r="E112" i="5"/>
  <c r="E84" i="5"/>
  <c r="D84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G34" i="5"/>
  <c r="D6" i="5"/>
  <c r="F6" i="5" s="1"/>
  <c r="E6" i="5"/>
  <c r="D7" i="5"/>
  <c r="F7" i="5" s="1"/>
  <c r="E7" i="5"/>
  <c r="D8" i="5"/>
  <c r="F8" i="5" s="1"/>
  <c r="E8" i="5"/>
  <c r="D9" i="5"/>
  <c r="F9" i="5" s="1"/>
  <c r="E9" i="5"/>
  <c r="D10" i="5"/>
  <c r="F10" i="5" s="1"/>
  <c r="E10" i="5"/>
  <c r="D11" i="5"/>
  <c r="F11" i="5" s="1"/>
  <c r="E11" i="5"/>
  <c r="D12" i="5"/>
  <c r="F12" i="5" s="1"/>
  <c r="E12" i="5"/>
  <c r="D13" i="5"/>
  <c r="F13" i="5" s="1"/>
  <c r="E13" i="5"/>
  <c r="D14" i="5"/>
  <c r="F14" i="5" s="1"/>
  <c r="E14" i="5"/>
  <c r="D15" i="5"/>
  <c r="F15" i="5" s="1"/>
  <c r="E15" i="5"/>
  <c r="D16" i="5"/>
  <c r="F16" i="5" s="1"/>
  <c r="E16" i="5"/>
  <c r="D17" i="5"/>
  <c r="F17" i="5" s="1"/>
  <c r="E17" i="5"/>
  <c r="D18" i="5"/>
  <c r="F18" i="5" s="1"/>
  <c r="E18" i="5"/>
  <c r="D19" i="5"/>
  <c r="F19" i="5" s="1"/>
  <c r="E19" i="5"/>
  <c r="D20" i="5"/>
  <c r="F20" i="5" s="1"/>
  <c r="E20" i="5"/>
  <c r="D21" i="5"/>
  <c r="F21" i="5" s="1"/>
  <c r="E21" i="5"/>
  <c r="D22" i="5"/>
  <c r="F22" i="5" s="1"/>
  <c r="E22" i="5"/>
  <c r="D23" i="5"/>
  <c r="F23" i="5" s="1"/>
  <c r="E23" i="5"/>
  <c r="D24" i="5"/>
  <c r="F24" i="5" s="1"/>
  <c r="E24" i="5"/>
  <c r="D25" i="5"/>
  <c r="F25" i="5" s="1"/>
  <c r="E25" i="5"/>
  <c r="D26" i="5"/>
  <c r="F26" i="5" s="1"/>
  <c r="E26" i="5"/>
  <c r="D27" i="5"/>
  <c r="F27" i="5" s="1"/>
  <c r="E27" i="5"/>
  <c r="D28" i="5"/>
  <c r="F28" i="5" s="1"/>
  <c r="E28" i="5"/>
  <c r="D29" i="5"/>
  <c r="F29" i="5" s="1"/>
  <c r="E29" i="5"/>
  <c r="D30" i="5"/>
  <c r="F30" i="5" s="1"/>
  <c r="E30" i="5"/>
  <c r="D31" i="5"/>
  <c r="F31" i="5" s="1"/>
  <c r="E31" i="5"/>
  <c r="D32" i="5"/>
  <c r="F32" i="5" s="1"/>
  <c r="E32" i="5"/>
  <c r="D33" i="5"/>
  <c r="F33" i="5" s="1"/>
  <c r="E33" i="5"/>
  <c r="D34" i="5"/>
  <c r="E34" i="5"/>
  <c r="E5" i="5"/>
  <c r="D5" i="5"/>
  <c r="F5" i="5" s="1"/>
  <c r="G89" i="4"/>
  <c r="G90" i="4"/>
  <c r="G91" i="4"/>
  <c r="G92" i="4"/>
  <c r="G93" i="4"/>
  <c r="G94" i="4"/>
  <c r="K94" i="4" s="1"/>
  <c r="G95" i="4"/>
  <c r="G96" i="4"/>
  <c r="G97" i="4"/>
  <c r="G98" i="4"/>
  <c r="G99" i="4"/>
  <c r="G100" i="4"/>
  <c r="G101" i="4"/>
  <c r="G102" i="4"/>
  <c r="K102" i="4" s="1"/>
  <c r="G103" i="4"/>
  <c r="G104" i="4"/>
  <c r="G105" i="4"/>
  <c r="G106" i="4"/>
  <c r="G107" i="4"/>
  <c r="G108" i="4"/>
  <c r="G109" i="4"/>
  <c r="G110" i="4"/>
  <c r="K110" i="4" s="1"/>
  <c r="G111" i="4"/>
  <c r="G112" i="4"/>
  <c r="G113" i="4"/>
  <c r="G114" i="4"/>
  <c r="G115" i="4"/>
  <c r="G88" i="4"/>
  <c r="D89" i="4"/>
  <c r="H89" i="4" s="1"/>
  <c r="E89" i="4"/>
  <c r="F89" i="4"/>
  <c r="D90" i="4"/>
  <c r="H90" i="4" s="1"/>
  <c r="E90" i="4"/>
  <c r="F90" i="4"/>
  <c r="K90" i="4" s="1"/>
  <c r="D91" i="4"/>
  <c r="H91" i="4" s="1"/>
  <c r="K91" i="4" s="1"/>
  <c r="E91" i="4"/>
  <c r="F91" i="4"/>
  <c r="D92" i="4"/>
  <c r="H92" i="4" s="1"/>
  <c r="E92" i="4"/>
  <c r="F92" i="4"/>
  <c r="D93" i="4"/>
  <c r="E93" i="4"/>
  <c r="F93" i="4"/>
  <c r="D94" i="4"/>
  <c r="H94" i="4" s="1"/>
  <c r="E94" i="4"/>
  <c r="F94" i="4"/>
  <c r="D95" i="4"/>
  <c r="H95" i="4" s="1"/>
  <c r="K95" i="4" s="1"/>
  <c r="E95" i="4"/>
  <c r="F95" i="4"/>
  <c r="D96" i="4"/>
  <c r="H96" i="4" s="1"/>
  <c r="E96" i="4"/>
  <c r="F96" i="4"/>
  <c r="D97" i="4"/>
  <c r="E97" i="4"/>
  <c r="F97" i="4"/>
  <c r="D98" i="4"/>
  <c r="H98" i="4" s="1"/>
  <c r="E98" i="4"/>
  <c r="F98" i="4"/>
  <c r="D99" i="4"/>
  <c r="H99" i="4" s="1"/>
  <c r="E99" i="4"/>
  <c r="F99" i="4"/>
  <c r="D100" i="4"/>
  <c r="H100" i="4" s="1"/>
  <c r="E100" i="4"/>
  <c r="F100" i="4"/>
  <c r="D101" i="4"/>
  <c r="E101" i="4"/>
  <c r="F101" i="4"/>
  <c r="D102" i="4"/>
  <c r="H102" i="4" s="1"/>
  <c r="E102" i="4"/>
  <c r="F102" i="4"/>
  <c r="D103" i="4"/>
  <c r="H103" i="4" s="1"/>
  <c r="K103" i="4" s="1"/>
  <c r="E103" i="4"/>
  <c r="F103" i="4"/>
  <c r="D104" i="4"/>
  <c r="H104" i="4" s="1"/>
  <c r="E104" i="4"/>
  <c r="F104" i="4"/>
  <c r="D105" i="4"/>
  <c r="E105" i="4"/>
  <c r="F105" i="4"/>
  <c r="D106" i="4"/>
  <c r="H106" i="4" s="1"/>
  <c r="E106" i="4"/>
  <c r="F106" i="4"/>
  <c r="D107" i="4"/>
  <c r="H107" i="4" s="1"/>
  <c r="K107" i="4" s="1"/>
  <c r="E107" i="4"/>
  <c r="F107" i="4"/>
  <c r="D108" i="4"/>
  <c r="H108" i="4" s="1"/>
  <c r="E108" i="4"/>
  <c r="F108" i="4"/>
  <c r="D109" i="4"/>
  <c r="E109" i="4"/>
  <c r="F109" i="4"/>
  <c r="D110" i="4"/>
  <c r="H110" i="4" s="1"/>
  <c r="E110" i="4"/>
  <c r="F110" i="4"/>
  <c r="D111" i="4"/>
  <c r="H111" i="4" s="1"/>
  <c r="E111" i="4"/>
  <c r="F111" i="4"/>
  <c r="D112" i="4"/>
  <c r="E112" i="4"/>
  <c r="F112" i="4"/>
  <c r="D113" i="4"/>
  <c r="E113" i="4"/>
  <c r="F113" i="4"/>
  <c r="D114" i="4"/>
  <c r="E114" i="4"/>
  <c r="F114" i="4"/>
  <c r="D115" i="4"/>
  <c r="K115" i="4" s="1"/>
  <c r="E115" i="4"/>
  <c r="F115" i="4"/>
  <c r="E88" i="4"/>
  <c r="F88" i="4"/>
  <c r="D88" i="4"/>
  <c r="H88" i="4" s="1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46" i="4"/>
  <c r="D47" i="4"/>
  <c r="H47" i="4" s="1"/>
  <c r="E47" i="4"/>
  <c r="F47" i="4"/>
  <c r="D48" i="4"/>
  <c r="H48" i="4" s="1"/>
  <c r="E48" i="4"/>
  <c r="F48" i="4"/>
  <c r="D49" i="4"/>
  <c r="H49" i="4" s="1"/>
  <c r="E49" i="4"/>
  <c r="F49" i="4"/>
  <c r="D50" i="4"/>
  <c r="H50" i="4" s="1"/>
  <c r="E50" i="4"/>
  <c r="F50" i="4"/>
  <c r="D51" i="4"/>
  <c r="H51" i="4" s="1"/>
  <c r="E51" i="4"/>
  <c r="F51" i="4"/>
  <c r="D52" i="4"/>
  <c r="H52" i="4" s="1"/>
  <c r="E52" i="4"/>
  <c r="F52" i="4"/>
  <c r="D53" i="4"/>
  <c r="H53" i="4" s="1"/>
  <c r="E53" i="4"/>
  <c r="F53" i="4"/>
  <c r="D54" i="4"/>
  <c r="H54" i="4" s="1"/>
  <c r="E54" i="4"/>
  <c r="F54" i="4"/>
  <c r="D55" i="4"/>
  <c r="H55" i="4" s="1"/>
  <c r="E55" i="4"/>
  <c r="F55" i="4"/>
  <c r="D56" i="4"/>
  <c r="H56" i="4" s="1"/>
  <c r="E56" i="4"/>
  <c r="F56" i="4"/>
  <c r="D57" i="4"/>
  <c r="H57" i="4" s="1"/>
  <c r="E57" i="4"/>
  <c r="F57" i="4"/>
  <c r="D58" i="4"/>
  <c r="H58" i="4" s="1"/>
  <c r="E58" i="4"/>
  <c r="F58" i="4"/>
  <c r="D59" i="4"/>
  <c r="H59" i="4" s="1"/>
  <c r="E59" i="4"/>
  <c r="F59" i="4"/>
  <c r="D60" i="4"/>
  <c r="H60" i="4" s="1"/>
  <c r="E60" i="4"/>
  <c r="F60" i="4"/>
  <c r="D61" i="4"/>
  <c r="H61" i="4" s="1"/>
  <c r="E61" i="4"/>
  <c r="F61" i="4"/>
  <c r="D62" i="4"/>
  <c r="H62" i="4" s="1"/>
  <c r="E62" i="4"/>
  <c r="F62" i="4"/>
  <c r="D63" i="4"/>
  <c r="H63" i="4" s="1"/>
  <c r="E63" i="4"/>
  <c r="F63" i="4"/>
  <c r="D64" i="4"/>
  <c r="H64" i="4" s="1"/>
  <c r="E64" i="4"/>
  <c r="F64" i="4"/>
  <c r="D65" i="4"/>
  <c r="H65" i="4" s="1"/>
  <c r="E65" i="4"/>
  <c r="F65" i="4"/>
  <c r="D66" i="4"/>
  <c r="H66" i="4" s="1"/>
  <c r="E66" i="4"/>
  <c r="F66" i="4"/>
  <c r="D67" i="4"/>
  <c r="H67" i="4" s="1"/>
  <c r="E67" i="4"/>
  <c r="F67" i="4"/>
  <c r="D68" i="4"/>
  <c r="H68" i="4" s="1"/>
  <c r="E68" i="4"/>
  <c r="F68" i="4"/>
  <c r="D69" i="4"/>
  <c r="H69" i="4" s="1"/>
  <c r="E69" i="4"/>
  <c r="F69" i="4"/>
  <c r="D70" i="4"/>
  <c r="E70" i="4"/>
  <c r="F70" i="4"/>
  <c r="D71" i="4"/>
  <c r="H71" i="4" s="1"/>
  <c r="E71" i="4"/>
  <c r="F71" i="4"/>
  <c r="D72" i="4"/>
  <c r="H72" i="4" s="1"/>
  <c r="E72" i="4"/>
  <c r="F72" i="4"/>
  <c r="D73" i="4"/>
  <c r="H73" i="4" s="1"/>
  <c r="E73" i="4"/>
  <c r="F73" i="4"/>
  <c r="D74" i="4"/>
  <c r="H74" i="4" s="1"/>
  <c r="E74" i="4"/>
  <c r="F74" i="4"/>
  <c r="D75" i="4"/>
  <c r="H75" i="4" s="1"/>
  <c r="E75" i="4"/>
  <c r="F75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H60" i="1" s="1"/>
  <c r="E60" i="1"/>
  <c r="F60" i="1"/>
  <c r="G60" i="1"/>
  <c r="D61" i="1"/>
  <c r="H61" i="1" s="1"/>
  <c r="E61" i="1"/>
  <c r="F61" i="1"/>
  <c r="G61" i="1"/>
  <c r="D62" i="1"/>
  <c r="H62" i="1" s="1"/>
  <c r="E62" i="1"/>
  <c r="F62" i="1"/>
  <c r="G62" i="1"/>
  <c r="D63" i="1"/>
  <c r="H63" i="1" s="1"/>
  <c r="E63" i="1"/>
  <c r="F63" i="1"/>
  <c r="G63" i="1"/>
  <c r="D64" i="1"/>
  <c r="H64" i="1" s="1"/>
  <c r="E64" i="1"/>
  <c r="F64" i="1"/>
  <c r="G64" i="1"/>
  <c r="D65" i="1"/>
  <c r="H65" i="1" s="1"/>
  <c r="E65" i="1"/>
  <c r="F65" i="1"/>
  <c r="G65" i="1"/>
  <c r="D66" i="1"/>
  <c r="H66" i="1" s="1"/>
  <c r="E66" i="1"/>
  <c r="F66" i="1"/>
  <c r="G66" i="1"/>
  <c r="D67" i="1"/>
  <c r="H67" i="1" s="1"/>
  <c r="E67" i="1"/>
  <c r="F67" i="1"/>
  <c r="G67" i="1"/>
  <c r="D68" i="1"/>
  <c r="H68" i="1" s="1"/>
  <c r="E68" i="1"/>
  <c r="F68" i="1"/>
  <c r="G68" i="1"/>
  <c r="D69" i="1"/>
  <c r="H69" i="1" s="1"/>
  <c r="E69" i="1"/>
  <c r="F69" i="1"/>
  <c r="G69" i="1"/>
  <c r="D70" i="1"/>
  <c r="E70" i="1"/>
  <c r="F70" i="1"/>
  <c r="G70" i="1"/>
  <c r="D71" i="1"/>
  <c r="H71" i="1" s="1"/>
  <c r="E71" i="1"/>
  <c r="F71" i="1"/>
  <c r="G71" i="1"/>
  <c r="D72" i="1"/>
  <c r="H72" i="1" s="1"/>
  <c r="E72" i="1"/>
  <c r="F72" i="1"/>
  <c r="G72" i="1"/>
  <c r="D73" i="1"/>
  <c r="H73" i="1" s="1"/>
  <c r="E73" i="1"/>
  <c r="F73" i="1"/>
  <c r="G73" i="1"/>
  <c r="D74" i="1"/>
  <c r="H74" i="1" s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H87" i="1" s="1"/>
  <c r="D88" i="1"/>
  <c r="H88" i="1" s="1"/>
  <c r="D89" i="1"/>
  <c r="H89" i="1" s="1"/>
  <c r="D90" i="1"/>
  <c r="H90" i="1" s="1"/>
  <c r="D91" i="1"/>
  <c r="H91" i="1" s="1"/>
  <c r="D92" i="1"/>
  <c r="H92" i="1" s="1"/>
  <c r="D93" i="1"/>
  <c r="H93" i="1" s="1"/>
  <c r="D94" i="1"/>
  <c r="H94" i="1" s="1"/>
  <c r="D95" i="1"/>
  <c r="H95" i="1" s="1"/>
  <c r="D96" i="1"/>
  <c r="H96" i="1" s="1"/>
  <c r="D97" i="1"/>
  <c r="H97" i="1" s="1"/>
  <c r="D98" i="1"/>
  <c r="H98" i="1" s="1"/>
  <c r="D99" i="1"/>
  <c r="H99" i="1" s="1"/>
  <c r="D100" i="1"/>
  <c r="H100" i="1" s="1"/>
  <c r="D101" i="1"/>
  <c r="H101" i="1" s="1"/>
  <c r="D102" i="1"/>
  <c r="H102" i="1" s="1"/>
  <c r="D103" i="1"/>
  <c r="H103" i="1" s="1"/>
  <c r="D104" i="1"/>
  <c r="H104" i="1" s="1"/>
  <c r="D105" i="1"/>
  <c r="H105" i="1" s="1"/>
  <c r="D106" i="1"/>
  <c r="H106" i="1" s="1"/>
  <c r="D107" i="1"/>
  <c r="H107" i="1" s="1"/>
  <c r="D108" i="1"/>
  <c r="H108" i="1" s="1"/>
  <c r="D109" i="1"/>
  <c r="H109" i="1" s="1"/>
  <c r="D110" i="1"/>
  <c r="D111" i="1"/>
  <c r="H111" i="1" s="1"/>
  <c r="D112" i="1"/>
  <c r="H112" i="1" s="1"/>
  <c r="D113" i="1"/>
  <c r="H113" i="1" s="1"/>
  <c r="D114" i="1"/>
  <c r="H114" i="1" s="1"/>
  <c r="D115" i="1"/>
  <c r="H115" i="1" s="1"/>
  <c r="D116" i="1"/>
  <c r="D86" i="1"/>
  <c r="H86" i="1" s="1"/>
  <c r="G45" i="1"/>
  <c r="F45" i="1"/>
  <c r="E45" i="1"/>
  <c r="D45" i="1"/>
  <c r="I108" i="6"/>
  <c r="I107" i="6"/>
  <c r="I106" i="6"/>
  <c r="I105" i="6"/>
  <c r="I104" i="6"/>
  <c r="I103" i="6"/>
  <c r="I102" i="6"/>
  <c r="I101" i="6"/>
  <c r="K101" i="6"/>
  <c r="I100" i="6"/>
  <c r="I99" i="6"/>
  <c r="I98" i="6"/>
  <c r="I97" i="6"/>
  <c r="I96" i="6"/>
  <c r="I95" i="6"/>
  <c r="I94" i="6"/>
  <c r="I93" i="6"/>
  <c r="K93" i="6"/>
  <c r="I92" i="6"/>
  <c r="I91" i="6"/>
  <c r="I90" i="6"/>
  <c r="I89" i="6"/>
  <c r="I88" i="6"/>
  <c r="I87" i="6"/>
  <c r="I86" i="6"/>
  <c r="I85" i="6"/>
  <c r="K85" i="6"/>
  <c r="I84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113" i="5"/>
  <c r="G113" i="5"/>
  <c r="E113" i="5"/>
  <c r="D113" i="5"/>
  <c r="F113" i="5" s="1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74" i="5"/>
  <c r="G74" i="5"/>
  <c r="E74" i="5"/>
  <c r="D74" i="5"/>
  <c r="H74" i="5" s="1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120" i="4"/>
  <c r="I119" i="4"/>
  <c r="I118" i="4"/>
  <c r="I117" i="4"/>
  <c r="I116" i="4"/>
  <c r="I115" i="4"/>
  <c r="I114" i="4"/>
  <c r="K114" i="4"/>
  <c r="I113" i="4"/>
  <c r="I112" i="4"/>
  <c r="I111" i="4"/>
  <c r="K111" i="4"/>
  <c r="I110" i="4"/>
  <c r="I109" i="4"/>
  <c r="I108" i="4"/>
  <c r="I107" i="4"/>
  <c r="I106" i="4"/>
  <c r="K106" i="4"/>
  <c r="I105" i="4"/>
  <c r="I104" i="4"/>
  <c r="I103" i="4"/>
  <c r="I102" i="4"/>
  <c r="I101" i="4"/>
  <c r="I100" i="4"/>
  <c r="I99" i="4"/>
  <c r="K99" i="4"/>
  <c r="I98" i="4"/>
  <c r="K98" i="4"/>
  <c r="I97" i="4"/>
  <c r="I96" i="4"/>
  <c r="I95" i="4"/>
  <c r="I94" i="4"/>
  <c r="I93" i="4"/>
  <c r="I92" i="4"/>
  <c r="I91" i="4"/>
  <c r="I90" i="4"/>
  <c r="I89" i="4"/>
  <c r="I88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K50" i="4"/>
  <c r="I49" i="4"/>
  <c r="I48" i="4"/>
  <c r="I47" i="4"/>
  <c r="I46" i="4"/>
  <c r="K120" i="4" l="1"/>
  <c r="K58" i="4"/>
  <c r="H26" i="4"/>
  <c r="K117" i="4"/>
  <c r="K113" i="4"/>
  <c r="H109" i="4"/>
  <c r="K109" i="4" s="1"/>
  <c r="H105" i="4"/>
  <c r="K105" i="4" s="1"/>
  <c r="H101" i="4"/>
  <c r="K101" i="4" s="1"/>
  <c r="H97" i="4"/>
  <c r="K97" i="4" s="1"/>
  <c r="H93" i="4"/>
  <c r="K93" i="4" s="1"/>
  <c r="K119" i="4"/>
  <c r="K62" i="4"/>
  <c r="K54" i="4"/>
  <c r="N58" i="6"/>
  <c r="F71" i="6"/>
  <c r="N71" i="6"/>
  <c r="H46" i="4"/>
  <c r="K46" i="4" s="1"/>
  <c r="H45" i="1"/>
  <c r="H50" i="1"/>
  <c r="K50" i="1" s="1"/>
  <c r="H49" i="1"/>
  <c r="H48" i="1"/>
  <c r="K48" i="1" s="1"/>
  <c r="H47" i="1"/>
  <c r="H46" i="1"/>
  <c r="H70" i="4"/>
  <c r="H112" i="4"/>
  <c r="H72" i="5"/>
  <c r="F72" i="5"/>
  <c r="H70" i="5"/>
  <c r="J70" i="5" s="1"/>
  <c r="F70" i="5"/>
  <c r="H68" i="5"/>
  <c r="F68" i="5"/>
  <c r="H66" i="5"/>
  <c r="K66" i="5" s="1"/>
  <c r="F66" i="5"/>
  <c r="H64" i="5"/>
  <c r="F64" i="5"/>
  <c r="H62" i="5"/>
  <c r="K62" i="5" s="1"/>
  <c r="F62" i="5"/>
  <c r="H60" i="5"/>
  <c r="F60" i="5"/>
  <c r="H58" i="5"/>
  <c r="K58" i="5" s="1"/>
  <c r="F58" i="5"/>
  <c r="H56" i="5"/>
  <c r="F56" i="5"/>
  <c r="H54" i="5"/>
  <c r="K54" i="5" s="1"/>
  <c r="F54" i="5"/>
  <c r="H52" i="5"/>
  <c r="F52" i="5"/>
  <c r="H50" i="5"/>
  <c r="F50" i="5"/>
  <c r="H48" i="5"/>
  <c r="F48" i="5"/>
  <c r="F34" i="5"/>
  <c r="H34" i="5"/>
  <c r="F112" i="5"/>
  <c r="H112" i="5"/>
  <c r="H110" i="5"/>
  <c r="F110" i="5"/>
  <c r="H108" i="5"/>
  <c r="F108" i="5"/>
  <c r="H106" i="5"/>
  <c r="J106" i="5" s="1"/>
  <c r="F106" i="5"/>
  <c r="H104" i="5"/>
  <c r="F104" i="5"/>
  <c r="H102" i="5"/>
  <c r="K102" i="5" s="1"/>
  <c r="F102" i="5"/>
  <c r="H100" i="5"/>
  <c r="F100" i="5"/>
  <c r="H98" i="5"/>
  <c r="J98" i="5" s="1"/>
  <c r="F98" i="5"/>
  <c r="H96" i="5"/>
  <c r="F96" i="5"/>
  <c r="H94" i="5"/>
  <c r="F94" i="5"/>
  <c r="H92" i="5"/>
  <c r="F92" i="5"/>
  <c r="H90" i="5"/>
  <c r="K90" i="5" s="1"/>
  <c r="F90" i="5"/>
  <c r="H88" i="5"/>
  <c r="F88" i="5"/>
  <c r="H86" i="5"/>
  <c r="J86" i="5" s="1"/>
  <c r="F86" i="5"/>
  <c r="H73" i="5"/>
  <c r="F73" i="5"/>
  <c r="H71" i="5"/>
  <c r="J71" i="5" s="1"/>
  <c r="F71" i="5"/>
  <c r="H69" i="5"/>
  <c r="F69" i="5"/>
  <c r="H67" i="5"/>
  <c r="K67" i="5" s="1"/>
  <c r="F67" i="5"/>
  <c r="H65" i="5"/>
  <c r="F65" i="5"/>
  <c r="H63" i="5"/>
  <c r="F63" i="5"/>
  <c r="H61" i="5"/>
  <c r="F61" i="5"/>
  <c r="H59" i="5"/>
  <c r="K59" i="5" s="1"/>
  <c r="F59" i="5"/>
  <c r="H57" i="5"/>
  <c r="F57" i="5"/>
  <c r="H55" i="5"/>
  <c r="K55" i="5" s="1"/>
  <c r="F55" i="5"/>
  <c r="H53" i="5"/>
  <c r="F53" i="5"/>
  <c r="H51" i="5"/>
  <c r="K51" i="5" s="1"/>
  <c r="F51" i="5"/>
  <c r="H49" i="5"/>
  <c r="F49" i="5"/>
  <c r="F84" i="5"/>
  <c r="H84" i="5" s="1"/>
  <c r="H111" i="5"/>
  <c r="F111" i="5"/>
  <c r="H109" i="5"/>
  <c r="K109" i="5" s="1"/>
  <c r="F109" i="5"/>
  <c r="H107" i="5"/>
  <c r="F107" i="5"/>
  <c r="H105" i="5"/>
  <c r="J105" i="5" s="1"/>
  <c r="F105" i="5"/>
  <c r="H103" i="5"/>
  <c r="F103" i="5"/>
  <c r="H101" i="5"/>
  <c r="F101" i="5"/>
  <c r="H99" i="5"/>
  <c r="F99" i="5"/>
  <c r="H97" i="5"/>
  <c r="K97" i="5" s="1"/>
  <c r="F97" i="5"/>
  <c r="H95" i="5"/>
  <c r="F95" i="5"/>
  <c r="H93" i="5"/>
  <c r="J93" i="5" s="1"/>
  <c r="F93" i="5"/>
  <c r="H91" i="5"/>
  <c r="F91" i="5"/>
  <c r="H89" i="5"/>
  <c r="K89" i="5" s="1"/>
  <c r="F89" i="5"/>
  <c r="H87" i="5"/>
  <c r="F87" i="5"/>
  <c r="H85" i="5"/>
  <c r="J85" i="5" s="1"/>
  <c r="F85" i="5"/>
  <c r="H70" i="1"/>
  <c r="H110" i="1"/>
  <c r="H59" i="1"/>
  <c r="H58" i="1"/>
  <c r="K58" i="1" s="1"/>
  <c r="H57" i="1"/>
  <c r="H56" i="1"/>
  <c r="K56" i="1" s="1"/>
  <c r="H55" i="1"/>
  <c r="H54" i="1"/>
  <c r="H53" i="1"/>
  <c r="H52" i="1"/>
  <c r="K52" i="1" s="1"/>
  <c r="H51" i="1"/>
  <c r="H33" i="5"/>
  <c r="H31" i="5"/>
  <c r="H29" i="5"/>
  <c r="H27" i="5"/>
  <c r="H25" i="5"/>
  <c r="H23" i="5"/>
  <c r="H21" i="5"/>
  <c r="H19" i="5"/>
  <c r="H17" i="5"/>
  <c r="H15" i="5"/>
  <c r="H13" i="5"/>
  <c r="H11" i="5"/>
  <c r="H7" i="5"/>
  <c r="H32" i="5"/>
  <c r="H30" i="5"/>
  <c r="H28" i="5"/>
  <c r="H26" i="5"/>
  <c r="H24" i="5"/>
  <c r="H22" i="5"/>
  <c r="H20" i="5"/>
  <c r="H18" i="5"/>
  <c r="H16" i="5"/>
  <c r="H14" i="5"/>
  <c r="H23" i="6"/>
  <c r="H19" i="6"/>
  <c r="H15" i="6"/>
  <c r="H11" i="6"/>
  <c r="H7" i="6"/>
  <c r="H24" i="6"/>
  <c r="H20" i="6"/>
  <c r="H16" i="6"/>
  <c r="H12" i="6"/>
  <c r="H8" i="6"/>
  <c r="H21" i="6"/>
  <c r="H17" i="6"/>
  <c r="H13" i="6"/>
  <c r="H9" i="6"/>
  <c r="H5" i="6"/>
  <c r="H22" i="6"/>
  <c r="H18" i="6"/>
  <c r="H14" i="6"/>
  <c r="H10" i="6"/>
  <c r="H6" i="6"/>
  <c r="H34" i="4"/>
  <c r="H30" i="4"/>
  <c r="H22" i="4"/>
  <c r="H18" i="4"/>
  <c r="H14" i="4"/>
  <c r="H10" i="4"/>
  <c r="H6" i="4"/>
  <c r="H5" i="4"/>
  <c r="H33" i="4"/>
  <c r="H29" i="4"/>
  <c r="H25" i="4"/>
  <c r="H21" i="4"/>
  <c r="H17" i="4"/>
  <c r="H13" i="4"/>
  <c r="H9" i="4"/>
  <c r="H31" i="4"/>
  <c r="H27" i="4"/>
  <c r="H23" i="4"/>
  <c r="H19" i="4"/>
  <c r="H15" i="4"/>
  <c r="H11" i="4"/>
  <c r="H7" i="4"/>
  <c r="H32" i="4"/>
  <c r="H28" i="4"/>
  <c r="H24" i="4"/>
  <c r="H20" i="4"/>
  <c r="H16" i="4"/>
  <c r="H12" i="4"/>
  <c r="H8" i="4"/>
  <c r="F47" i="5"/>
  <c r="H47" i="5" s="1"/>
  <c r="K47" i="5" s="1"/>
  <c r="F46" i="5"/>
  <c r="H46" i="5" s="1"/>
  <c r="K46" i="5" s="1"/>
  <c r="F45" i="5"/>
  <c r="H45" i="5" s="1"/>
  <c r="N61" i="5" s="1"/>
  <c r="H5" i="5"/>
  <c r="J87" i="5"/>
  <c r="H113" i="5"/>
  <c r="H12" i="5"/>
  <c r="H10" i="5"/>
  <c r="H8" i="5"/>
  <c r="H6" i="5"/>
  <c r="K72" i="5"/>
  <c r="F74" i="5"/>
  <c r="H9" i="5"/>
  <c r="K118" i="4"/>
  <c r="K89" i="4"/>
  <c r="K88" i="4"/>
  <c r="K48" i="5"/>
  <c r="K64" i="5"/>
  <c r="J103" i="5"/>
  <c r="K91" i="5"/>
  <c r="K60" i="5"/>
  <c r="K56" i="5"/>
  <c r="K52" i="5"/>
  <c r="K111" i="5"/>
  <c r="J107" i="5"/>
  <c r="J99" i="5"/>
  <c r="K61" i="5"/>
  <c r="J53" i="5"/>
  <c r="K68" i="5"/>
  <c r="J63" i="5"/>
  <c r="K50" i="5"/>
  <c r="J101" i="5"/>
  <c r="J106" i="6"/>
  <c r="K102" i="6"/>
  <c r="J98" i="6"/>
  <c r="K90" i="6"/>
  <c r="K86" i="6"/>
  <c r="K88" i="6"/>
  <c r="K92" i="6"/>
  <c r="J96" i="6"/>
  <c r="K100" i="6"/>
  <c r="K104" i="6"/>
  <c r="K108" i="6"/>
  <c r="K87" i="6"/>
  <c r="K91" i="6"/>
  <c r="K95" i="6"/>
  <c r="K99" i="6"/>
  <c r="K103" i="6"/>
  <c r="K107" i="6"/>
  <c r="J64" i="6"/>
  <c r="K60" i="6"/>
  <c r="J56" i="6"/>
  <c r="J48" i="6"/>
  <c r="K110" i="5"/>
  <c r="J94" i="5"/>
  <c r="J108" i="5"/>
  <c r="J104" i="5"/>
  <c r="J100" i="5"/>
  <c r="K96" i="5"/>
  <c r="J92" i="5"/>
  <c r="J88" i="5"/>
  <c r="K112" i="5"/>
  <c r="J69" i="5"/>
  <c r="K57" i="5"/>
  <c r="K49" i="5"/>
  <c r="K73" i="5"/>
  <c r="K116" i="4"/>
  <c r="K112" i="4"/>
  <c r="K108" i="4"/>
  <c r="K104" i="4"/>
  <c r="K100" i="4"/>
  <c r="K96" i="4"/>
  <c r="K92" i="4"/>
  <c r="K78" i="4"/>
  <c r="K76" i="4"/>
  <c r="K74" i="4"/>
  <c r="K72" i="4"/>
  <c r="K70" i="4"/>
  <c r="K68" i="4"/>
  <c r="K66" i="4"/>
  <c r="K64" i="4"/>
  <c r="K60" i="4"/>
  <c r="K56" i="4"/>
  <c r="K52" i="4"/>
  <c r="K48" i="4"/>
  <c r="K84" i="6"/>
  <c r="J92" i="6"/>
  <c r="K96" i="6"/>
  <c r="J108" i="6"/>
  <c r="J84" i="6"/>
  <c r="J85" i="6"/>
  <c r="J87" i="6"/>
  <c r="J89" i="6"/>
  <c r="J90" i="6"/>
  <c r="J99" i="6"/>
  <c r="K94" i="6"/>
  <c r="J94" i="6"/>
  <c r="K98" i="6"/>
  <c r="J102" i="6"/>
  <c r="K106" i="6"/>
  <c r="J93" i="6"/>
  <c r="J97" i="6"/>
  <c r="J101" i="6"/>
  <c r="J105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K48" i="6"/>
  <c r="K52" i="6"/>
  <c r="J52" i="6"/>
  <c r="K56" i="6"/>
  <c r="J60" i="6"/>
  <c r="K64" i="6"/>
  <c r="K68" i="6"/>
  <c r="J68" i="6"/>
  <c r="K59" i="6"/>
  <c r="J59" i="6"/>
  <c r="K46" i="6"/>
  <c r="J46" i="6"/>
  <c r="K50" i="6"/>
  <c r="J50" i="6"/>
  <c r="K54" i="6"/>
  <c r="J54" i="6"/>
  <c r="K58" i="6"/>
  <c r="J58" i="6"/>
  <c r="K62" i="6"/>
  <c r="J62" i="6"/>
  <c r="K66" i="6"/>
  <c r="J66" i="6"/>
  <c r="K87" i="5"/>
  <c r="K95" i="5"/>
  <c r="J95" i="5"/>
  <c r="J57" i="5"/>
  <c r="K65" i="5"/>
  <c r="J65" i="5"/>
  <c r="J90" i="4"/>
  <c r="J94" i="4"/>
  <c r="J106" i="4"/>
  <c r="J110" i="4"/>
  <c r="J93" i="4"/>
  <c r="J91" i="4"/>
  <c r="J95" i="4"/>
  <c r="J99" i="4"/>
  <c r="J103" i="4"/>
  <c r="J107" i="4"/>
  <c r="J111" i="4"/>
  <c r="J115" i="4"/>
  <c r="J119" i="4"/>
  <c r="J98" i="4"/>
  <c r="J102" i="4"/>
  <c r="J114" i="4"/>
  <c r="J105" i="4"/>
  <c r="J113" i="4"/>
  <c r="J96" i="4"/>
  <c r="J100" i="4"/>
  <c r="J112" i="4"/>
  <c r="J116" i="4"/>
  <c r="K65" i="4"/>
  <c r="J65" i="4"/>
  <c r="K69" i="4"/>
  <c r="J69" i="4"/>
  <c r="K73" i="4"/>
  <c r="J73" i="4"/>
  <c r="K77" i="4"/>
  <c r="J77" i="4"/>
  <c r="J68" i="4"/>
  <c r="J76" i="4"/>
  <c r="K67" i="4"/>
  <c r="J67" i="4"/>
  <c r="K71" i="4"/>
  <c r="J71" i="4"/>
  <c r="K75" i="4"/>
  <c r="J75" i="4"/>
  <c r="J50" i="4"/>
  <c r="J54" i="4"/>
  <c r="J56" i="4"/>
  <c r="J58" i="4"/>
  <c r="J60" i="4"/>
  <c r="J62" i="4"/>
  <c r="J66" i="4"/>
  <c r="J70" i="4"/>
  <c r="J78" i="4"/>
  <c r="G117" i="1"/>
  <c r="F117" i="1"/>
  <c r="E117" i="1"/>
  <c r="D117" i="1"/>
  <c r="I116" i="1"/>
  <c r="H116" i="1"/>
  <c r="K116" i="1" s="1"/>
  <c r="I115" i="1"/>
  <c r="K115" i="1"/>
  <c r="I114" i="1"/>
  <c r="K114" i="1"/>
  <c r="I113" i="1"/>
  <c r="K113" i="1"/>
  <c r="I112" i="1"/>
  <c r="K112" i="1"/>
  <c r="I111" i="1"/>
  <c r="K111" i="1"/>
  <c r="I110" i="1"/>
  <c r="I109" i="1"/>
  <c r="K109" i="1"/>
  <c r="I108" i="1"/>
  <c r="K108" i="1"/>
  <c r="I107" i="1"/>
  <c r="K107" i="1"/>
  <c r="I106" i="1"/>
  <c r="K106" i="1"/>
  <c r="I105" i="1"/>
  <c r="K105" i="1"/>
  <c r="I104" i="1"/>
  <c r="K104" i="1"/>
  <c r="I103" i="1"/>
  <c r="K103" i="1"/>
  <c r="I102" i="1"/>
  <c r="K102" i="1"/>
  <c r="I101" i="1"/>
  <c r="K101" i="1"/>
  <c r="I100" i="1"/>
  <c r="K100" i="1"/>
  <c r="I99" i="1"/>
  <c r="K99" i="1"/>
  <c r="I98" i="1"/>
  <c r="K98" i="1"/>
  <c r="I97" i="1"/>
  <c r="K97" i="1"/>
  <c r="I96" i="1"/>
  <c r="K96" i="1"/>
  <c r="I95" i="1"/>
  <c r="K95" i="1"/>
  <c r="I94" i="1"/>
  <c r="K94" i="1"/>
  <c r="I93" i="1"/>
  <c r="K93" i="1"/>
  <c r="I92" i="1"/>
  <c r="K92" i="1"/>
  <c r="I91" i="1"/>
  <c r="K91" i="1"/>
  <c r="I90" i="1"/>
  <c r="K90" i="1"/>
  <c r="I89" i="1"/>
  <c r="K89" i="1"/>
  <c r="I88" i="1"/>
  <c r="K88" i="1"/>
  <c r="I87" i="1"/>
  <c r="K87" i="1"/>
  <c r="I86" i="1"/>
  <c r="H76" i="1"/>
  <c r="I75" i="1"/>
  <c r="H75" i="1"/>
  <c r="K75" i="1" s="1"/>
  <c r="I74" i="1"/>
  <c r="K74" i="1"/>
  <c r="I73" i="1"/>
  <c r="J73" i="1" s="1"/>
  <c r="I72" i="1"/>
  <c r="K72" i="1"/>
  <c r="I71" i="1"/>
  <c r="I70" i="1"/>
  <c r="I69" i="1"/>
  <c r="I68" i="1"/>
  <c r="K68" i="1"/>
  <c r="I67" i="1"/>
  <c r="K67" i="1"/>
  <c r="I66" i="1"/>
  <c r="K66" i="1"/>
  <c r="I65" i="1"/>
  <c r="I64" i="1"/>
  <c r="K64" i="1"/>
  <c r="I63" i="1"/>
  <c r="I62" i="1"/>
  <c r="I61" i="1"/>
  <c r="I60" i="1"/>
  <c r="K60" i="1"/>
  <c r="I59" i="1"/>
  <c r="K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N100" i="5" l="1"/>
  <c r="N21" i="5"/>
  <c r="N103" i="1"/>
  <c r="K76" i="1"/>
  <c r="J76" i="1"/>
  <c r="H117" i="1"/>
  <c r="K117" i="1" s="1"/>
  <c r="F118" i="1"/>
  <c r="J75" i="1"/>
  <c r="N118" i="1"/>
  <c r="J120" i="4"/>
  <c r="J101" i="4"/>
  <c r="F122" i="4"/>
  <c r="J117" i="4"/>
  <c r="J97" i="4"/>
  <c r="N122" i="4"/>
  <c r="N106" i="4"/>
  <c r="J109" i="4"/>
  <c r="N77" i="1"/>
  <c r="F77" i="1"/>
  <c r="N64" i="4"/>
  <c r="F80" i="4"/>
  <c r="N80" i="4"/>
  <c r="K70" i="5"/>
  <c r="K85" i="5"/>
  <c r="N36" i="5"/>
  <c r="F36" i="5"/>
  <c r="K45" i="5"/>
  <c r="N76" i="5"/>
  <c r="F76" i="5"/>
  <c r="N115" i="5"/>
  <c r="F115" i="5"/>
  <c r="K84" i="5"/>
  <c r="J67" i="5"/>
  <c r="K110" i="1"/>
  <c r="N63" i="1"/>
  <c r="K51" i="1"/>
  <c r="K103" i="5"/>
  <c r="J58" i="5"/>
  <c r="K92" i="5"/>
  <c r="K74" i="5"/>
  <c r="J74" i="5"/>
  <c r="J72" i="5"/>
  <c r="J68" i="5"/>
  <c r="K113" i="5"/>
  <c r="J113" i="5"/>
  <c r="J50" i="5"/>
  <c r="K71" i="5"/>
  <c r="J48" i="5"/>
  <c r="J45" i="5"/>
  <c r="J84" i="5"/>
  <c r="K106" i="5"/>
  <c r="K98" i="5"/>
  <c r="J91" i="5"/>
  <c r="K101" i="5"/>
  <c r="J111" i="5"/>
  <c r="K108" i="5"/>
  <c r="J97" i="5"/>
  <c r="K63" i="5"/>
  <c r="K69" i="5"/>
  <c r="J118" i="4"/>
  <c r="J48" i="4"/>
  <c r="J89" i="4"/>
  <c r="J88" i="4"/>
  <c r="L85" i="4"/>
  <c r="H85" i="4" s="1"/>
  <c r="J46" i="4"/>
  <c r="K105" i="5"/>
  <c r="J89" i="5"/>
  <c r="J61" i="5"/>
  <c r="J102" i="5"/>
  <c r="J60" i="5"/>
  <c r="J64" i="5"/>
  <c r="J52" i="5"/>
  <c r="K100" i="5"/>
  <c r="J110" i="5"/>
  <c r="J47" i="5"/>
  <c r="J56" i="5"/>
  <c r="K53" i="5"/>
  <c r="K93" i="5"/>
  <c r="K107" i="5"/>
  <c r="J90" i="5"/>
  <c r="K99" i="5"/>
  <c r="J51" i="5"/>
  <c r="J49" i="5"/>
  <c r="K94" i="5"/>
  <c r="J66" i="5"/>
  <c r="J55" i="5"/>
  <c r="J109" i="5"/>
  <c r="K88" i="5"/>
  <c r="K104" i="5"/>
  <c r="J62" i="5"/>
  <c r="J46" i="5"/>
  <c r="K86" i="5"/>
  <c r="J54" i="5"/>
  <c r="J86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6" i="5"/>
  <c r="L82" i="5"/>
  <c r="H82" i="5" s="1"/>
  <c r="J112" i="5"/>
  <c r="L81" i="5"/>
  <c r="H81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H84" i="1" s="1"/>
  <c r="L83" i="1"/>
  <c r="H83" i="1" s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B40" i="6"/>
  <c r="A40" i="6"/>
  <c r="G39" i="6"/>
  <c r="F39" i="6"/>
  <c r="E39" i="6"/>
  <c r="D39" i="6"/>
  <c r="B39" i="6"/>
  <c r="A39" i="6"/>
  <c r="G38" i="6"/>
  <c r="F38" i="6"/>
  <c r="E38" i="6"/>
  <c r="D38" i="6"/>
  <c r="B38" i="6"/>
  <c r="A38" i="6"/>
  <c r="G37" i="6"/>
  <c r="F37" i="6"/>
  <c r="E37" i="6"/>
  <c r="D37" i="6"/>
  <c r="B37" i="6"/>
  <c r="A37" i="6"/>
  <c r="G36" i="6"/>
  <c r="F36" i="6"/>
  <c r="E36" i="6"/>
  <c r="D36" i="6"/>
  <c r="B36" i="6"/>
  <c r="A36" i="6"/>
  <c r="G35" i="6"/>
  <c r="F35" i="6"/>
  <c r="E35" i="6"/>
  <c r="D35" i="6"/>
  <c r="B35" i="6"/>
  <c r="A35" i="6"/>
  <c r="I29" i="6"/>
  <c r="K29" i="6"/>
  <c r="A29" i="6"/>
  <c r="I28" i="6"/>
  <c r="K28" i="6"/>
  <c r="A28" i="6"/>
  <c r="I27" i="6"/>
  <c r="K27" i="6"/>
  <c r="A27" i="6"/>
  <c r="I26" i="6"/>
  <c r="K26" i="6"/>
  <c r="A26" i="6"/>
  <c r="I25" i="6"/>
  <c r="K25" i="6"/>
  <c r="A25" i="6"/>
  <c r="I24" i="6"/>
  <c r="K24" i="6"/>
  <c r="A24" i="6"/>
  <c r="I23" i="6"/>
  <c r="K23" i="6"/>
  <c r="A23" i="6"/>
  <c r="I22" i="6"/>
  <c r="K22" i="6"/>
  <c r="A22" i="6"/>
  <c r="I21" i="6"/>
  <c r="K21" i="6"/>
  <c r="A21" i="6"/>
  <c r="I20" i="6"/>
  <c r="K20" i="6"/>
  <c r="A20" i="6"/>
  <c r="I19" i="6"/>
  <c r="K19" i="6"/>
  <c r="A19" i="6"/>
  <c r="I18" i="6"/>
  <c r="K18" i="6"/>
  <c r="A18" i="6"/>
  <c r="I17" i="6"/>
  <c r="K17" i="6"/>
  <c r="A17" i="6"/>
  <c r="I16" i="6"/>
  <c r="K16" i="6"/>
  <c r="A16" i="6"/>
  <c r="I15" i="6"/>
  <c r="K15" i="6"/>
  <c r="A15" i="6"/>
  <c r="I14" i="6"/>
  <c r="A14" i="6"/>
  <c r="I13" i="6"/>
  <c r="K13" i="6"/>
  <c r="A13" i="6"/>
  <c r="I12" i="6"/>
  <c r="K12" i="6"/>
  <c r="A12" i="6"/>
  <c r="I11" i="6"/>
  <c r="K11" i="6"/>
  <c r="A11" i="6"/>
  <c r="I10" i="6"/>
  <c r="K10" i="6"/>
  <c r="A10" i="6"/>
  <c r="I9" i="6"/>
  <c r="K9" i="6"/>
  <c r="A9" i="6"/>
  <c r="I8" i="6"/>
  <c r="K8" i="6"/>
  <c r="A8" i="6"/>
  <c r="I7" i="6"/>
  <c r="K7" i="6"/>
  <c r="A7" i="6"/>
  <c r="I6" i="6"/>
  <c r="K6" i="6"/>
  <c r="A6" i="6"/>
  <c r="I5" i="6"/>
  <c r="A5" i="6"/>
  <c r="G40" i="5"/>
  <c r="F40" i="5"/>
  <c r="E40" i="5"/>
  <c r="D40" i="5"/>
  <c r="B40" i="5"/>
  <c r="A40" i="5"/>
  <c r="G39" i="5"/>
  <c r="F39" i="5"/>
  <c r="E39" i="5"/>
  <c r="D39" i="5"/>
  <c r="B39" i="5"/>
  <c r="A39" i="5"/>
  <c r="G35" i="5"/>
  <c r="F35" i="5"/>
  <c r="E35" i="5"/>
  <c r="D35" i="5"/>
  <c r="B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I5" i="5"/>
  <c r="A5" i="5"/>
  <c r="G40" i="4"/>
  <c r="F40" i="4"/>
  <c r="E40" i="4"/>
  <c r="D40" i="4"/>
  <c r="A40" i="4"/>
  <c r="G39" i="4"/>
  <c r="E39" i="4"/>
  <c r="A39" i="4"/>
  <c r="G38" i="4"/>
  <c r="F38" i="4"/>
  <c r="E38" i="4"/>
  <c r="D38" i="4"/>
  <c r="A38" i="4"/>
  <c r="I37" i="4"/>
  <c r="H37" i="4"/>
  <c r="N23" i="4" s="1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35" i="6" l="1"/>
  <c r="H37" i="6"/>
  <c r="J37" i="6" s="1"/>
  <c r="H39" i="6"/>
  <c r="H36" i="6"/>
  <c r="K36" i="6" s="1"/>
  <c r="H38" i="6"/>
  <c r="K38" i="6" s="1"/>
  <c r="H40" i="6"/>
  <c r="K40" i="6" s="1"/>
  <c r="H38" i="4"/>
  <c r="K38" i="4" s="1"/>
  <c r="H40" i="4"/>
  <c r="K40" i="4" s="1"/>
  <c r="H35" i="5"/>
  <c r="K35" i="5" s="1"/>
  <c r="H40" i="5"/>
  <c r="K40" i="5" s="1"/>
  <c r="H39" i="5"/>
  <c r="K39" i="5" s="1"/>
  <c r="F39" i="4"/>
  <c r="N39" i="4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L43" i="1"/>
  <c r="H43" i="1" s="1"/>
  <c r="K45" i="1"/>
  <c r="L42" i="1"/>
  <c r="H42" i="1" s="1"/>
  <c r="J63" i="1"/>
  <c r="K5" i="4"/>
  <c r="J5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8" i="6"/>
  <c r="K37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J36" i="6" l="1"/>
  <c r="J40" i="5"/>
  <c r="J35" i="5"/>
  <c r="J38" i="4"/>
  <c r="J39" i="5"/>
  <c r="J40" i="6"/>
  <c r="J40" i="4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7" i="1"/>
  <c r="E37" i="1"/>
  <c r="E38" i="1"/>
  <c r="D39" i="1"/>
  <c r="E39" i="1"/>
  <c r="F39" i="1"/>
  <c r="D40" i="1"/>
  <c r="E40" i="1"/>
  <c r="F40" i="1"/>
  <c r="E5" i="1"/>
  <c r="F5" i="1"/>
  <c r="H38" i="1" l="1"/>
  <c r="J38" i="1" s="1"/>
  <c r="H34" i="1"/>
  <c r="J34" i="1" s="1"/>
  <c r="H39" i="1"/>
  <c r="J39" i="1" s="1"/>
  <c r="H35" i="1"/>
  <c r="J35" i="1" s="1"/>
  <c r="H40" i="1"/>
  <c r="H37" i="1"/>
  <c r="J37" i="1" s="1"/>
  <c r="H31" i="1"/>
  <c r="J31" i="1" s="1"/>
  <c r="H30" i="1"/>
  <c r="K30" i="1" s="1"/>
  <c r="H27" i="1"/>
  <c r="J27" i="1" s="1"/>
  <c r="H26" i="1"/>
  <c r="J26" i="1" s="1"/>
  <c r="H23" i="1"/>
  <c r="K23" i="1" s="1"/>
  <c r="H22" i="1"/>
  <c r="J22" i="1" s="1"/>
  <c r="H19" i="1"/>
  <c r="J19" i="1" s="1"/>
  <c r="H18" i="1"/>
  <c r="J18" i="1" s="1"/>
  <c r="H14" i="1"/>
  <c r="J14" i="1" s="1"/>
  <c r="H15" i="1"/>
  <c r="J15" i="1" s="1"/>
  <c r="H11" i="1"/>
  <c r="J11" i="1" s="1"/>
  <c r="H7" i="1"/>
  <c r="J7" i="1" s="1"/>
  <c r="H10" i="1"/>
  <c r="J10" i="1" s="1"/>
  <c r="H32" i="1"/>
  <c r="J32" i="1" s="1"/>
  <c r="H24" i="1"/>
  <c r="K24" i="1" s="1"/>
  <c r="H20" i="1"/>
  <c r="J20" i="1" s="1"/>
  <c r="H16" i="1"/>
  <c r="J16" i="1" s="1"/>
  <c r="H12" i="1"/>
  <c r="K12" i="1" s="1"/>
  <c r="H33" i="1"/>
  <c r="J33" i="1" s="1"/>
  <c r="H29" i="1"/>
  <c r="K29" i="1" s="1"/>
  <c r="H25" i="1"/>
  <c r="J25" i="1" s="1"/>
  <c r="H21" i="1"/>
  <c r="J21" i="1" s="1"/>
  <c r="H17" i="1"/>
  <c r="J17" i="1" s="1"/>
  <c r="H13" i="1"/>
  <c r="K13" i="1" s="1"/>
  <c r="H9" i="1"/>
  <c r="J9" i="1" s="1"/>
  <c r="H28" i="1"/>
  <c r="J28" i="1" s="1"/>
  <c r="H6" i="1"/>
  <c r="H8" i="1"/>
  <c r="K8" i="1" s="1"/>
  <c r="J23" i="1"/>
  <c r="D5" i="1"/>
  <c r="H5" i="1" s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14" i="1" l="1"/>
  <c r="K39" i="1"/>
  <c r="K38" i="1"/>
  <c r="K35" i="1"/>
  <c r="N36" i="1"/>
  <c r="N22" i="1"/>
  <c r="F36" i="1"/>
  <c r="H36" i="1" s="1"/>
  <c r="L3" i="1" s="1"/>
  <c r="H3" i="1" s="1"/>
  <c r="K40" i="1"/>
  <c r="J40" i="1"/>
  <c r="K19" i="1"/>
  <c r="K37" i="1"/>
  <c r="K18" i="1"/>
  <c r="K32" i="1"/>
  <c r="K31" i="1"/>
  <c r="J30" i="1"/>
  <c r="J29" i="1"/>
  <c r="K28" i="1"/>
  <c r="K27" i="1"/>
  <c r="K26" i="1"/>
  <c r="K22" i="1"/>
  <c r="K21" i="1"/>
  <c r="K15" i="1"/>
  <c r="J12" i="1"/>
  <c r="K7" i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K34" i="1"/>
  <c r="K5" i="1" l="1"/>
  <c r="L2" i="1"/>
  <c r="H2" i="1" s="1"/>
  <c r="J5" i="1"/>
  <c r="L43" i="5"/>
  <c r="H43" i="5" s="1"/>
  <c r="L42" i="5"/>
  <c r="H42" i="5" s="1"/>
</calcChain>
</file>

<file path=xl/sharedStrings.xml><?xml version="1.0" encoding="utf-8"?>
<sst xmlns="http://schemas.openxmlformats.org/spreadsheetml/2006/main" count="661" uniqueCount="168">
  <si>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</si>
  <si>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</si>
  <si>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</si>
  <si>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</si>
  <si>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</si>
  <si>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</si>
  <si>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</si>
  <si>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</si>
  <si>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</si>
  <si>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</si>
  <si>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</si>
  <si>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</si>
  <si>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</si>
  <si>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</si>
  <si>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</si>
  <si>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</si>
  <si>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</si>
  <si>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</si>
  <si>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</si>
  <si>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</si>
  <si>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</si>
  <si>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</si>
  <si>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</si>
  <si>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</si>
  <si>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</si>
  <si>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</si>
  <si>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</si>
  <si>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</si>
  <si>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</si>
  <si>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</si>
  <si>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</si>
  <si>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</si>
  <si>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</si>
  <si>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</si>
  <si>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</si>
  <si>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</si>
  <si>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</si>
  <si>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</si>
  <si>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</si>
  <si>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</si>
  <si>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</si>
  <si>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</si>
  <si>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</si>
  <si>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</si>
  <si>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</si>
  <si>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</si>
  <si>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</si>
  <si>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</si>
  <si>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</si>
  <si>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</si>
  <si>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</si>
  <si>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</si>
  <si>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</si>
  <si>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</si>
  <si>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</si>
  <si>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</si>
  <si>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</si>
  <si>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</si>
  <si>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</si>
  <si>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</si>
  <si>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</si>
  <si>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</si>
  <si>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</si>
  <si>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</si>
  <si>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</si>
  <si>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</si>
  <si>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</si>
  <si>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</si>
  <si>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</si>
  <si>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</si>
  <si>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</si>
  <si>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</si>
  <si>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</si>
  <si>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</si>
  <si>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</si>
  <si>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</si>
  <si>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</si>
  <si>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</si>
  <si>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</si>
  <si>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</si>
  <si>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</si>
  <si>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</si>
  <si>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</si>
  <si>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</si>
  <si>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</si>
  <si>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</si>
  <si>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</si>
  <si>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</si>
  <si>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</si>
  <si>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</si>
  <si>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</si>
  <si>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</si>
  <si>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</si>
  <si>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</si>
  <si>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</si>
  <si>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</si>
  <si>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</si>
  <si>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</si>
  <si>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</si>
  <si>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</si>
  <si>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</si>
  <si>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</si>
  <si>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</si>
  <si>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</si>
  <si>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</si>
  <si>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</si>
  <si>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</si>
  <si>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</si>
  <si>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</si>
  <si>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</si>
  <si>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</si>
  <si>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</si>
  <si>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</si>
  <si>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</si>
  <si>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</si>
  <si>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</si>
  <si>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</si>
  <si>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</si>
  <si>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</si>
  <si>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</si>
  <si>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</si>
  <si>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</si>
  <si>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</si>
  <si>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</si>
  <si>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</si>
  <si>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</si>
  <si>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</si>
  <si>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صلاح الدين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</si>
  <si>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</si>
  <si>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</si>
  <si>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</si>
  <si>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</si>
  <si>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</si>
  <si>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</si>
  <si>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</si>
  <si>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</si>
  <si>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</si>
  <si>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</si>
  <si>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</si>
  <si>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</si>
  <si>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</si>
  <si>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</si>
  <si>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</si>
  <si>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</si>
  <si>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</si>
  <si>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</si>
  <si>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</si>
  <si>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</si>
  <si>
    <t>3أ.فل</t>
  </si>
  <si>
    <t>3ت.إق</t>
  </si>
  <si>
    <t>2عتج1</t>
  </si>
  <si>
    <t>معــــــــدل القســــــــــم</t>
  </si>
  <si>
    <t>معــــــــدل القســــــم</t>
  </si>
  <si>
    <t>تحــــت معـــــدل</t>
  </si>
  <si>
    <t>فـــوق معــــدل</t>
  </si>
  <si>
    <t>الأستادة : حمــــــان</t>
  </si>
  <si>
    <t>تعبير كتابي</t>
  </si>
  <si>
    <t>واجب منزلي</t>
  </si>
  <si>
    <t>مشروع</t>
  </si>
  <si>
    <t>أنشطـــــــة التقويــــــــم</t>
  </si>
  <si>
    <t>تحــــت المعـــــدل</t>
  </si>
  <si>
    <t>فـــوق المعــــدل</t>
  </si>
  <si>
    <t>الجنس</t>
  </si>
  <si>
    <t>ذ</t>
  </si>
  <si>
    <t>أ</t>
  </si>
  <si>
    <t>عدد الذكور</t>
  </si>
  <si>
    <t>عدد الإناث</t>
  </si>
  <si>
    <t>عدد الاناث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</si>
</sst>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31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  <font>
      <b/>
      <sz val="26"/>
      <color rgb="FFFF0000"/>
      <name val="Times New Roman"/>
      <family val="1"/>
    </font>
    <font>
      <b/>
      <sz val="28"/>
      <color rgb="FFFF0000"/>
      <name val="Times New Roman"/>
      <family val="1"/>
    </font>
    <font>
      <b/>
      <sz val="16"/>
      <name val="Times New Roman"/>
      <family val="1"/>
    </font>
    <font>
      <sz val="14"/>
      <color rgb="FF002060"/>
      <name val="Times New Roman"/>
      <family val="1"/>
    </font>
    <font>
      <sz val="20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ck">
        <color theme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297">
    <xf numFmtId="0" fontId="0" fillId="0" borderId="0" xfId="0"/>
    <xf numFmtId="165" fontId="5" fillId="11" borderId="5" xfId="0" applyNumberFormat="1" applyFont="1" applyFill="1" applyBorder="1" applyAlignment="1">
      <alignment horizontal="center" vertical="center"/>
    </xf>
    <xf numFmtId="0" fontId="14" fillId="6" borderId="37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20" fillId="12" borderId="18" xfId="0" applyFont="1" applyFill="1" applyBorder="1" applyAlignment="1">
      <alignment vertical="center"/>
    </xf>
    <xf numFmtId="0" fontId="3" fillId="9" borderId="1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6" borderId="2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6" borderId="30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/>
    </xf>
    <xf numFmtId="164" fontId="5" fillId="6" borderId="3" xfId="0" applyNumberFormat="1" applyFont="1" applyFill="1" applyBorder="1" applyAlignment="1">
      <alignment horizontal="center" vertical="center"/>
    </xf>
    <xf numFmtId="164" fontId="5" fillId="6" borderId="31" xfId="0" applyNumberFormat="1" applyFont="1" applyFill="1" applyBorder="1" applyAlignment="1">
      <alignment horizontal="center" vertical="center"/>
    </xf>
    <xf numFmtId="164" fontId="5" fillId="6" borderId="23" xfId="0" applyNumberFormat="1" applyFont="1" applyFill="1" applyBorder="1" applyAlignment="1">
      <alignment horizontal="center" vertical="center"/>
    </xf>
    <xf numFmtId="164" fontId="5" fillId="6" borderId="4" xfId="0" applyNumberFormat="1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4" fontId="5" fillId="6" borderId="27" xfId="0" applyNumberFormat="1" applyFont="1" applyFill="1" applyBorder="1" applyAlignment="1">
      <alignment horizontal="center" vertical="center"/>
    </xf>
    <xf numFmtId="164" fontId="5" fillId="6" borderId="24" xfId="0" applyNumberFormat="1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164" fontId="5" fillId="6" borderId="41" xfId="0" applyNumberFormat="1" applyFont="1" applyFill="1" applyBorder="1" applyAlignment="1">
      <alignment horizontal="center" vertical="center"/>
    </xf>
    <xf numFmtId="164" fontId="5" fillId="6" borderId="42" xfId="0" applyNumberFormat="1" applyFont="1" applyFill="1" applyBorder="1" applyAlignment="1">
      <alignment horizontal="center" vertical="center"/>
    </xf>
    <xf numFmtId="0" fontId="14" fillId="6" borderId="45" xfId="0" applyFont="1" applyFill="1" applyBorder="1" applyAlignment="1">
      <alignment horizontal="center" vertical="center"/>
    </xf>
    <xf numFmtId="0" fontId="20" fillId="12" borderId="44" xfId="0" applyFont="1" applyFill="1" applyBorder="1" applyAlignment="1">
      <alignment vertical="center"/>
    </xf>
    <xf numFmtId="0" fontId="20" fillId="12" borderId="51" xfId="0" applyFont="1" applyFill="1" applyBorder="1" applyAlignment="1">
      <alignment vertical="center"/>
    </xf>
    <xf numFmtId="0" fontId="20" fillId="12" borderId="52" xfId="0" applyFont="1" applyFill="1" applyBorder="1" applyAlignment="1">
      <alignment vertical="center"/>
    </xf>
    <xf numFmtId="0" fontId="20" fillId="12" borderId="53" xfId="0" applyFont="1" applyFill="1" applyBorder="1" applyAlignment="1">
      <alignment vertical="center"/>
    </xf>
    <xf numFmtId="0" fontId="24" fillId="6" borderId="2" xfId="0" applyFont="1" applyFill="1" applyBorder="1" applyAlignment="1">
      <alignment vertical="center"/>
    </xf>
    <xf numFmtId="0" fontId="24" fillId="6" borderId="0" xfId="0" applyFont="1" applyFill="1" applyBorder="1" applyAlignment="1">
      <alignment vertical="center"/>
    </xf>
    <xf numFmtId="0" fontId="24" fillId="16" borderId="2" xfId="0" applyFont="1" applyFill="1" applyBorder="1" applyAlignment="1">
      <alignment vertical="center"/>
    </xf>
    <xf numFmtId="0" fontId="24" fillId="16" borderId="25" xfId="0" applyFont="1" applyFill="1" applyBorder="1" applyAlignment="1">
      <alignment vertical="center"/>
    </xf>
    <xf numFmtId="0" fontId="24" fillId="6" borderId="34" xfId="0" applyFont="1" applyFill="1" applyBorder="1" applyAlignment="1">
      <alignment vertical="center"/>
    </xf>
    <xf numFmtId="0" fontId="24" fillId="6" borderId="38" xfId="0" applyFont="1" applyFill="1" applyBorder="1" applyAlignment="1">
      <alignment vertical="center"/>
    </xf>
    <xf numFmtId="0" fontId="24" fillId="16" borderId="35" xfId="0" applyFont="1" applyFill="1" applyBorder="1" applyAlignment="1">
      <alignment vertical="center"/>
    </xf>
    <xf numFmtId="0" fontId="24" fillId="16" borderId="34" xfId="0" applyFont="1" applyFill="1" applyBorder="1" applyAlignment="1">
      <alignment vertical="center"/>
    </xf>
    <xf numFmtId="0" fontId="24" fillId="16" borderId="36" xfId="0" applyFont="1" applyFill="1" applyBorder="1" applyAlignment="1">
      <alignment vertical="center"/>
    </xf>
    <xf numFmtId="0" fontId="25" fillId="16" borderId="5" xfId="0" applyFont="1" applyFill="1" applyBorder="1" applyAlignment="1">
      <alignment vertical="center"/>
    </xf>
    <xf numFmtId="0" fontId="25" fillId="16" borderId="5" xfId="0" applyFont="1" applyFill="1" applyBorder="1" applyAlignment="1">
      <alignment horizontal="right" vertical="center"/>
    </xf>
    <xf numFmtId="0" fontId="25" fillId="16" borderId="46" xfId="0" applyFont="1" applyFill="1" applyBorder="1" applyAlignment="1">
      <alignment vertical="center"/>
    </xf>
    <xf numFmtId="0" fontId="25" fillId="6" borderId="5" xfId="0" applyFont="1" applyFill="1" applyBorder="1" applyAlignment="1">
      <alignment vertical="center"/>
    </xf>
    <xf numFmtId="0" fontId="25" fillId="6" borderId="40" xfId="0" applyFont="1" applyFill="1" applyBorder="1" applyAlignment="1">
      <alignment vertical="center"/>
    </xf>
    <xf numFmtId="0" fontId="24" fillId="16" borderId="57" xfId="0" applyFont="1" applyFill="1" applyBorder="1" applyAlignment="1">
      <alignment vertical="center"/>
    </xf>
    <xf numFmtId="0" fontId="24" fillId="16" borderId="58" xfId="0" applyFont="1" applyFill="1" applyBorder="1" applyAlignment="1">
      <alignment vertical="center"/>
    </xf>
    <xf numFmtId="165" fontId="5" fillId="11" borderId="46" xfId="0" applyNumberFormat="1" applyFont="1" applyFill="1" applyBorder="1" applyAlignment="1">
      <alignment horizontal="center" vertical="center"/>
    </xf>
    <xf numFmtId="0" fontId="0" fillId="17" borderId="0" xfId="0" applyFill="1"/>
    <xf numFmtId="0" fontId="0" fillId="18" borderId="0" xfId="0" applyFill="1"/>
    <xf numFmtId="164" fontId="24" fillId="16" borderId="46" xfId="0" applyNumberFormat="1" applyFont="1" applyFill="1" applyBorder="1" applyAlignment="1">
      <alignment vertical="center"/>
    </xf>
    <xf numFmtId="164" fontId="24" fillId="16" borderId="85" xfId="0" applyNumberFormat="1" applyFont="1" applyFill="1" applyBorder="1" applyAlignment="1">
      <alignment horizontal="center" vertical="center"/>
    </xf>
    <xf numFmtId="164" fontId="24" fillId="16" borderId="46" xfId="0" applyNumberFormat="1" applyFont="1" applyFill="1" applyBorder="1" applyAlignment="1">
      <alignment horizontal="center" vertical="center"/>
    </xf>
    <xf numFmtId="164" fontId="24" fillId="16" borderId="84" xfId="0" applyNumberFormat="1" applyFont="1" applyFill="1" applyBorder="1" applyAlignment="1">
      <alignment horizontal="right" vertical="center"/>
    </xf>
    <xf numFmtId="164" fontId="24" fillId="16" borderId="86" xfId="0" applyNumberFormat="1" applyFont="1" applyFill="1" applyBorder="1" applyAlignment="1">
      <alignment horizontal="right" vertical="center"/>
    </xf>
    <xf numFmtId="164" fontId="24" fillId="16" borderId="2" xfId="0" applyNumberFormat="1" applyFont="1" applyFill="1" applyBorder="1" applyAlignment="1">
      <alignment horizontal="center" vertical="center"/>
    </xf>
    <xf numFmtId="164" fontId="24" fillId="16" borderId="87" xfId="0" applyNumberFormat="1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vertical="center"/>
    </xf>
    <xf numFmtId="164" fontId="5" fillId="6" borderId="59" xfId="0" applyNumberFormat="1" applyFont="1" applyFill="1" applyBorder="1" applyAlignment="1">
      <alignment horizontal="center" vertical="center"/>
    </xf>
    <xf numFmtId="164" fontId="5" fillId="6" borderId="68" xfId="0" applyNumberFormat="1" applyFont="1" applyFill="1" applyBorder="1" applyAlignment="1">
      <alignment horizontal="center" vertical="center"/>
    </xf>
    <xf numFmtId="164" fontId="5" fillId="6" borderId="67" xfId="0" applyNumberFormat="1" applyFont="1" applyFill="1" applyBorder="1" applyAlignment="1">
      <alignment horizontal="center" vertical="center"/>
    </xf>
    <xf numFmtId="164" fontId="5" fillId="6" borderId="98" xfId="0" applyNumberFormat="1" applyFont="1" applyFill="1" applyBorder="1" applyAlignment="1">
      <alignment horizontal="center" vertical="center"/>
    </xf>
    <xf numFmtId="0" fontId="13" fillId="6" borderId="68" xfId="0" applyFont="1" applyFill="1" applyBorder="1" applyAlignment="1">
      <alignment vertical="center"/>
    </xf>
    <xf numFmtId="0" fontId="13" fillId="6" borderId="25" xfId="0" applyFont="1" applyFill="1" applyBorder="1" applyAlignment="1">
      <alignment vertical="center"/>
    </xf>
    <xf numFmtId="0" fontId="13" fillId="6" borderId="24" xfId="0" applyFont="1" applyFill="1" applyBorder="1" applyAlignment="1">
      <alignment vertical="center"/>
    </xf>
    <xf numFmtId="165" fontId="5" fillId="11" borderId="6" xfId="0" applyNumberFormat="1" applyFont="1" applyFill="1" applyBorder="1" applyAlignment="1">
      <alignment horizontal="center" vertical="center"/>
    </xf>
    <xf numFmtId="164" fontId="5" fillId="11" borderId="19" xfId="0" applyNumberFormat="1" applyFont="1" applyFill="1" applyBorder="1" applyAlignment="1" applyProtection="1">
      <alignment horizontal="center" vertical="center"/>
      <protection locked="0"/>
    </xf>
    <xf numFmtId="164" fontId="5" fillId="11" borderId="5" xfId="0" applyNumberFormat="1" applyFont="1" applyFill="1" applyBorder="1" applyAlignment="1" applyProtection="1">
      <alignment horizontal="center" vertical="center"/>
      <protection locked="0"/>
    </xf>
    <xf numFmtId="164" fontId="5" fillId="11" borderId="20" xfId="0" applyNumberFormat="1" applyFont="1" applyFill="1" applyBorder="1" applyAlignment="1" applyProtection="1">
      <alignment horizontal="center" vertical="center"/>
      <protection locked="0"/>
    </xf>
    <xf numFmtId="164" fontId="5" fillId="11" borderId="21" xfId="0" applyNumberFormat="1" applyFont="1" applyFill="1" applyBorder="1" applyAlignment="1" applyProtection="1">
      <alignment horizontal="center" vertical="center"/>
      <protection locked="0"/>
    </xf>
    <xf numFmtId="164" fontId="5" fillId="11" borderId="2" xfId="0" applyNumberFormat="1" applyFont="1" applyFill="1" applyBorder="1" applyAlignment="1" applyProtection="1">
      <alignment horizontal="center" vertical="center"/>
      <protection locked="0"/>
    </xf>
    <xf numFmtId="164" fontId="5" fillId="11" borderId="22" xfId="0" applyNumberFormat="1" applyFont="1" applyFill="1" applyBorder="1" applyAlignment="1" applyProtection="1">
      <alignment horizontal="center" vertical="center"/>
      <protection locked="0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5" xfId="0" applyNumberFormat="1" applyFont="1" applyFill="1" applyBorder="1" applyAlignment="1" applyProtection="1">
      <alignment horizontal="center" vertical="center"/>
      <protection locked="0"/>
    </xf>
    <xf numFmtId="164" fontId="5" fillId="11" borderId="28" xfId="0" applyNumberFormat="1" applyFont="1" applyFill="1" applyBorder="1" applyAlignment="1" applyProtection="1">
      <alignment horizontal="center" vertical="center"/>
      <protection locked="0"/>
    </xf>
    <xf numFmtId="164" fontId="5" fillId="11" borderId="94" xfId="0" applyNumberFormat="1" applyFont="1" applyFill="1" applyBorder="1" applyAlignment="1" applyProtection="1">
      <alignment horizontal="center" vertical="center"/>
      <protection locked="0"/>
    </xf>
    <xf numFmtId="164" fontId="5" fillId="11" borderId="6" xfId="0" applyNumberFormat="1" applyFont="1" applyFill="1" applyBorder="1" applyAlignment="1" applyProtection="1">
      <alignment horizontal="center" vertical="center"/>
      <protection locked="0"/>
    </xf>
    <xf numFmtId="164" fontId="5" fillId="11" borderId="95" xfId="0" applyNumberFormat="1" applyFont="1" applyFill="1" applyBorder="1" applyAlignment="1" applyProtection="1">
      <alignment horizontal="center" vertical="center"/>
      <protection locked="0"/>
    </xf>
    <xf numFmtId="164" fontId="5" fillId="7" borderId="12" xfId="0" applyNumberFormat="1" applyFont="1" applyFill="1" applyBorder="1" applyAlignment="1" applyProtection="1">
      <alignment horizontal="center" vertical="center"/>
      <protection locked="0"/>
    </xf>
    <xf numFmtId="164" fontId="5" fillId="7" borderId="5" xfId="0" applyNumberFormat="1" applyFont="1" applyFill="1" applyBorder="1" applyAlignment="1" applyProtection="1">
      <alignment horizontal="center" vertical="center"/>
      <protection locked="0"/>
    </xf>
    <xf numFmtId="164" fontId="5" fillId="7" borderId="7" xfId="0" applyNumberFormat="1" applyFont="1" applyFill="1" applyBorder="1" applyAlignment="1" applyProtection="1">
      <alignment horizontal="center" vertical="center"/>
      <protection locked="0"/>
    </xf>
    <xf numFmtId="164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8" xfId="0" applyNumberFormat="1" applyFont="1" applyFill="1" applyBorder="1" applyAlignment="1" applyProtection="1">
      <alignment horizontal="center" vertical="center"/>
      <protection locked="0"/>
    </xf>
    <xf numFmtId="164" fontId="28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5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9" xfId="0" applyNumberFormat="1" applyFont="1" applyFill="1" applyBorder="1" applyAlignment="1" applyProtection="1">
      <alignment horizontal="center" vertical="center"/>
      <protection locked="0"/>
    </xf>
    <xf numFmtId="164" fontId="5" fillId="8" borderId="100" xfId="0" applyNumberFormat="1" applyFont="1" applyFill="1" applyBorder="1" applyAlignment="1" applyProtection="1">
      <alignment horizontal="center" vertical="center"/>
      <protection locked="0"/>
    </xf>
    <xf numFmtId="164" fontId="5" fillId="8" borderId="101" xfId="0" applyNumberFormat="1" applyFont="1" applyFill="1" applyBorder="1" applyAlignment="1" applyProtection="1">
      <alignment horizontal="center" vertical="center"/>
      <protection locked="0"/>
    </xf>
    <xf numFmtId="164" fontId="5" fillId="8" borderId="102" xfId="0" applyNumberFormat="1" applyFont="1" applyFill="1" applyBorder="1" applyAlignment="1" applyProtection="1">
      <alignment horizontal="center" vertical="center"/>
      <protection locked="0"/>
    </xf>
    <xf numFmtId="164" fontId="5" fillId="8" borderId="103" xfId="0" applyNumberFormat="1" applyFont="1" applyFill="1" applyBorder="1" applyAlignment="1" applyProtection="1">
      <alignment horizontal="center" vertical="center"/>
      <protection locked="0"/>
    </xf>
    <xf numFmtId="164" fontId="5" fillId="8" borderId="104" xfId="0" applyNumberFormat="1" applyFont="1" applyFill="1" applyBorder="1" applyAlignment="1" applyProtection="1">
      <alignment horizontal="center" vertical="center"/>
      <protection locked="0"/>
    </xf>
    <xf numFmtId="164" fontId="5" fillId="8" borderId="105" xfId="0" applyNumberFormat="1" applyFont="1" applyFill="1" applyBorder="1" applyAlignment="1" applyProtection="1">
      <alignment horizontal="center" vertical="center"/>
      <protection locked="0"/>
    </xf>
    <xf numFmtId="164" fontId="5" fillId="8" borderId="106" xfId="0" applyNumberFormat="1" applyFont="1" applyFill="1" applyBorder="1" applyAlignment="1" applyProtection="1">
      <alignment horizontal="center" vertical="center"/>
      <protection locked="0"/>
    </xf>
    <xf numFmtId="164" fontId="5" fillId="8" borderId="107" xfId="0" applyNumberFormat="1" applyFont="1" applyFill="1" applyBorder="1" applyAlignment="1" applyProtection="1">
      <alignment horizontal="center" vertical="center"/>
      <protection locked="0"/>
    </xf>
    <xf numFmtId="164" fontId="5" fillId="20" borderId="86" xfId="0" applyNumberFormat="1" applyFont="1" applyFill="1" applyBorder="1" applyAlignment="1" applyProtection="1">
      <alignment horizontal="center" vertical="center"/>
      <protection locked="0"/>
    </xf>
    <xf numFmtId="164" fontId="5" fillId="19" borderId="2" xfId="0" applyNumberFormat="1" applyFont="1" applyFill="1" applyBorder="1" applyAlignment="1" applyProtection="1">
      <alignment horizontal="center" vertical="center"/>
      <protection locked="0"/>
    </xf>
    <xf numFmtId="164" fontId="5" fillId="2" borderId="87" xfId="0" applyNumberFormat="1" applyFont="1" applyFill="1" applyBorder="1" applyAlignment="1" applyProtection="1">
      <alignment horizontal="center" vertical="center"/>
      <protection locked="0"/>
    </xf>
    <xf numFmtId="164" fontId="5" fillId="20" borderId="88" xfId="0" applyNumberFormat="1" applyFont="1" applyFill="1" applyBorder="1" applyAlignment="1" applyProtection="1">
      <alignment horizontal="center" vertical="center"/>
      <protection locked="0"/>
    </xf>
    <xf numFmtId="164" fontId="5" fillId="19" borderId="89" xfId="0" applyNumberFormat="1" applyFont="1" applyFill="1" applyBorder="1" applyAlignment="1" applyProtection="1">
      <alignment horizontal="center" vertical="center"/>
      <protection locked="0"/>
    </xf>
    <xf numFmtId="164" fontId="5" fillId="2" borderId="90" xfId="0" applyNumberFormat="1" applyFont="1" applyFill="1" applyBorder="1" applyAlignment="1" applyProtection="1">
      <alignment horizontal="center" vertical="center"/>
      <protection locked="0"/>
    </xf>
    <xf numFmtId="165" fontId="22" fillId="15" borderId="18" xfId="0" applyNumberFormat="1" applyFont="1" applyFill="1" applyBorder="1" applyAlignment="1" applyProtection="1">
      <alignment horizontal="center" vertical="center"/>
      <protection locked="0"/>
    </xf>
    <xf numFmtId="164" fontId="7" fillId="7" borderId="2" xfId="0" applyNumberFormat="1" applyFont="1" applyFill="1" applyBorder="1" applyAlignment="1" applyProtection="1">
      <alignment horizontal="center" vertical="center"/>
      <protection locked="0"/>
    </xf>
    <xf numFmtId="164" fontId="5" fillId="7" borderId="27" xfId="0" applyNumberFormat="1" applyFont="1" applyFill="1" applyBorder="1" applyAlignment="1" applyProtection="1">
      <alignment horizontal="center" vertical="center"/>
      <protection locked="0"/>
    </xf>
    <xf numFmtId="164" fontId="5" fillId="7" borderId="24" xfId="0" applyNumberFormat="1" applyFont="1" applyFill="1" applyBorder="1" applyAlignment="1" applyProtection="1">
      <alignment horizontal="center" vertical="center"/>
      <protection locked="0"/>
    </xf>
    <xf numFmtId="165" fontId="18" fillId="9" borderId="18" xfId="0" applyNumberFormat="1" applyFont="1" applyFill="1" applyBorder="1" applyAlignment="1" applyProtection="1">
      <alignment horizontal="center" vertical="center"/>
      <protection locked="0"/>
    </xf>
    <xf numFmtId="164" fontId="5" fillId="7" borderId="59" xfId="0" applyNumberFormat="1" applyFont="1" applyFill="1" applyBorder="1" applyAlignment="1" applyProtection="1">
      <alignment horizontal="center" vertical="center"/>
      <protection locked="0"/>
    </xf>
    <xf numFmtId="164" fontId="5" fillId="7" borderId="68" xfId="0" applyNumberFormat="1" applyFont="1" applyFill="1" applyBorder="1" applyAlignment="1" applyProtection="1">
      <alignment horizontal="center" vertical="center"/>
      <protection locked="0"/>
    </xf>
    <xf numFmtId="164" fontId="5" fillId="8" borderId="2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0" xfId="0" applyNumberFormat="1" applyFont="1" applyFill="1" applyBorder="1" applyAlignment="1" applyProtection="1">
      <alignment horizontal="center" vertical="center"/>
      <protection locked="0"/>
    </xf>
    <xf numFmtId="164" fontId="5" fillId="8" borderId="22" xfId="0" applyNumberFormat="1" applyFont="1" applyFill="1" applyBorder="1" applyAlignment="1" applyProtection="1">
      <alignment horizontal="center" vertical="center"/>
      <protection locked="0"/>
    </xf>
    <xf numFmtId="164" fontId="5" fillId="8" borderId="21" xfId="0" applyNumberFormat="1" applyFont="1" applyFill="1" applyBorder="1" applyAlignment="1" applyProtection="1">
      <alignment horizontal="center" vertical="center"/>
      <protection locked="0"/>
    </xf>
    <xf numFmtId="164" fontId="5" fillId="8" borderId="94" xfId="0" applyNumberFormat="1" applyFont="1" applyFill="1" applyBorder="1" applyAlignment="1" applyProtection="1">
      <alignment horizontal="center" vertical="center"/>
      <protection locked="0"/>
    </xf>
    <xf numFmtId="164" fontId="5" fillId="8" borderId="6" xfId="0" applyNumberFormat="1" applyFont="1" applyFill="1" applyBorder="1" applyAlignment="1" applyProtection="1">
      <alignment horizontal="center" vertical="center"/>
      <protection locked="0"/>
    </xf>
    <xf numFmtId="164" fontId="5" fillId="8" borderId="95" xfId="0" applyNumberFormat="1" applyFont="1" applyFill="1" applyBorder="1" applyAlignment="1" applyProtection="1">
      <alignment horizontal="center" vertical="center"/>
      <protection locked="0"/>
    </xf>
    <xf numFmtId="164" fontId="5" fillId="20" borderId="96" xfId="0" applyNumberFormat="1" applyFont="1" applyFill="1" applyBorder="1" applyAlignment="1" applyProtection="1">
      <alignment horizontal="center" vertical="center"/>
      <protection locked="0"/>
    </xf>
    <xf numFmtId="164" fontId="5" fillId="19" borderId="6" xfId="0" applyNumberFormat="1" applyFont="1" applyFill="1" applyBorder="1" applyAlignment="1" applyProtection="1">
      <alignment horizontal="center" vertical="center"/>
      <protection locked="0"/>
    </xf>
    <xf numFmtId="164" fontId="5" fillId="2" borderId="97" xfId="0" applyNumberFormat="1" applyFont="1" applyFill="1" applyBorder="1" applyAlignment="1" applyProtection="1">
      <alignment horizontal="center" vertical="center"/>
      <protection locked="0"/>
    </xf>
    <xf numFmtId="164" fontId="5" fillId="8" borderId="108" xfId="0" applyNumberFormat="1" applyFont="1" applyFill="1" applyBorder="1" applyAlignment="1" applyProtection="1">
      <alignment horizontal="center" vertical="center"/>
      <protection locked="0"/>
    </xf>
    <xf numFmtId="164" fontId="5" fillId="8" borderId="109" xfId="0" applyNumberFormat="1" applyFont="1" applyFill="1" applyBorder="1" applyAlignment="1" applyProtection="1">
      <alignment horizontal="center" vertical="center"/>
      <protection locked="0"/>
    </xf>
    <xf numFmtId="164" fontId="5" fillId="8" borderId="110" xfId="0" applyNumberFormat="1" applyFont="1" applyFill="1" applyBorder="1" applyAlignment="1" applyProtection="1">
      <alignment horizontal="center" vertical="center"/>
      <protection locked="0"/>
    </xf>
    <xf numFmtId="0" fontId="0" fillId="13" borderId="0" xfId="0" applyFill="1" applyAlignment="1" applyProtection="1">
      <alignment vertical="center"/>
    </xf>
    <xf numFmtId="0" fontId="1" fillId="13" borderId="0" xfId="0" applyFont="1" applyFill="1" applyAlignment="1" applyProtection="1">
      <alignment vertical="center"/>
    </xf>
    <xf numFmtId="0" fontId="5" fillId="13" borderId="0" xfId="0" applyFont="1" applyFill="1" applyBorder="1" applyAlignment="1" applyProtection="1">
      <alignment horizontal="center" vertical="center"/>
    </xf>
    <xf numFmtId="164" fontId="19" fillId="13" borderId="0" xfId="0" applyNumberFormat="1" applyFont="1" applyFill="1" applyBorder="1" applyAlignment="1" applyProtection="1">
      <alignment vertical="center"/>
    </xf>
    <xf numFmtId="164" fontId="19" fillId="13" borderId="0" xfId="0" applyNumberFormat="1" applyFont="1" applyFill="1" applyBorder="1" applyAlignment="1" applyProtection="1">
      <alignment horizontal="center" vertical="center"/>
    </xf>
    <xf numFmtId="165" fontId="21" fillId="13" borderId="0" xfId="0" applyNumberFormat="1" applyFont="1" applyFill="1" applyBorder="1" applyAlignment="1" applyProtection="1">
      <alignment horizontal="center" vertical="center"/>
    </xf>
    <xf numFmtId="0" fontId="1" fillId="13" borderId="0" xfId="0" applyFont="1" applyFill="1" applyBorder="1" applyAlignment="1" applyProtection="1">
      <alignment vertical="center"/>
    </xf>
    <xf numFmtId="165" fontId="12" fillId="13" borderId="0" xfId="0" applyNumberFormat="1" applyFont="1" applyFill="1" applyBorder="1" applyAlignment="1" applyProtection="1">
      <alignment horizontal="center" vertical="center"/>
    </xf>
    <xf numFmtId="0" fontId="0" fillId="13" borderId="0" xfId="0" applyFill="1" applyBorder="1" applyProtection="1"/>
    <xf numFmtId="0" fontId="0" fillId="13" borderId="0" xfId="0" applyFill="1" applyBorder="1" applyAlignment="1" applyProtection="1"/>
    <xf numFmtId="0" fontId="0" fillId="13" borderId="3" xfId="0" applyFill="1" applyBorder="1" applyProtection="1"/>
    <xf numFmtId="0" fontId="0" fillId="13" borderId="0" xfId="0" applyFill="1" applyProtection="1"/>
    <xf numFmtId="0" fontId="0" fillId="13" borderId="0" xfId="0" applyFill="1" applyAlignment="1" applyProtection="1">
      <alignment horizontal="center"/>
    </xf>
    <xf numFmtId="0" fontId="1" fillId="13" borderId="0" xfId="0" applyFont="1" applyFill="1" applyBorder="1" applyAlignment="1" applyProtection="1">
      <alignment horizontal="center" vertical="center"/>
    </xf>
    <xf numFmtId="165" fontId="12" fillId="13" borderId="0" xfId="0" applyNumberFormat="1" applyFont="1" applyFill="1" applyBorder="1" applyAlignment="1" applyProtection="1">
      <alignment vertical="center"/>
    </xf>
    <xf numFmtId="0" fontId="0" fillId="13" borderId="0" xfId="0" applyFill="1" applyAlignment="1" applyProtection="1">
      <alignment horizontal="center" vertical="center"/>
    </xf>
    <xf numFmtId="0" fontId="1" fillId="13" borderId="0" xfId="0" applyFont="1" applyFill="1" applyAlignment="1" applyProtection="1">
      <alignment horizontal="center" vertical="center"/>
    </xf>
    <xf numFmtId="0" fontId="5" fillId="22" borderId="1" xfId="0" applyFont="1" applyFill="1" applyBorder="1" applyAlignment="1" applyProtection="1">
      <alignment horizontal="center" vertical="center"/>
    </xf>
    <xf numFmtId="164" fontId="17" fillId="22" borderId="1" xfId="0" applyNumberFormat="1" applyFont="1" applyFill="1" applyBorder="1" applyAlignment="1" applyProtection="1">
      <alignment horizontal="center" vertical="center"/>
    </xf>
    <xf numFmtId="0" fontId="7" fillId="22" borderId="1" xfId="0" applyFont="1" applyFill="1" applyBorder="1" applyAlignment="1" applyProtection="1">
      <alignment vertical="center"/>
    </xf>
    <xf numFmtId="0" fontId="2" fillId="22" borderId="1" xfId="0" applyFont="1" applyFill="1" applyBorder="1" applyAlignment="1" applyProtection="1">
      <alignment horizontal="center" vertical="center"/>
    </xf>
    <xf numFmtId="0" fontId="6" fillId="22" borderId="70" xfId="0" applyFont="1" applyFill="1" applyBorder="1" applyAlignment="1" applyProtection="1">
      <alignment horizontal="center" vertical="center"/>
    </xf>
    <xf numFmtId="0" fontId="10" fillId="22" borderId="13" xfId="0" applyFont="1" applyFill="1" applyBorder="1" applyAlignment="1" applyProtection="1">
      <alignment horizontal="center" vertical="center"/>
    </xf>
    <xf numFmtId="0" fontId="5" fillId="22" borderId="10" xfId="0" applyFont="1" applyFill="1" applyBorder="1" applyAlignment="1" applyProtection="1">
      <alignment horizontal="center" vertical="center"/>
    </xf>
    <xf numFmtId="164" fontId="19" fillId="22" borderId="5" xfId="0" applyNumberFormat="1" applyFont="1" applyFill="1" applyBorder="1" applyAlignment="1" applyProtection="1">
      <alignment horizontal="center" vertical="center"/>
    </xf>
    <xf numFmtId="165" fontId="21" fillId="22" borderId="7" xfId="0" applyNumberFormat="1" applyFont="1" applyFill="1" applyBorder="1" applyAlignment="1" applyProtection="1">
      <alignment horizontal="center" vertical="center"/>
    </xf>
    <xf numFmtId="164" fontId="19" fillId="22" borderId="9" xfId="0" applyNumberFormat="1" applyFont="1" applyFill="1" applyBorder="1" applyAlignment="1" applyProtection="1">
      <alignment horizontal="center" vertical="center"/>
    </xf>
    <xf numFmtId="0" fontId="1" fillId="22" borderId="7" xfId="0" applyFont="1" applyFill="1" applyBorder="1" applyAlignment="1" applyProtection="1">
      <alignment vertical="center"/>
    </xf>
    <xf numFmtId="0" fontId="1" fillId="22" borderId="8" xfId="0" applyFont="1" applyFill="1" applyBorder="1" applyAlignment="1" applyProtection="1">
      <alignment vertical="center"/>
    </xf>
    <xf numFmtId="165" fontId="26" fillId="22" borderId="80" xfId="0" applyNumberFormat="1" applyFont="1" applyFill="1" applyBorder="1" applyAlignment="1" applyProtection="1">
      <alignment vertical="center" textRotation="90"/>
    </xf>
    <xf numFmtId="0" fontId="5" fillId="22" borderId="62" xfId="0" applyFont="1" applyFill="1" applyBorder="1" applyAlignment="1" applyProtection="1">
      <alignment horizontal="center" vertical="center"/>
    </xf>
    <xf numFmtId="164" fontId="19" fillId="22" borderId="46" xfId="0" applyNumberFormat="1" applyFont="1" applyFill="1" applyBorder="1" applyAlignment="1" applyProtection="1">
      <alignment horizontal="center" vertical="center"/>
    </xf>
    <xf numFmtId="165" fontId="21" fillId="22" borderId="64" xfId="0" applyNumberFormat="1" applyFont="1" applyFill="1" applyBorder="1" applyAlignment="1" applyProtection="1">
      <alignment horizontal="center" vertical="center"/>
    </xf>
    <xf numFmtId="164" fontId="19" fillId="22" borderId="65" xfId="0" applyNumberFormat="1" applyFont="1" applyFill="1" applyBorder="1" applyAlignment="1" applyProtection="1">
      <alignment horizontal="center" vertical="center"/>
    </xf>
    <xf numFmtId="0" fontId="1" fillId="22" borderId="24" xfId="0" applyFont="1" applyFill="1" applyBorder="1" applyAlignment="1" applyProtection="1">
      <alignment vertical="center"/>
    </xf>
    <xf numFmtId="0" fontId="5" fillId="22" borderId="66" xfId="0" applyFont="1" applyFill="1" applyBorder="1" applyAlignment="1" applyProtection="1">
      <alignment horizontal="center" vertical="center"/>
    </xf>
    <xf numFmtId="164" fontId="19" fillId="22" borderId="6" xfId="0" applyNumberFormat="1" applyFont="1" applyFill="1" applyBorder="1" applyAlignment="1" applyProtection="1">
      <alignment horizontal="center" vertical="center"/>
    </xf>
    <xf numFmtId="165" fontId="21" fillId="22" borderId="68" xfId="0" applyNumberFormat="1" applyFont="1" applyFill="1" applyBorder="1" applyAlignment="1" applyProtection="1">
      <alignment horizontal="center" vertical="center"/>
    </xf>
    <xf numFmtId="164" fontId="19" fillId="22" borderId="69" xfId="0" applyNumberFormat="1" applyFont="1" applyFill="1" applyBorder="1" applyAlignment="1" applyProtection="1">
      <alignment horizontal="center" vertical="center"/>
    </xf>
    <xf numFmtId="0" fontId="1" fillId="22" borderId="68" xfId="0" applyFont="1" applyFill="1" applyBorder="1" applyAlignment="1" applyProtection="1">
      <alignment vertical="center"/>
    </xf>
    <xf numFmtId="164" fontId="19" fillId="22" borderId="6" xfId="0" applyNumberFormat="1" applyFont="1" applyFill="1" applyBorder="1" applyAlignment="1" applyProtection="1">
      <alignment vertical="center"/>
    </xf>
    <xf numFmtId="165" fontId="21" fillId="22" borderId="6" xfId="0" applyNumberFormat="1" applyFont="1" applyFill="1" applyBorder="1" applyAlignment="1" applyProtection="1">
      <alignment horizontal="center" vertical="center"/>
    </xf>
    <xf numFmtId="164" fontId="19" fillId="22" borderId="61" xfId="0" applyNumberFormat="1" applyFont="1" applyFill="1" applyBorder="1" applyAlignment="1" applyProtection="1">
      <alignment horizontal="center" vertical="center"/>
    </xf>
    <xf numFmtId="165" fontId="21" fillId="22" borderId="73" xfId="0" applyNumberFormat="1" applyFont="1" applyFill="1" applyBorder="1" applyAlignment="1" applyProtection="1">
      <alignment horizontal="center" vertical="center"/>
    </xf>
    <xf numFmtId="164" fontId="19" fillId="22" borderId="71" xfId="0" applyNumberFormat="1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/>
    </xf>
    <xf numFmtId="0" fontId="9" fillId="23" borderId="1" xfId="0" applyFont="1" applyFill="1" applyBorder="1" applyAlignment="1" applyProtection="1">
      <alignment horizontal="center" vertical="center"/>
    </xf>
    <xf numFmtId="0" fontId="5" fillId="17" borderId="1" xfId="0" applyFont="1" applyFill="1" applyBorder="1" applyAlignment="1" applyProtection="1">
      <alignment horizontal="center" vertical="center"/>
    </xf>
    <xf numFmtId="164" fontId="19" fillId="22" borderId="9" xfId="0" applyNumberFormat="1" applyFont="1" applyFill="1" applyBorder="1" applyAlignment="1" applyProtection="1">
      <alignment vertical="center"/>
    </xf>
    <xf numFmtId="165" fontId="26" fillId="22" borderId="74" xfId="0" applyNumberFormat="1" applyFont="1" applyFill="1" applyBorder="1" applyAlignment="1" applyProtection="1">
      <alignment horizontal="center" vertical="center" textRotation="90"/>
    </xf>
    <xf numFmtId="164" fontId="19" fillId="22" borderId="71" xfId="0" applyNumberFormat="1" applyFont="1" applyFill="1" applyBorder="1" applyAlignment="1" applyProtection="1">
      <alignment vertical="center"/>
    </xf>
    <xf numFmtId="0" fontId="0" fillId="22" borderId="80" xfId="0" applyFill="1" applyBorder="1" applyAlignment="1" applyProtection="1"/>
    <xf numFmtId="0" fontId="0" fillId="22" borderId="80" xfId="0" applyFill="1" applyBorder="1" applyAlignment="1" applyProtection="1">
      <alignment vertical="center"/>
    </xf>
    <xf numFmtId="0" fontId="2" fillId="13" borderId="0" xfId="0" applyFont="1" applyFill="1" applyBorder="1" applyAlignment="1" applyProtection="1">
      <alignment horizontal="center" vertical="center"/>
    </xf>
    <xf numFmtId="0" fontId="0" fillId="22" borderId="80" xfId="0" applyFill="1" applyBorder="1" applyAlignment="1" applyProtection="1">
      <alignment vertical="center" textRotation="90"/>
    </xf>
    <xf numFmtId="0" fontId="2" fillId="8" borderId="80" xfId="0" applyFont="1" applyFill="1" applyBorder="1" applyAlignment="1" applyProtection="1">
      <alignment horizontal="center" vertical="center"/>
    </xf>
    <xf numFmtId="164" fontId="5" fillId="11" borderId="12" xfId="0" applyNumberFormat="1" applyFont="1" applyFill="1" applyBorder="1" applyAlignment="1" applyProtection="1">
      <alignment horizontal="center" vertical="center"/>
      <protection locked="0"/>
    </xf>
    <xf numFmtId="164" fontId="5" fillId="11" borderId="4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164" fontId="5" fillId="11" borderId="59" xfId="0" applyNumberFormat="1" applyFont="1" applyFill="1" applyBorder="1" applyAlignment="1" applyProtection="1">
      <alignment horizontal="center" vertical="center"/>
      <protection locked="0"/>
    </xf>
    <xf numFmtId="0" fontId="9" fillId="13" borderId="5" xfId="0" applyFont="1" applyFill="1" applyBorder="1" applyAlignment="1">
      <alignment vertical="center"/>
    </xf>
    <xf numFmtId="0" fontId="23" fillId="16" borderId="2" xfId="0" applyFont="1" applyFill="1" applyBorder="1" applyAlignment="1">
      <alignment horizontal="center" vertical="center"/>
    </xf>
    <xf numFmtId="0" fontId="9" fillId="13" borderId="5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9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9" fillId="13" borderId="0" xfId="0" applyFont="1" applyFill="1" applyProtection="1"/>
    <xf numFmtId="0" fontId="9" fillId="13" borderId="2" xfId="0" applyFont="1" applyFill="1" applyBorder="1" applyAlignment="1" applyProtection="1">
      <alignment horizontal="center"/>
    </xf>
    <xf numFmtId="165" fontId="9" fillId="13" borderId="2" xfId="0" applyNumberFormat="1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>
      <alignment horizontal="right" vertical="center"/>
    </xf>
    <xf numFmtId="0" fontId="15" fillId="9" borderId="18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vertical="center"/>
    </xf>
    <xf numFmtId="0" fontId="14" fillId="5" borderId="37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horizontal="center" vertical="center"/>
    </xf>
    <xf numFmtId="0" fontId="23" fillId="16" borderId="3" xfId="0" applyFont="1" applyFill="1" applyBorder="1" applyAlignment="1">
      <alignment horizontal="center" vertical="center"/>
    </xf>
    <xf numFmtId="0" fontId="23" fillId="16" borderId="4" xfId="0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right" vertical="center"/>
    </xf>
    <xf numFmtId="0" fontId="20" fillId="14" borderId="0" xfId="0" applyFont="1" applyFill="1" applyBorder="1" applyAlignment="1">
      <alignment horizontal="right" vertical="center"/>
    </xf>
    <xf numFmtId="0" fontId="20" fillId="14" borderId="37" xfId="0" applyFont="1" applyFill="1" applyBorder="1" applyAlignment="1">
      <alignment horizontal="right" vertical="center"/>
    </xf>
    <xf numFmtId="164" fontId="3" fillId="21" borderId="81" xfId="0" applyNumberFormat="1" applyFont="1" applyFill="1" applyBorder="1" applyAlignment="1">
      <alignment horizontal="center" vertical="center"/>
    </xf>
    <xf numFmtId="164" fontId="3" fillId="21" borderId="82" xfId="0" applyNumberFormat="1" applyFont="1" applyFill="1" applyBorder="1" applyAlignment="1">
      <alignment horizontal="center" vertical="center"/>
    </xf>
    <xf numFmtId="164" fontId="3" fillId="21" borderId="83" xfId="0" applyNumberFormat="1" applyFont="1" applyFill="1" applyBorder="1" applyAlignment="1">
      <alignment horizontal="center" vertical="center"/>
    </xf>
    <xf numFmtId="0" fontId="20" fillId="14" borderId="39" xfId="0" applyFont="1" applyFill="1" applyBorder="1" applyAlignment="1">
      <alignment horizontal="center" vertical="center"/>
    </xf>
    <xf numFmtId="0" fontId="20" fillId="14" borderId="0" xfId="0" applyFont="1" applyFill="1" applyBorder="1" applyAlignment="1">
      <alignment horizontal="center" vertical="center"/>
    </xf>
    <xf numFmtId="0" fontId="20" fillId="14" borderId="37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right" vertical="center"/>
    </xf>
    <xf numFmtId="0" fontId="9" fillId="10" borderId="24" xfId="0" applyFont="1" applyFill="1" applyBorder="1" applyAlignment="1">
      <alignment horizontal="right" vertical="center"/>
    </xf>
    <xf numFmtId="0" fontId="9" fillId="10" borderId="6" xfId="0" applyFont="1" applyFill="1" applyBorder="1" applyAlignment="1">
      <alignment horizontal="right" vertical="center"/>
    </xf>
    <xf numFmtId="0" fontId="9" fillId="10" borderId="68" xfId="0" applyFont="1" applyFill="1" applyBorder="1" applyAlignment="1">
      <alignment horizontal="right" vertical="center"/>
    </xf>
    <xf numFmtId="0" fontId="20" fillId="12" borderId="48" xfId="0" applyFont="1" applyFill="1" applyBorder="1" applyAlignment="1">
      <alignment horizontal="center" vertical="center"/>
    </xf>
    <xf numFmtId="0" fontId="20" fillId="12" borderId="49" xfId="0" applyFont="1" applyFill="1" applyBorder="1" applyAlignment="1">
      <alignment horizontal="center" vertical="center"/>
    </xf>
    <xf numFmtId="0" fontId="20" fillId="12" borderId="50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right" vertical="center"/>
    </xf>
    <xf numFmtId="0" fontId="9" fillId="10" borderId="3" xfId="0" applyFont="1" applyFill="1" applyBorder="1" applyAlignment="1">
      <alignment horizontal="right" vertical="center"/>
    </xf>
    <xf numFmtId="0" fontId="23" fillId="16" borderId="42" xfId="0" applyFont="1" applyFill="1" applyBorder="1" applyAlignment="1">
      <alignment horizontal="center" vertical="center"/>
    </xf>
    <xf numFmtId="0" fontId="23" fillId="16" borderId="40" xfId="0" applyFont="1" applyFill="1" applyBorder="1" applyAlignment="1">
      <alignment horizontal="center" vertical="center"/>
    </xf>
    <xf numFmtId="0" fontId="23" fillId="16" borderId="47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right" vertical="center"/>
    </xf>
    <xf numFmtId="0" fontId="9" fillId="10" borderId="11" xfId="0" applyFont="1" applyFill="1" applyBorder="1" applyAlignment="1">
      <alignment horizontal="right" vertical="center"/>
    </xf>
    <xf numFmtId="0" fontId="9" fillId="10" borderId="8" xfId="0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64" fontId="3" fillId="21" borderId="91" xfId="0" applyNumberFormat="1" applyFont="1" applyFill="1" applyBorder="1" applyAlignment="1">
      <alignment horizontal="center" vertical="center"/>
    </xf>
    <xf numFmtId="164" fontId="3" fillId="21" borderId="92" xfId="0" applyNumberFormat="1" applyFont="1" applyFill="1" applyBorder="1" applyAlignment="1">
      <alignment horizontal="center" vertical="center"/>
    </xf>
    <xf numFmtId="164" fontId="3" fillId="21" borderId="93" xfId="0" applyNumberFormat="1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right" vertical="center"/>
    </xf>
    <xf numFmtId="0" fontId="20" fillId="12" borderId="51" xfId="0" applyFont="1" applyFill="1" applyBorder="1" applyAlignment="1">
      <alignment horizontal="right" vertical="center"/>
    </xf>
    <xf numFmtId="0" fontId="20" fillId="12" borderId="52" xfId="0" applyFont="1" applyFill="1" applyBorder="1" applyAlignment="1">
      <alignment horizontal="right" vertical="center"/>
    </xf>
    <xf numFmtId="0" fontId="20" fillId="12" borderId="53" xfId="0" applyFont="1" applyFill="1" applyBorder="1" applyAlignment="1">
      <alignment horizontal="right" vertical="center"/>
    </xf>
    <xf numFmtId="0" fontId="9" fillId="10" borderId="67" xfId="0" applyFont="1" applyFill="1" applyBorder="1" applyAlignment="1">
      <alignment horizontal="right" vertical="center"/>
    </xf>
    <xf numFmtId="0" fontId="20" fillId="12" borderId="48" xfId="0" applyFont="1" applyFill="1" applyBorder="1" applyAlignment="1">
      <alignment horizontal="right" vertical="center"/>
    </xf>
    <xf numFmtId="0" fontId="20" fillId="12" borderId="49" xfId="0" applyFont="1" applyFill="1" applyBorder="1" applyAlignment="1">
      <alignment horizontal="right" vertical="center"/>
    </xf>
    <xf numFmtId="0" fontId="20" fillId="12" borderId="50" xfId="0" applyFont="1" applyFill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25" fillId="16" borderId="54" xfId="0" applyFont="1" applyFill="1" applyBorder="1" applyAlignment="1">
      <alignment horizontal="center" vertical="center"/>
    </xf>
    <xf numFmtId="0" fontId="25" fillId="16" borderId="55" xfId="0" applyFont="1" applyFill="1" applyBorder="1" applyAlignment="1">
      <alignment horizontal="center" vertical="center"/>
    </xf>
    <xf numFmtId="0" fontId="25" fillId="16" borderId="56" xfId="0" applyFont="1" applyFill="1" applyBorder="1" applyAlignment="1">
      <alignment horizontal="center" vertical="center"/>
    </xf>
    <xf numFmtId="165" fontId="26" fillId="22" borderId="74" xfId="0" applyNumberFormat="1" applyFont="1" applyFill="1" applyBorder="1" applyAlignment="1" applyProtection="1">
      <alignment horizontal="center" vertical="center" textRotation="90"/>
    </xf>
    <xf numFmtId="165" fontId="26" fillId="22" borderId="75" xfId="0" applyNumberFormat="1" applyFont="1" applyFill="1" applyBorder="1" applyAlignment="1" applyProtection="1">
      <alignment horizontal="center" vertical="center" textRotation="90"/>
    </xf>
    <xf numFmtId="165" fontId="26" fillId="22" borderId="76" xfId="0" applyNumberFormat="1" applyFont="1" applyFill="1" applyBorder="1" applyAlignment="1" applyProtection="1">
      <alignment horizontal="center" vertical="center" textRotation="90"/>
    </xf>
    <xf numFmtId="164" fontId="27" fillId="22" borderId="74" xfId="0" applyNumberFormat="1" applyFont="1" applyFill="1" applyBorder="1" applyAlignment="1" applyProtection="1">
      <alignment horizontal="center" vertical="center" textRotation="90"/>
    </xf>
    <xf numFmtId="164" fontId="27" fillId="22" borderId="75" xfId="0" applyNumberFormat="1" applyFont="1" applyFill="1" applyBorder="1" applyAlignment="1" applyProtection="1">
      <alignment horizontal="center" vertical="center" textRotation="90"/>
    </xf>
    <xf numFmtId="164" fontId="27" fillId="22" borderId="76" xfId="0" applyNumberFormat="1" applyFont="1" applyFill="1" applyBorder="1" applyAlignment="1" applyProtection="1">
      <alignment horizontal="center" vertical="center" textRotation="90"/>
    </xf>
    <xf numFmtId="0" fontId="2" fillId="9" borderId="77" xfId="0" applyFont="1" applyFill="1" applyBorder="1" applyAlignment="1" applyProtection="1">
      <alignment horizontal="center" vertical="center"/>
    </xf>
    <xf numFmtId="0" fontId="2" fillId="9" borderId="78" xfId="0" applyFont="1" applyFill="1" applyBorder="1" applyAlignment="1" applyProtection="1">
      <alignment horizontal="center" vertical="center"/>
    </xf>
    <xf numFmtId="0" fontId="2" fillId="9" borderId="79" xfId="0" applyFont="1" applyFill="1" applyBorder="1" applyAlignment="1" applyProtection="1">
      <alignment horizontal="center" vertical="center"/>
    </xf>
    <xf numFmtId="0" fontId="19" fillId="22" borderId="11" xfId="0" applyFont="1" applyFill="1" applyBorder="1" applyAlignment="1" applyProtection="1">
      <alignment horizontal="right" vertical="center"/>
    </xf>
    <xf numFmtId="0" fontId="19" fillId="22" borderId="12" xfId="0" applyFont="1" applyFill="1" applyBorder="1" applyAlignment="1" applyProtection="1">
      <alignment horizontal="right" vertical="center"/>
    </xf>
    <xf numFmtId="0" fontId="29" fillId="22" borderId="5" xfId="0" applyFont="1" applyFill="1" applyBorder="1" applyAlignment="1" applyProtection="1">
      <alignment horizontal="center" vertical="center"/>
    </xf>
    <xf numFmtId="0" fontId="19" fillId="22" borderId="60" xfId="0" applyFont="1" applyFill="1" applyBorder="1" applyAlignment="1" applyProtection="1">
      <alignment horizontal="right" vertical="center"/>
    </xf>
    <xf numFmtId="0" fontId="19" fillId="22" borderId="72" xfId="0" applyFont="1" applyFill="1" applyBorder="1" applyAlignment="1" applyProtection="1">
      <alignment horizontal="right" vertical="center"/>
    </xf>
    <xf numFmtId="0" fontId="29" fillId="22" borderId="61" xfId="0" applyFont="1" applyFill="1" applyBorder="1" applyAlignment="1" applyProtection="1">
      <alignment horizontal="center" vertical="center"/>
    </xf>
    <xf numFmtId="0" fontId="19" fillId="13" borderId="0" xfId="0" applyFont="1" applyFill="1" applyBorder="1" applyAlignment="1" applyProtection="1">
      <alignment horizontal="right" vertical="center"/>
    </xf>
    <xf numFmtId="0" fontId="13" fillId="13" borderId="0" xfId="0" applyFont="1" applyFill="1" applyBorder="1" applyAlignment="1" applyProtection="1">
      <alignment horizontal="center" vertical="center"/>
    </xf>
    <xf numFmtId="0" fontId="5" fillId="23" borderId="1" xfId="0" applyFont="1" applyFill="1" applyBorder="1" applyAlignment="1" applyProtection="1">
      <alignment horizontal="center" vertical="center"/>
    </xf>
    <xf numFmtId="0" fontId="9" fillId="23" borderId="1" xfId="0" applyFont="1" applyFill="1" applyBorder="1" applyAlignment="1" applyProtection="1">
      <alignment horizontal="center" vertical="center"/>
    </xf>
    <xf numFmtId="0" fontId="2" fillId="23" borderId="1" xfId="0" applyFont="1" applyFill="1" applyBorder="1" applyAlignment="1" applyProtection="1">
      <alignment horizontal="center" vertical="center"/>
    </xf>
    <xf numFmtId="0" fontId="6" fillId="22" borderId="1" xfId="0" applyFont="1" applyFill="1" applyBorder="1" applyAlignment="1" applyProtection="1">
      <alignment horizontal="right" vertical="center"/>
    </xf>
    <xf numFmtId="2" fontId="8" fillId="17" borderId="10" xfId="1" applyNumberFormat="1" applyFont="1" applyFill="1" applyBorder="1" applyAlignment="1" applyProtection="1">
      <alignment horizontal="center" vertical="center"/>
      <protection hidden="1"/>
    </xf>
    <xf numFmtId="0" fontId="5" fillId="22" borderId="10" xfId="0" applyFont="1" applyFill="1" applyBorder="1" applyAlignment="1" applyProtection="1">
      <alignment horizontal="center" vertical="center"/>
    </xf>
    <xf numFmtId="0" fontId="5" fillId="22" borderId="1" xfId="0" applyFont="1" applyFill="1" applyBorder="1" applyAlignment="1" applyProtection="1">
      <alignment horizontal="center" vertical="center"/>
    </xf>
    <xf numFmtId="2" fontId="8" fillId="17" borderId="1" xfId="1" applyNumberFormat="1" applyFont="1" applyFill="1" applyBorder="1" applyAlignment="1" applyProtection="1">
      <alignment horizontal="center" vertical="center"/>
      <protection hidden="1"/>
    </xf>
    <xf numFmtId="0" fontId="7" fillId="22" borderId="1" xfId="0" applyFont="1" applyFill="1" applyBorder="1" applyAlignment="1" applyProtection="1">
      <alignment horizontal="right" vertical="center"/>
    </xf>
    <xf numFmtId="0" fontId="7" fillId="22" borderId="13" xfId="0" applyFont="1" applyFill="1" applyBorder="1" applyAlignment="1" applyProtection="1">
      <alignment horizontal="right" vertical="center"/>
    </xf>
    <xf numFmtId="0" fontId="11" fillId="22" borderId="15" xfId="0" applyFont="1" applyFill="1" applyBorder="1" applyAlignment="1" applyProtection="1">
      <alignment horizontal="center" vertical="center"/>
    </xf>
    <xf numFmtId="0" fontId="11" fillId="22" borderId="16" xfId="0" applyFont="1" applyFill="1" applyBorder="1" applyAlignment="1" applyProtection="1">
      <alignment horizontal="center" vertical="center"/>
    </xf>
    <xf numFmtId="0" fontId="11" fillId="22" borderId="17" xfId="0" applyFont="1" applyFill="1" applyBorder="1" applyAlignment="1" applyProtection="1">
      <alignment horizontal="center" vertical="center"/>
    </xf>
    <xf numFmtId="0" fontId="30" fillId="22" borderId="14" xfId="0" applyFont="1" applyFill="1" applyBorder="1" applyAlignment="1" applyProtection="1">
      <alignment horizontal="center" vertical="center"/>
    </xf>
    <xf numFmtId="0" fontId="30" fillId="22" borderId="1" xfId="0" applyFont="1" applyFill="1" applyBorder="1" applyAlignment="1" applyProtection="1">
      <alignment horizontal="center" vertical="center"/>
    </xf>
    <xf numFmtId="22" fontId="6" fillId="22" borderId="1" xfId="0" applyNumberFormat="1" applyFont="1" applyFill="1" applyBorder="1" applyAlignment="1" applyProtection="1">
      <alignment horizontal="center" vertical="center"/>
    </xf>
    <xf numFmtId="0" fontId="19" fillId="22" borderId="0" xfId="0" applyFont="1" applyFill="1" applyBorder="1" applyAlignment="1" applyProtection="1">
      <alignment horizontal="right" vertical="center"/>
    </xf>
    <xf numFmtId="0" fontId="19" fillId="22" borderId="63" xfId="0" applyFont="1" applyFill="1" applyBorder="1" applyAlignment="1" applyProtection="1">
      <alignment horizontal="right" vertical="center"/>
    </xf>
    <xf numFmtId="0" fontId="29" fillId="22" borderId="46" xfId="0" applyFont="1" applyFill="1" applyBorder="1" applyAlignment="1" applyProtection="1">
      <alignment horizontal="center" vertical="center"/>
    </xf>
    <xf numFmtId="0" fontId="19" fillId="22" borderId="6" xfId="0" applyFont="1" applyFill="1" applyBorder="1" applyAlignment="1" applyProtection="1">
      <alignment horizontal="right" vertical="center"/>
    </xf>
    <xf numFmtId="0" fontId="29" fillId="22" borderId="6" xfId="0" applyFont="1" applyFill="1" applyBorder="1" applyAlignment="1" applyProtection="1">
      <alignment horizontal="center" vertical="center"/>
    </xf>
    <xf numFmtId="0" fontId="11" fillId="22" borderId="1" xfId="0" applyFont="1" applyFill="1" applyBorder="1" applyAlignment="1" applyProtection="1">
      <alignment horizontal="center" vertical="center"/>
    </xf>
    <xf numFmtId="0" fontId="3" fillId="23" borderId="14" xfId="0" applyFont="1" applyFill="1" applyBorder="1" applyAlignment="1" applyProtection="1">
      <alignment horizontal="center" vertical="center"/>
    </xf>
    <xf numFmtId="0" fontId="3" fillId="23" borderId="1" xfId="0" applyFont="1" applyFill="1" applyBorder="1" applyAlignment="1" applyProtection="1">
      <alignment horizontal="center" vertical="center"/>
    </xf>
    <xf numFmtId="0" fontId="19" fillId="22" borderId="67" xfId="0" applyFont="1" applyFill="1" applyBorder="1" applyAlignment="1" applyProtection="1">
      <alignment horizontal="right" vertical="center"/>
    </xf>
    <xf numFmtId="0" fontId="19" fillId="22" borderId="59" xfId="0" applyFont="1" applyFill="1" applyBorder="1" applyAlignment="1" applyProtection="1">
      <alignment horizontal="right" vertical="center"/>
    </xf>
  </cellXfs>
  <cellStyles count="2">
    <cellStyle name="Normal" xfId="0" builtinId="0"/>
    <cellStyle name="Normal_Feuil1" xfId="1"/>
  </cellStyles>
  <dxfs count="34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33"/>
      <color rgb="FFCC66FF"/>
      <color rgb="FF66CCFF"/>
      <color rgb="FFFF6699"/>
      <color rgb="FF9966FF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 3&#1578;&#1587;&#1610;&#1610;&#1585; &#1608;&#1575;&#1602;&#1578;&#1589;&#1575;&#1583;'!A1"/><Relationship Id="rId3" Type="http://schemas.openxmlformats.org/officeDocument/2006/relationships/hyperlink" Target="#'&#1591;&#1576;&#1575;&#1593;&#1577; &#1606;&#1578;&#1575;&#1574;&#1580; 2&#1593;&#1578;&#1580; 1 '!A1"/><Relationship Id="rId7" Type="http://schemas.openxmlformats.org/officeDocument/2006/relationships/hyperlink" Target="#'2&#1593;&#1604;&#1608;&#1605; &#1578;&#1580;&#1585;&#1610;&#1576;&#1577; 2'!A1"/><Relationship Id="rId2" Type="http://schemas.openxmlformats.org/officeDocument/2006/relationships/hyperlink" Target="#'3&#1570;&#1583;&#1575;&#1576; &#1608;&#1601;&#1604;&#1587;&#1601;&#1577;'!A1"/><Relationship Id="rId1" Type="http://schemas.openxmlformats.org/officeDocument/2006/relationships/hyperlink" Target="#'2 &#1593;&#1604;&#1608;&#1605; &#1578;&#1580;&#1585;&#1610;&#1576;&#1610;&#1577; 1'!A1"/><Relationship Id="rId6" Type="http://schemas.openxmlformats.org/officeDocument/2006/relationships/hyperlink" Target="#'&#1591;&#1576;&#1575;&#1593;&#1577; &#1606;&#1578;&#1575;&#1574;&#1580; 3&#1570;&#1583;&#1575;&#1576; &#1608;&#1601;&#1604;&#1587;&#1601;&#1577;'!A1"/><Relationship Id="rId5" Type="http://schemas.openxmlformats.org/officeDocument/2006/relationships/hyperlink" Target="#'&#1591;&#1576;&#1575;&#1593;&#1577; &#1606;&#1578;&#1575;&#1574;&#1580; 3&#1578;&#1587;&#1610;&#1610;&#1585; &#1608;&#1575;&#1602;&#1578;&#1589;&#1575;&#1583;'!A1"/><Relationship Id="rId4" Type="http://schemas.openxmlformats.org/officeDocument/2006/relationships/hyperlink" Target="#'&#1591;&#1576;&#1575;&#1593;&#1577; &#1606;&#1578;&#1575;&#1574;&#1580; 2&#1593;&#1578;&#1580; 2'!A1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504825</xdr:colOff>
      <xdr:row>1</xdr:row>
      <xdr:rowOff>133350</xdr:rowOff>
    </xdr:from>
    <xdr:ext cx="4457700" cy="2667000"/>
    <xdr:sp macro="" textlink="">
      <xdr:nvSpPr>
        <xdr:cNvPr id="2" name="Rectangle 1"/>
        <xdr:cNvSpPr/>
      </xdr:nvSpPr>
      <xdr:spPr>
        <a:xfrm>
          <a:off x="1743075" y="333375"/>
          <a:ext cx="4457700" cy="26670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ar-DZ" sz="72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قســـم</a:t>
          </a:r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 خاص</a:t>
          </a:r>
        </a:p>
        <a:p>
          <a:pPr algn="ctr"/>
          <a:r>
            <a:rPr lang="ar-DZ" sz="7200" b="1" cap="none" spc="0" baseline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بطباعة النتائج</a:t>
          </a:r>
          <a:endParaRPr lang="fr-FR" sz="72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638176</xdr:colOff>
      <xdr:row>2</xdr:row>
      <xdr:rowOff>9525</xdr:rowOff>
    </xdr:from>
    <xdr:ext cx="3971925" cy="2266950"/>
    <xdr:sp macro="" textlink="">
      <xdr:nvSpPr>
        <xdr:cNvPr id="5" name="Rectangle 4"/>
        <xdr:cNvSpPr/>
      </xdr:nvSpPr>
      <xdr:spPr>
        <a:xfrm>
          <a:off x="6286499" y="409575"/>
          <a:ext cx="3971925" cy="22669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قســــم إدراج</a:t>
          </a:r>
        </a:p>
        <a:p>
          <a:pPr algn="ctr"/>
          <a:r>
            <a:rPr lang="ar-DZ" sz="6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العلامــــات</a:t>
          </a:r>
          <a:endParaRPr lang="fr-FR" sz="66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>
    <xdr:from>
      <xdr:col>3</xdr:col>
      <xdr:colOff>85725</xdr:colOff>
      <xdr:row>11</xdr:row>
      <xdr:rowOff>104775</xdr:rowOff>
    </xdr:from>
    <xdr:to>
      <xdr:col>6</xdr:col>
      <xdr:colOff>619125</xdr:colOff>
      <xdr:row>17</xdr:row>
      <xdr:rowOff>161924</xdr:rowOff>
    </xdr:to>
    <xdr:sp macro="" textlink="">
      <xdr:nvSpPr>
        <xdr:cNvPr id="6" name="Flèche droite 5"/>
        <xdr:cNvSpPr/>
      </xdr:nvSpPr>
      <xdr:spPr>
        <a:xfrm>
          <a:off x="6924675" y="2305050"/>
          <a:ext cx="3048000" cy="1257299"/>
        </a:xfrm>
        <a:prstGeom prst="righ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  <xdr:twoCellAnchor>
    <xdr:from>
      <xdr:col>9</xdr:col>
      <xdr:colOff>123825</xdr:colOff>
      <xdr:row>11</xdr:row>
      <xdr:rowOff>114300</xdr:rowOff>
    </xdr:from>
    <xdr:to>
      <xdr:col>12</xdr:col>
      <xdr:colOff>600075</xdr:colOff>
      <xdr:row>17</xdr:row>
      <xdr:rowOff>190500</xdr:rowOff>
    </xdr:to>
    <xdr:sp macro="" textlink="">
      <xdr:nvSpPr>
        <xdr:cNvPr id="7" name="Flèche gauche 6"/>
        <xdr:cNvSpPr/>
      </xdr:nvSpPr>
      <xdr:spPr>
        <a:xfrm>
          <a:off x="1914525" y="2314575"/>
          <a:ext cx="2990850" cy="1276350"/>
        </a:xfrm>
        <a:prstGeom prst="leftArrow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19050</xdr:colOff>
      <xdr:row>1</xdr:row>
      <xdr:rowOff>95250</xdr:rowOff>
    </xdr:from>
    <xdr:to>
      <xdr:col>2</xdr:col>
      <xdr:colOff>647699</xdr:colOff>
      <xdr:row>3</xdr:row>
      <xdr:rowOff>114300</xdr:rowOff>
    </xdr:to>
    <xdr:sp macro="" textlink="">
      <xdr:nvSpPr>
        <xdr:cNvPr id="8" name="Ellipse 7">
          <a:hlinkClick xmlns:r="http://schemas.openxmlformats.org/officeDocument/2006/relationships" r:id="rId1"/>
        </xdr:cNvPr>
        <xdr:cNvSpPr/>
      </xdr:nvSpPr>
      <xdr:spPr>
        <a:xfrm>
          <a:off x="10248901" y="295275"/>
          <a:ext cx="1466849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</a:t>
          </a:r>
          <a:r>
            <a:rPr lang="ar-DZ" sz="1800" b="1">
              <a:solidFill>
                <a:schemeClr val="lt1"/>
              </a:solidFill>
              <a:latin typeface="+mn-lt"/>
              <a:ea typeface="+mn-ea"/>
              <a:cs typeface="+mn-cs"/>
            </a:rPr>
            <a:t>تج</a:t>
          </a:r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 1</a:t>
          </a:r>
        </a:p>
      </xdr:txBody>
    </xdr:sp>
    <xdr:clientData/>
  </xdr:twoCellAnchor>
  <xdr:twoCellAnchor>
    <xdr:from>
      <xdr:col>1</xdr:col>
      <xdr:colOff>57150</xdr:colOff>
      <xdr:row>12</xdr:row>
      <xdr:rowOff>114300</xdr:rowOff>
    </xdr:from>
    <xdr:to>
      <xdr:col>2</xdr:col>
      <xdr:colOff>571500</xdr:colOff>
      <xdr:row>14</xdr:row>
      <xdr:rowOff>133350</xdr:rowOff>
    </xdr:to>
    <xdr:sp macro="" textlink="">
      <xdr:nvSpPr>
        <xdr:cNvPr id="9" name="Ellipse 8">
          <a:hlinkClick xmlns:r="http://schemas.openxmlformats.org/officeDocument/2006/relationships" r:id="rId2"/>
        </xdr:cNvPr>
        <xdr:cNvSpPr/>
      </xdr:nvSpPr>
      <xdr:spPr>
        <a:xfrm>
          <a:off x="10325100" y="2514600"/>
          <a:ext cx="13525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آداب و فل</a:t>
          </a:r>
        </a:p>
      </xdr:txBody>
    </xdr:sp>
    <xdr:clientData/>
  </xdr:twoCellAnchor>
  <xdr:twoCellAnchor>
    <xdr:from>
      <xdr:col>12</xdr:col>
      <xdr:colOff>657225</xdr:colOff>
      <xdr:row>1</xdr:row>
      <xdr:rowOff>104775</xdr:rowOff>
    </xdr:from>
    <xdr:to>
      <xdr:col>13</xdr:col>
      <xdr:colOff>1409700</xdr:colOff>
      <xdr:row>3</xdr:row>
      <xdr:rowOff>142875</xdr:rowOff>
    </xdr:to>
    <xdr:sp macro="" textlink="">
      <xdr:nvSpPr>
        <xdr:cNvPr id="10" name="Ellipse 9">
          <a:hlinkClick xmlns:r="http://schemas.openxmlformats.org/officeDocument/2006/relationships" r:id="rId3"/>
        </xdr:cNvPr>
        <xdr:cNvSpPr/>
      </xdr:nvSpPr>
      <xdr:spPr>
        <a:xfrm>
          <a:off x="266700" y="304800"/>
          <a:ext cx="1590675" cy="43815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</a:t>
          </a:r>
          <a:r>
            <a:rPr lang="ar-DZ" sz="14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2ع تج 1</a:t>
          </a:r>
          <a:endParaRPr lang="ar-DZ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600075</xdr:colOff>
      <xdr:row>5</xdr:row>
      <xdr:rowOff>28575</xdr:rowOff>
    </xdr:from>
    <xdr:to>
      <xdr:col>13</xdr:col>
      <xdr:colOff>1304925</xdr:colOff>
      <xdr:row>7</xdr:row>
      <xdr:rowOff>85725</xdr:rowOff>
    </xdr:to>
    <xdr:sp macro="" textlink="">
      <xdr:nvSpPr>
        <xdr:cNvPr id="11" name="Ellipse 10">
          <a:hlinkClick xmlns:r="http://schemas.openxmlformats.org/officeDocument/2006/relationships" r:id="rId4"/>
        </xdr:cNvPr>
        <xdr:cNvSpPr/>
      </xdr:nvSpPr>
      <xdr:spPr>
        <a:xfrm>
          <a:off x="371475" y="1028700"/>
          <a:ext cx="1543050" cy="4572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نائج 2ع تج 2</a:t>
          </a:r>
        </a:p>
      </xdr:txBody>
    </xdr:sp>
    <xdr:clientData/>
  </xdr:twoCellAnchor>
  <xdr:twoCellAnchor>
    <xdr:from>
      <xdr:col>12</xdr:col>
      <xdr:colOff>714375</xdr:colOff>
      <xdr:row>8</xdr:row>
      <xdr:rowOff>190500</xdr:rowOff>
    </xdr:from>
    <xdr:to>
      <xdr:col>13</xdr:col>
      <xdr:colOff>1371600</xdr:colOff>
      <xdr:row>11</xdr:row>
      <xdr:rowOff>85725</xdr:rowOff>
    </xdr:to>
    <xdr:sp macro="" textlink="">
      <xdr:nvSpPr>
        <xdr:cNvPr id="12" name="Ellipse 11">
          <a:hlinkClick xmlns:r="http://schemas.openxmlformats.org/officeDocument/2006/relationships" r:id="rId5"/>
        </xdr:cNvPr>
        <xdr:cNvSpPr/>
      </xdr:nvSpPr>
      <xdr:spPr>
        <a:xfrm>
          <a:off x="304800" y="1790700"/>
          <a:ext cx="1495425" cy="4953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ت.إق</a:t>
          </a:r>
        </a:p>
      </xdr:txBody>
    </xdr:sp>
    <xdr:clientData/>
  </xdr:twoCellAnchor>
  <xdr:twoCellAnchor>
    <xdr:from>
      <xdr:col>12</xdr:col>
      <xdr:colOff>657225</xdr:colOff>
      <xdr:row>13</xdr:row>
      <xdr:rowOff>0</xdr:rowOff>
    </xdr:from>
    <xdr:to>
      <xdr:col>13</xdr:col>
      <xdr:colOff>1362075</xdr:colOff>
      <xdr:row>15</xdr:row>
      <xdr:rowOff>66676</xdr:rowOff>
    </xdr:to>
    <xdr:sp macro="" textlink="">
      <xdr:nvSpPr>
        <xdr:cNvPr id="13" name="Ellipse 12">
          <a:hlinkClick xmlns:r="http://schemas.openxmlformats.org/officeDocument/2006/relationships" r:id="rId6"/>
        </xdr:cNvPr>
        <xdr:cNvSpPr/>
      </xdr:nvSpPr>
      <xdr:spPr>
        <a:xfrm>
          <a:off x="314325" y="2600325"/>
          <a:ext cx="1543050" cy="46672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نتائج 3 آ.فل</a:t>
          </a:r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2</xdr:col>
      <xdr:colOff>590550</xdr:colOff>
      <xdr:row>7</xdr:row>
      <xdr:rowOff>0</xdr:rowOff>
    </xdr:to>
    <xdr:sp macro="" textlink="">
      <xdr:nvSpPr>
        <xdr:cNvPr id="14" name="Ellipse 13">
          <a:hlinkClick xmlns:r="http://schemas.openxmlformats.org/officeDocument/2006/relationships" r:id="rId7"/>
        </xdr:cNvPr>
        <xdr:cNvSpPr/>
      </xdr:nvSpPr>
      <xdr:spPr>
        <a:xfrm>
          <a:off x="10306050" y="981075"/>
          <a:ext cx="139065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2 علوم تج 2</a:t>
          </a:r>
        </a:p>
      </xdr:txBody>
    </xdr:sp>
    <xdr:clientData/>
  </xdr:twoCellAnchor>
  <xdr:twoCellAnchor>
    <xdr:from>
      <xdr:col>1</xdr:col>
      <xdr:colOff>66675</xdr:colOff>
      <xdr:row>8</xdr:row>
      <xdr:rowOff>66675</xdr:rowOff>
    </xdr:from>
    <xdr:to>
      <xdr:col>2</xdr:col>
      <xdr:colOff>561975</xdr:colOff>
      <xdr:row>10</xdr:row>
      <xdr:rowOff>85725</xdr:rowOff>
    </xdr:to>
    <xdr:sp macro="" textlink="">
      <xdr:nvSpPr>
        <xdr:cNvPr id="15" name="Ellipse 14">
          <a:hlinkClick xmlns:r="http://schemas.openxmlformats.org/officeDocument/2006/relationships" r:id="rId8"/>
        </xdr:cNvPr>
        <xdr:cNvSpPr/>
      </xdr:nvSpPr>
      <xdr:spPr>
        <a:xfrm>
          <a:off x="10334625" y="1666875"/>
          <a:ext cx="1333500" cy="4191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marL="0" indent="0" algn="ctr" rtl="1"/>
          <a:r>
            <a:rPr lang="ar-DZ" sz="1400" b="1">
              <a:solidFill>
                <a:schemeClr val="lt1"/>
              </a:solidFill>
              <a:latin typeface="+mn-lt"/>
              <a:ea typeface="+mn-ea"/>
              <a:cs typeface="+mn-cs"/>
            </a:rPr>
            <a:t>3 تسيير ,إق</a:t>
          </a:r>
        </a:p>
      </xdr:txBody>
    </xdr:sp>
    <xdr:clientData/>
  </xdr:twoCellAnchor>
  <xdr:twoCellAnchor>
    <xdr:from>
      <xdr:col>6</xdr:col>
      <xdr:colOff>781050</xdr:colOff>
      <xdr:row>13</xdr:row>
      <xdr:rowOff>104775</xdr:rowOff>
    </xdr:from>
    <xdr:to>
      <xdr:col>8</xdr:col>
      <xdr:colOff>733425</xdr:colOff>
      <xdr:row>16</xdr:row>
      <xdr:rowOff>47625</xdr:rowOff>
    </xdr:to>
    <xdr:sp macro="" textlink="">
      <xdr:nvSpPr>
        <xdr:cNvPr id="3" name="Rectangle à coins arrondis 2"/>
        <xdr:cNvSpPr/>
      </xdr:nvSpPr>
      <xdr:spPr>
        <a:xfrm>
          <a:off x="5133975" y="2705100"/>
          <a:ext cx="1628775" cy="542925"/>
        </a:xfrm>
        <a:prstGeom prst="roundRect">
          <a:avLst/>
        </a:prstGeom>
        <a:blipFill dpi="0"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glow rad="228600">
            <a:schemeClr val="accent1">
              <a:satMod val="175000"/>
              <a:alpha val="40000"/>
            </a:schemeClr>
          </a:glow>
          <a:outerShdw blurRad="44450" dist="27940" dir="5400000" algn="ctr">
            <a:srgbClr val="000000">
              <a:alpha val="32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X33"/>
  <sheetViews>
    <sheetView rightToLeft="1" workbookViewId="0">
      <pane ySplit="3" topLeftCell="A23" activePane="bottomLeft" state="frozen"/>
      <selection pane="bottomLeft" activeCell="B1" sqref="A1:B1048576"/>
    </sheetView>
  </sheetViews>
  <sheetFormatPr baseColWidth="10" defaultRowHeight="18.75" x14ac:dyDescent="0.25"/>
  <cols>
    <col min="1" max="1" width="0" style="9" hidden="1" customWidth="1"/>
    <col min="2" max="2" width="10.625" style="9" hidden="1" customWidth="1"/>
    <col min="3" max="3" width="4.375" style="9" customWidth="1"/>
    <col min="4" max="4" width="7" style="9" customWidth="1"/>
    <col min="5" max="5" width="15.375" style="9" customWidth="1"/>
    <col min="6" max="6" width="7.25" style="183" customWidth="1"/>
    <col min="7" max="7" width="9.5" style="9" customWidth="1"/>
    <col min="8" max="8" width="9.875" style="9" customWidth="1"/>
    <col min="9" max="9" width="10.25" style="9" customWidth="1"/>
    <col min="10" max="10" width="9.75" style="9" customWidth="1"/>
    <col min="11" max="11" width="2.5" style="9" customWidth="1"/>
    <col min="12" max="12" width="9.5" style="9" customWidth="1"/>
    <col min="13" max="13" width="9.125" style="9" customWidth="1"/>
    <col min="14" max="14" width="9.25" style="9" customWidth="1"/>
    <col min="15" max="15" width="9.625" style="9" customWidth="1"/>
    <col min="16" max="16" width="2.25" style="9" customWidth="1"/>
    <col min="17" max="17" width="9.375" style="9" customWidth="1"/>
    <col min="18" max="18" width="9.25" style="9" customWidth="1"/>
    <col min="19" max="19" width="9.125" style="9" customWidth="1"/>
    <col min="20" max="20" width="9.625" style="9" customWidth="1"/>
    <col min="21" max="21" width="4.5" style="9" customWidth="1"/>
    <col min="22" max="22" width="8.875" style="9" customWidth="1"/>
    <col min="23" max="23" width="10.125" style="9" customWidth="1"/>
    <col min="24" max="24" width="8.375" style="9" customWidth="1"/>
    <col min="25" max="16384" width="11" style="9"/>
  </cols>
  <sheetData>
    <row r="1" spans="3:24" s="6" customFormat="1" ht="30.75" customHeight="1" thickTop="1" thickBot="1" x14ac:dyDescent="0.3">
      <c r="C1" s="207" t="s">
        <v>23</v>
      </c>
      <c r="D1" s="208"/>
      <c r="E1" s="208"/>
      <c r="F1" s="208"/>
      <c r="G1" s="209"/>
      <c r="H1" s="196" t="s">
        <v>34</v>
      </c>
      <c r="I1" s="196"/>
      <c r="J1" s="195"/>
      <c r="K1" s="195"/>
      <c r="L1" s="195"/>
      <c r="M1" s="5" t="s">
        <v>15</v>
      </c>
      <c r="N1" s="98">
        <v>2</v>
      </c>
      <c r="O1" s="203" t="s">
        <v>24</v>
      </c>
      <c r="P1" s="203"/>
      <c r="Q1" s="203"/>
      <c r="R1" s="190" t="s">
        <v>19</v>
      </c>
      <c r="S1" s="190"/>
      <c r="T1" s="190"/>
    </row>
    <row r="2" spans="3:24" s="6" customFormat="1" ht="39.75" customHeight="1" thickTop="1" thickBot="1" x14ac:dyDescent="0.3">
      <c r="C2" s="213" t="s">
        <v>155</v>
      </c>
      <c r="D2" s="214"/>
      <c r="E2" s="214"/>
      <c r="F2" s="215"/>
      <c r="G2" s="197" t="s">
        <v>4</v>
      </c>
      <c r="H2" s="198"/>
      <c r="I2" s="198"/>
      <c r="J2" s="199"/>
      <c r="K2" s="2"/>
      <c r="L2" s="200" t="s">
        <v>21</v>
      </c>
      <c r="M2" s="201"/>
      <c r="N2" s="201"/>
      <c r="O2" s="202"/>
      <c r="P2" s="3"/>
      <c r="Q2" s="192" t="s">
        <v>22</v>
      </c>
      <c r="R2" s="193"/>
      <c r="S2" s="193"/>
      <c r="T2" s="194"/>
      <c r="V2" s="210" t="s">
        <v>159</v>
      </c>
      <c r="W2" s="211"/>
      <c r="X2" s="212"/>
    </row>
    <row r="3" spans="3:24" s="7" customFormat="1" ht="22.5" x14ac:dyDescent="0.25">
      <c r="C3" s="204" t="s">
        <v>20</v>
      </c>
      <c r="D3" s="205"/>
      <c r="E3" s="206"/>
      <c r="F3" s="180" t="s">
        <v>162</v>
      </c>
      <c r="G3" s="29" t="s">
        <v>11</v>
      </c>
      <c r="H3" s="29" t="s">
        <v>12</v>
      </c>
      <c r="I3" s="29" t="s">
        <v>13</v>
      </c>
      <c r="J3" s="29" t="s">
        <v>27</v>
      </c>
      <c r="K3" s="27"/>
      <c r="L3" s="29" t="s">
        <v>11</v>
      </c>
      <c r="M3" s="29" t="s">
        <v>12</v>
      </c>
      <c r="N3" s="29" t="s">
        <v>13</v>
      </c>
      <c r="O3" s="29" t="s">
        <v>27</v>
      </c>
      <c r="P3" s="28"/>
      <c r="Q3" s="30" t="s">
        <v>11</v>
      </c>
      <c r="R3" s="30" t="s">
        <v>12</v>
      </c>
      <c r="S3" s="30" t="s">
        <v>13</v>
      </c>
      <c r="T3" s="30" t="s">
        <v>27</v>
      </c>
      <c r="V3" s="49" t="s">
        <v>156</v>
      </c>
      <c r="W3" s="48" t="s">
        <v>157</v>
      </c>
      <c r="X3" s="47" t="s">
        <v>158</v>
      </c>
    </row>
    <row r="4" spans="3:24" ht="20.25" x14ac:dyDescent="0.25">
      <c r="C4" s="1">
        <v>1</v>
      </c>
      <c r="D4" s="179" t="s">
        <v>36</v>
      </c>
      <c r="E4" s="179"/>
      <c r="F4" s="181" t="s">
        <v>163</v>
      </c>
      <c r="G4" s="175">
        <v>12</v>
      </c>
      <c r="H4" s="63">
        <v>12</v>
      </c>
      <c r="I4" s="63">
        <v>7.25</v>
      </c>
      <c r="J4" s="64">
        <v>5</v>
      </c>
      <c r="K4" s="8"/>
      <c r="L4" s="74"/>
      <c r="M4" s="75"/>
      <c r="N4" s="75"/>
      <c r="O4" s="76"/>
      <c r="P4" s="20"/>
      <c r="Q4" s="83"/>
      <c r="R4" s="84"/>
      <c r="S4" s="84"/>
      <c r="T4" s="85"/>
      <c r="V4" s="92"/>
      <c r="W4" s="93"/>
      <c r="X4" s="94"/>
    </row>
    <row r="5" spans="3:24" ht="20.25" x14ac:dyDescent="0.25">
      <c r="C5" s="1">
        <v>2</v>
      </c>
      <c r="D5" s="189" t="s">
        <v>37</v>
      </c>
      <c r="E5" s="189"/>
      <c r="F5" s="182" t="s">
        <v>164</v>
      </c>
      <c r="G5" s="176">
        <v>14</v>
      </c>
      <c r="H5" s="66">
        <v>14</v>
      </c>
      <c r="I5" s="66">
        <v>8.5</v>
      </c>
      <c r="J5" s="67">
        <v>13.5</v>
      </c>
      <c r="K5" s="10"/>
      <c r="L5" s="77"/>
      <c r="M5" s="78"/>
      <c r="N5" s="78"/>
      <c r="O5" s="79"/>
      <c r="P5" s="20"/>
      <c r="Q5" s="83"/>
      <c r="R5" s="84"/>
      <c r="S5" s="84"/>
      <c r="T5" s="85"/>
      <c r="V5" s="92"/>
      <c r="W5" s="93"/>
      <c r="X5" s="94"/>
    </row>
    <row r="6" spans="3:24" ht="20.25" x14ac:dyDescent="0.25">
      <c r="C6" s="1">
        <v>3</v>
      </c>
      <c r="D6" s="189" t="s">
        <v>38</v>
      </c>
      <c r="E6" s="189"/>
      <c r="F6" s="182" t="s">
        <v>163</v>
      </c>
      <c r="G6" s="176">
        <v>12</v>
      </c>
      <c r="H6" s="66">
        <v>12</v>
      </c>
      <c r="I6" s="66">
        <v>7</v>
      </c>
      <c r="J6" s="67">
        <v>6.5</v>
      </c>
      <c r="K6" s="10"/>
      <c r="L6" s="77"/>
      <c r="M6" s="78"/>
      <c r="N6" s="80"/>
      <c r="O6" s="79"/>
      <c r="P6" s="20"/>
      <c r="Q6" s="83"/>
      <c r="R6" s="84"/>
      <c r="S6" s="84"/>
      <c r="T6" s="85"/>
      <c r="V6" s="92"/>
      <c r="W6" s="93"/>
      <c r="X6" s="94"/>
    </row>
    <row r="7" spans="3:24" ht="20.25" x14ac:dyDescent="0.25">
      <c r="C7" s="1">
        <v>4</v>
      </c>
      <c r="D7" s="189" t="s">
        <v>39</v>
      </c>
      <c r="E7" s="189"/>
      <c r="F7" s="182" t="s">
        <v>164</v>
      </c>
      <c r="G7" s="176">
        <v>16.5</v>
      </c>
      <c r="H7" s="66">
        <v>13</v>
      </c>
      <c r="I7" s="66">
        <v>12</v>
      </c>
      <c r="J7" s="67">
        <v>14</v>
      </c>
      <c r="K7" s="10"/>
      <c r="L7" s="77"/>
      <c r="M7" s="78"/>
      <c r="N7" s="78"/>
      <c r="O7" s="79"/>
      <c r="P7" s="20"/>
      <c r="Q7" s="83"/>
      <c r="R7" s="84"/>
      <c r="S7" s="84"/>
      <c r="T7" s="85"/>
      <c r="V7" s="92"/>
      <c r="W7" s="93"/>
      <c r="X7" s="94"/>
    </row>
    <row r="8" spans="3:24" ht="20.25" x14ac:dyDescent="0.25">
      <c r="C8" s="1">
        <v>5</v>
      </c>
      <c r="D8" s="191" t="s">
        <v>40</v>
      </c>
      <c r="E8" s="191"/>
      <c r="F8" s="182" t="s">
        <v>163</v>
      </c>
      <c r="G8" s="176">
        <v>12</v>
      </c>
      <c r="H8" s="66">
        <v>12</v>
      </c>
      <c r="I8" s="66">
        <v>9.75</v>
      </c>
      <c r="J8" s="67">
        <v>9</v>
      </c>
      <c r="K8" s="10"/>
      <c r="L8" s="77"/>
      <c r="M8" s="78"/>
      <c r="N8" s="78"/>
      <c r="O8" s="79"/>
      <c r="P8" s="20"/>
      <c r="Q8" s="83"/>
      <c r="R8" s="84"/>
      <c r="S8" s="84"/>
      <c r="T8" s="85"/>
      <c r="V8" s="92"/>
      <c r="W8" s="93"/>
      <c r="X8" s="94"/>
    </row>
    <row r="9" spans="3:24" ht="20.25" x14ac:dyDescent="0.25">
      <c r="C9" s="1">
        <v>6</v>
      </c>
      <c r="D9" s="189" t="s">
        <v>41</v>
      </c>
      <c r="E9" s="189"/>
      <c r="F9" s="182" t="s">
        <v>164</v>
      </c>
      <c r="G9" s="176">
        <v>17</v>
      </c>
      <c r="H9" s="66">
        <v>14</v>
      </c>
      <c r="I9" s="66">
        <v>14.5</v>
      </c>
      <c r="J9" s="67">
        <v>12.5</v>
      </c>
      <c r="K9" s="10"/>
      <c r="L9" s="77"/>
      <c r="M9" s="78"/>
      <c r="N9" s="78"/>
      <c r="O9" s="79"/>
      <c r="P9" s="20"/>
      <c r="Q9" s="83"/>
      <c r="R9" s="84"/>
      <c r="S9" s="84"/>
      <c r="T9" s="85"/>
      <c r="V9" s="92"/>
      <c r="W9" s="93"/>
      <c r="X9" s="94"/>
    </row>
    <row r="10" spans="3:24" ht="20.25" x14ac:dyDescent="0.25">
      <c r="C10" s="1">
        <v>7</v>
      </c>
      <c r="D10" s="189" t="s">
        <v>42</v>
      </c>
      <c r="E10" s="189"/>
      <c r="F10" s="182" t="s">
        <v>164</v>
      </c>
      <c r="G10" s="176">
        <v>16</v>
      </c>
      <c r="H10" s="66">
        <v>14</v>
      </c>
      <c r="I10" s="66">
        <v>15</v>
      </c>
      <c r="J10" s="67">
        <v>13.5</v>
      </c>
      <c r="K10" s="10"/>
      <c r="L10" s="77"/>
      <c r="M10" s="78"/>
      <c r="N10" s="78"/>
      <c r="O10" s="79"/>
      <c r="P10" s="20"/>
      <c r="Q10" s="83"/>
      <c r="R10" s="84"/>
      <c r="S10" s="84"/>
      <c r="T10" s="85"/>
      <c r="V10" s="92"/>
      <c r="W10" s="93"/>
      <c r="X10" s="94"/>
    </row>
    <row r="11" spans="3:24" ht="21" thickBot="1" x14ac:dyDescent="0.3">
      <c r="C11" s="1">
        <v>8</v>
      </c>
      <c r="D11" s="189" t="s">
        <v>43</v>
      </c>
      <c r="E11" s="189"/>
      <c r="F11" s="182" t="s">
        <v>163</v>
      </c>
      <c r="G11" s="176">
        <v>11.5</v>
      </c>
      <c r="H11" s="66">
        <v>11</v>
      </c>
      <c r="I11" s="66">
        <v>6.25</v>
      </c>
      <c r="J11" s="67">
        <v>8.5</v>
      </c>
      <c r="K11" s="10"/>
      <c r="L11" s="77"/>
      <c r="M11" s="78"/>
      <c r="N11" s="78"/>
      <c r="O11" s="79"/>
      <c r="P11" s="21"/>
      <c r="Q11" s="83"/>
      <c r="R11" s="84"/>
      <c r="S11" s="84"/>
      <c r="T11" s="85"/>
      <c r="V11" s="92"/>
      <c r="W11" s="93"/>
      <c r="X11" s="94"/>
    </row>
    <row r="12" spans="3:24" ht="21" thickTop="1" x14ac:dyDescent="0.25">
      <c r="C12" s="1">
        <v>9</v>
      </c>
      <c r="D12" s="189" t="s">
        <v>44</v>
      </c>
      <c r="E12" s="189"/>
      <c r="F12" s="182" t="s">
        <v>163</v>
      </c>
      <c r="G12" s="176">
        <v>13</v>
      </c>
      <c r="H12" s="66">
        <v>12</v>
      </c>
      <c r="I12" s="66">
        <v>14.5</v>
      </c>
      <c r="J12" s="67">
        <v>7.25</v>
      </c>
      <c r="K12" s="10"/>
      <c r="L12" s="77"/>
      <c r="M12" s="78"/>
      <c r="N12" s="78"/>
      <c r="O12" s="79"/>
      <c r="P12" s="11"/>
      <c r="Q12" s="83"/>
      <c r="R12" s="84"/>
      <c r="S12" s="84"/>
      <c r="T12" s="85"/>
      <c r="V12" s="92"/>
      <c r="W12" s="93"/>
      <c r="X12" s="94"/>
    </row>
    <row r="13" spans="3:24" ht="20.25" x14ac:dyDescent="0.25">
      <c r="C13" s="1">
        <v>10</v>
      </c>
      <c r="D13" s="189" t="s">
        <v>45</v>
      </c>
      <c r="E13" s="189"/>
      <c r="F13" s="182" t="s">
        <v>164</v>
      </c>
      <c r="G13" s="176">
        <v>15.5</v>
      </c>
      <c r="H13" s="66">
        <v>13</v>
      </c>
      <c r="I13" s="66">
        <v>12.25</v>
      </c>
      <c r="J13" s="67">
        <v>11.5</v>
      </c>
      <c r="K13" s="10"/>
      <c r="L13" s="77"/>
      <c r="M13" s="78"/>
      <c r="N13" s="78"/>
      <c r="O13" s="79"/>
      <c r="P13" s="12"/>
      <c r="Q13" s="83"/>
      <c r="R13" s="84"/>
      <c r="S13" s="84"/>
      <c r="T13" s="85"/>
      <c r="V13" s="92"/>
      <c r="W13" s="93"/>
      <c r="X13" s="94"/>
    </row>
    <row r="14" spans="3:24" ht="20.25" x14ac:dyDescent="0.25">
      <c r="C14" s="1">
        <v>11</v>
      </c>
      <c r="D14" s="189" t="s">
        <v>46</v>
      </c>
      <c r="E14" s="189"/>
      <c r="F14" s="182" t="s">
        <v>163</v>
      </c>
      <c r="G14" s="176">
        <v>11</v>
      </c>
      <c r="H14" s="66">
        <v>12</v>
      </c>
      <c r="I14" s="66">
        <v>5</v>
      </c>
      <c r="J14" s="67">
        <v>6.5</v>
      </c>
      <c r="K14" s="10"/>
      <c r="L14" s="77"/>
      <c r="M14" s="78"/>
      <c r="N14" s="78"/>
      <c r="O14" s="79"/>
      <c r="P14" s="12"/>
      <c r="Q14" s="83"/>
      <c r="R14" s="84"/>
      <c r="S14" s="84"/>
      <c r="T14" s="85"/>
      <c r="V14" s="92"/>
      <c r="W14" s="93"/>
      <c r="X14" s="94"/>
    </row>
    <row r="15" spans="3:24" ht="20.25" x14ac:dyDescent="0.25">
      <c r="C15" s="1">
        <v>12</v>
      </c>
      <c r="D15" s="189" t="s">
        <v>47</v>
      </c>
      <c r="E15" s="189"/>
      <c r="F15" s="182" t="s">
        <v>164</v>
      </c>
      <c r="G15" s="176">
        <v>17.5</v>
      </c>
      <c r="H15" s="66">
        <v>14</v>
      </c>
      <c r="I15" s="66">
        <v>12</v>
      </c>
      <c r="J15" s="67">
        <v>18</v>
      </c>
      <c r="K15" s="10"/>
      <c r="L15" s="77"/>
      <c r="M15" s="78"/>
      <c r="N15" s="78"/>
      <c r="O15" s="79"/>
      <c r="P15" s="12"/>
      <c r="Q15" s="83"/>
      <c r="R15" s="84"/>
      <c r="S15" s="84"/>
      <c r="T15" s="85"/>
      <c r="V15" s="92"/>
      <c r="W15" s="93"/>
      <c r="X15" s="94"/>
    </row>
    <row r="16" spans="3:24" ht="20.25" x14ac:dyDescent="0.25">
      <c r="C16" s="1">
        <v>13</v>
      </c>
      <c r="D16" s="189" t="s">
        <v>48</v>
      </c>
      <c r="E16" s="189"/>
      <c r="F16" s="182" t="s">
        <v>164</v>
      </c>
      <c r="G16" s="176">
        <v>15</v>
      </c>
      <c r="H16" s="66">
        <v>12.5</v>
      </c>
      <c r="I16" s="66">
        <v>8</v>
      </c>
      <c r="J16" s="67">
        <v>7</v>
      </c>
      <c r="K16" s="10"/>
      <c r="L16" s="77"/>
      <c r="M16" s="78"/>
      <c r="N16" s="78"/>
      <c r="O16" s="79"/>
      <c r="P16" s="12"/>
      <c r="Q16" s="83"/>
      <c r="R16" s="84"/>
      <c r="S16" s="84"/>
      <c r="T16" s="85"/>
      <c r="V16" s="92"/>
      <c r="W16" s="93"/>
      <c r="X16" s="94"/>
    </row>
    <row r="17" spans="1:24" ht="20.25" x14ac:dyDescent="0.25">
      <c r="C17" s="1">
        <v>14</v>
      </c>
      <c r="D17" s="189" t="s">
        <v>49</v>
      </c>
      <c r="E17" s="189"/>
      <c r="F17" s="182" t="s">
        <v>164</v>
      </c>
      <c r="G17" s="176">
        <v>15</v>
      </c>
      <c r="H17" s="66">
        <v>12</v>
      </c>
      <c r="I17" s="66">
        <v>9</v>
      </c>
      <c r="J17" s="67">
        <v>7.5</v>
      </c>
      <c r="K17" s="10"/>
      <c r="L17" s="77"/>
      <c r="M17" s="78"/>
      <c r="N17" s="78"/>
      <c r="O17" s="79"/>
      <c r="P17" s="12"/>
      <c r="Q17" s="83"/>
      <c r="R17" s="84"/>
      <c r="S17" s="84"/>
      <c r="T17" s="85"/>
      <c r="V17" s="92"/>
      <c r="W17" s="93"/>
      <c r="X17" s="94"/>
    </row>
    <row r="18" spans="1:24" ht="20.25" x14ac:dyDescent="0.25">
      <c r="C18" s="1">
        <v>15</v>
      </c>
      <c r="D18" s="189" t="s">
        <v>50</v>
      </c>
      <c r="E18" s="189"/>
      <c r="F18" s="182" t="s">
        <v>164</v>
      </c>
      <c r="G18" s="176">
        <v>17</v>
      </c>
      <c r="H18" s="66">
        <v>14</v>
      </c>
      <c r="I18" s="66">
        <v>14.25</v>
      </c>
      <c r="J18" s="67">
        <v>12.5</v>
      </c>
      <c r="K18" s="10"/>
      <c r="L18" s="77"/>
      <c r="M18" s="78"/>
      <c r="N18" s="78"/>
      <c r="O18" s="79"/>
      <c r="P18" s="12"/>
      <c r="Q18" s="83"/>
      <c r="R18" s="84"/>
      <c r="S18" s="84"/>
      <c r="T18" s="85"/>
      <c r="V18" s="92"/>
      <c r="W18" s="93"/>
      <c r="X18" s="94"/>
    </row>
    <row r="19" spans="1:24" ht="20.25" x14ac:dyDescent="0.25">
      <c r="C19" s="1">
        <v>16</v>
      </c>
      <c r="D19" s="189" t="s">
        <v>51</v>
      </c>
      <c r="E19" s="189"/>
      <c r="F19" s="182" t="s">
        <v>164</v>
      </c>
      <c r="G19" s="176">
        <v>16</v>
      </c>
      <c r="H19" s="66">
        <v>12.5</v>
      </c>
      <c r="I19" s="66">
        <v>11.25</v>
      </c>
      <c r="J19" s="67">
        <v>8</v>
      </c>
      <c r="K19" s="10"/>
      <c r="L19" s="77"/>
      <c r="M19" s="78"/>
      <c r="N19" s="78"/>
      <c r="O19" s="79"/>
      <c r="P19" s="12"/>
      <c r="Q19" s="83"/>
      <c r="R19" s="84"/>
      <c r="S19" s="84"/>
      <c r="T19" s="85"/>
      <c r="V19" s="92"/>
      <c r="W19" s="93"/>
      <c r="X19" s="94"/>
    </row>
    <row r="20" spans="1:24" ht="20.25" x14ac:dyDescent="0.25">
      <c r="C20" s="1">
        <v>17</v>
      </c>
      <c r="D20" s="189" t="s">
        <v>52</v>
      </c>
      <c r="E20" s="189"/>
      <c r="F20" s="182" t="s">
        <v>164</v>
      </c>
      <c r="G20" s="176">
        <v>14</v>
      </c>
      <c r="H20" s="66">
        <v>12</v>
      </c>
      <c r="I20" s="66">
        <v>9.75</v>
      </c>
      <c r="J20" s="67">
        <v>11.75</v>
      </c>
      <c r="K20" s="10"/>
      <c r="L20" s="77"/>
      <c r="M20" s="78"/>
      <c r="N20" s="78"/>
      <c r="O20" s="79"/>
      <c r="P20" s="12"/>
      <c r="Q20" s="83"/>
      <c r="R20" s="84"/>
      <c r="S20" s="84"/>
      <c r="T20" s="85"/>
      <c r="V20" s="92"/>
      <c r="W20" s="93"/>
      <c r="X20" s="94"/>
    </row>
    <row r="21" spans="1:24" ht="20.25" x14ac:dyDescent="0.25">
      <c r="C21" s="1">
        <v>18</v>
      </c>
      <c r="D21" s="189" t="s">
        <v>53</v>
      </c>
      <c r="E21" s="189"/>
      <c r="F21" s="182" t="s">
        <v>164</v>
      </c>
      <c r="G21" s="176">
        <v>15</v>
      </c>
      <c r="H21" s="66">
        <v>11.5</v>
      </c>
      <c r="I21" s="66">
        <v>14.25</v>
      </c>
      <c r="J21" s="67">
        <v>8</v>
      </c>
      <c r="K21" s="10"/>
      <c r="L21" s="77"/>
      <c r="M21" s="78"/>
      <c r="N21" s="78"/>
      <c r="O21" s="79"/>
      <c r="P21" s="12"/>
      <c r="Q21" s="83"/>
      <c r="R21" s="84"/>
      <c r="S21" s="84"/>
      <c r="T21" s="85"/>
      <c r="V21" s="92"/>
      <c r="W21" s="93"/>
      <c r="X21" s="94"/>
    </row>
    <row r="22" spans="1:24" ht="20.25" x14ac:dyDescent="0.25">
      <c r="C22" s="1">
        <v>19</v>
      </c>
      <c r="D22" s="189" t="s">
        <v>54</v>
      </c>
      <c r="E22" s="189"/>
      <c r="F22" s="182" t="s">
        <v>164</v>
      </c>
      <c r="G22" s="176">
        <v>15</v>
      </c>
      <c r="H22" s="66">
        <v>14</v>
      </c>
      <c r="I22" s="66">
        <v>12</v>
      </c>
      <c r="J22" s="67">
        <v>13</v>
      </c>
      <c r="K22" s="10"/>
      <c r="L22" s="77"/>
      <c r="M22" s="78"/>
      <c r="N22" s="78"/>
      <c r="O22" s="79"/>
      <c r="P22" s="12"/>
      <c r="Q22" s="83"/>
      <c r="R22" s="84"/>
      <c r="S22" s="84"/>
      <c r="T22" s="85"/>
      <c r="V22" s="92"/>
      <c r="W22" s="93"/>
      <c r="X22" s="94"/>
    </row>
    <row r="23" spans="1:24" ht="20.25" x14ac:dyDescent="0.25">
      <c r="C23" s="1">
        <v>20</v>
      </c>
      <c r="D23" s="189" t="s">
        <v>55</v>
      </c>
      <c r="E23" s="189"/>
      <c r="F23" s="182" t="s">
        <v>164</v>
      </c>
      <c r="G23" s="176">
        <v>13.5</v>
      </c>
      <c r="H23" s="66">
        <v>12</v>
      </c>
      <c r="I23" s="66">
        <v>14.75</v>
      </c>
      <c r="J23" s="67">
        <v>11</v>
      </c>
      <c r="K23" s="10"/>
      <c r="L23" s="77"/>
      <c r="M23" s="78"/>
      <c r="N23" s="78"/>
      <c r="O23" s="79"/>
      <c r="P23" s="12"/>
      <c r="Q23" s="83"/>
      <c r="R23" s="84"/>
      <c r="S23" s="84"/>
      <c r="T23" s="85"/>
      <c r="V23" s="92"/>
      <c r="W23" s="93"/>
      <c r="X23" s="94"/>
    </row>
    <row r="24" spans="1:24" ht="20.25" x14ac:dyDescent="0.25">
      <c r="C24" s="1">
        <v>21</v>
      </c>
      <c r="D24" s="189" t="s">
        <v>56</v>
      </c>
      <c r="E24" s="189"/>
      <c r="F24" s="182" t="s">
        <v>164</v>
      </c>
      <c r="G24" s="176">
        <v>17.5</v>
      </c>
      <c r="H24" s="66">
        <v>14</v>
      </c>
      <c r="I24" s="66">
        <v>17.5</v>
      </c>
      <c r="J24" s="67">
        <v>16.5</v>
      </c>
      <c r="K24" s="10"/>
      <c r="L24" s="77"/>
      <c r="M24" s="78"/>
      <c r="N24" s="78"/>
      <c r="O24" s="79"/>
      <c r="P24" s="12"/>
      <c r="Q24" s="83"/>
      <c r="R24" s="84"/>
      <c r="S24" s="84"/>
      <c r="T24" s="85"/>
      <c r="V24" s="92"/>
      <c r="W24" s="93"/>
      <c r="X24" s="94"/>
    </row>
    <row r="25" spans="1:24" ht="20.25" x14ac:dyDescent="0.25">
      <c r="C25" s="1">
        <v>22</v>
      </c>
      <c r="D25" s="189" t="s">
        <v>57</v>
      </c>
      <c r="E25" s="189"/>
      <c r="F25" s="182" t="s">
        <v>164</v>
      </c>
      <c r="G25" s="176">
        <v>17.5</v>
      </c>
      <c r="H25" s="66">
        <v>14</v>
      </c>
      <c r="I25" s="66">
        <v>17</v>
      </c>
      <c r="J25" s="67">
        <v>16</v>
      </c>
      <c r="K25" s="10"/>
      <c r="L25" s="77"/>
      <c r="M25" s="78"/>
      <c r="N25" s="78"/>
      <c r="O25" s="79"/>
      <c r="P25" s="12"/>
      <c r="Q25" s="83"/>
      <c r="R25" s="84"/>
      <c r="S25" s="84"/>
      <c r="T25" s="85"/>
      <c r="V25" s="92"/>
      <c r="W25" s="93"/>
      <c r="X25" s="94"/>
    </row>
    <row r="26" spans="1:24" ht="20.25" x14ac:dyDescent="0.25">
      <c r="C26" s="1">
        <v>23</v>
      </c>
      <c r="D26" s="189" t="s">
        <v>58</v>
      </c>
      <c r="E26" s="189"/>
      <c r="F26" s="182" t="s">
        <v>164</v>
      </c>
      <c r="G26" s="176">
        <v>16</v>
      </c>
      <c r="H26" s="66">
        <v>12</v>
      </c>
      <c r="I26" s="66">
        <v>10.75</v>
      </c>
      <c r="J26" s="67">
        <v>13</v>
      </c>
      <c r="K26" s="10"/>
      <c r="L26" s="77"/>
      <c r="M26" s="78"/>
      <c r="N26" s="78"/>
      <c r="O26" s="79"/>
      <c r="P26" s="12"/>
      <c r="Q26" s="83"/>
      <c r="R26" s="84"/>
      <c r="S26" s="84"/>
      <c r="T26" s="85"/>
      <c r="V26" s="92"/>
      <c r="W26" s="93"/>
      <c r="X26" s="94"/>
    </row>
    <row r="27" spans="1:24" ht="20.25" x14ac:dyDescent="0.25">
      <c r="C27" s="1">
        <v>24</v>
      </c>
      <c r="D27" s="189" t="s">
        <v>59</v>
      </c>
      <c r="E27" s="189"/>
      <c r="F27" s="182" t="s">
        <v>163</v>
      </c>
      <c r="G27" s="176">
        <v>12.5</v>
      </c>
      <c r="H27" s="66">
        <v>10</v>
      </c>
      <c r="I27" s="66">
        <v>8.75</v>
      </c>
      <c r="J27" s="67">
        <v>5.75</v>
      </c>
      <c r="K27" s="10"/>
      <c r="L27" s="77"/>
      <c r="M27" s="78"/>
      <c r="N27" s="78"/>
      <c r="O27" s="79"/>
      <c r="P27" s="12"/>
      <c r="Q27" s="83"/>
      <c r="R27" s="84"/>
      <c r="S27" s="84"/>
      <c r="T27" s="85"/>
      <c r="V27" s="92"/>
      <c r="W27" s="93"/>
      <c r="X27" s="94"/>
    </row>
    <row r="28" spans="1:24" ht="22.5" customHeight="1" x14ac:dyDescent="0.25">
      <c r="C28" s="1">
        <v>25</v>
      </c>
      <c r="D28" s="189" t="s">
        <v>60</v>
      </c>
      <c r="E28" s="189"/>
      <c r="F28" s="182" t="s">
        <v>164</v>
      </c>
      <c r="G28" s="176">
        <v>15.5</v>
      </c>
      <c r="H28" s="66">
        <v>13</v>
      </c>
      <c r="I28" s="66">
        <v>10.5</v>
      </c>
      <c r="J28" s="67">
        <v>10</v>
      </c>
      <c r="K28" s="13"/>
      <c r="L28" s="78"/>
      <c r="M28" s="78"/>
      <c r="N28" s="78"/>
      <c r="O28" s="78"/>
      <c r="P28" s="14"/>
      <c r="Q28" s="83"/>
      <c r="R28" s="84"/>
      <c r="S28" s="84"/>
      <c r="T28" s="85"/>
      <c r="V28" s="92"/>
      <c r="W28" s="93"/>
      <c r="X28" s="94"/>
    </row>
    <row r="29" spans="1:24" ht="20.25" x14ac:dyDescent="0.25">
      <c r="A29" s="184" t="s">
        <v>165</v>
      </c>
      <c r="B29" s="185"/>
      <c r="C29" s="1">
        <v>26</v>
      </c>
      <c r="D29" s="189" t="s">
        <v>61</v>
      </c>
      <c r="E29" s="189"/>
      <c r="F29" s="182" t="s">
        <v>164</v>
      </c>
      <c r="G29" s="176">
        <v>13</v>
      </c>
      <c r="H29" s="66">
        <v>11.5</v>
      </c>
      <c r="I29" s="66">
        <v>10.25</v>
      </c>
      <c r="J29" s="67">
        <v>9.5</v>
      </c>
      <c r="K29" s="15"/>
      <c r="L29" s="78"/>
      <c r="M29" s="78"/>
      <c r="N29" s="78"/>
      <c r="O29" s="78"/>
      <c r="P29" s="16"/>
      <c r="Q29" s="83"/>
      <c r="R29" s="84"/>
      <c r="S29" s="84"/>
      <c r="T29" s="85"/>
      <c r="V29" s="92"/>
      <c r="W29" s="93"/>
      <c r="X29" s="94"/>
    </row>
    <row r="30" spans="1:24" ht="20.25" x14ac:dyDescent="0.25">
      <c r="A30" s="184" t="s">
        <v>166</v>
      </c>
      <c r="B30" s="185">
        <f>COUNTA(F4:F33)</f>
        <v>30</v>
      </c>
      <c r="C30" s="1">
        <v>27</v>
      </c>
      <c r="D30" s="189" t="s">
        <v>62</v>
      </c>
      <c r="E30" s="189"/>
      <c r="F30" s="182" t="s">
        <v>163</v>
      </c>
      <c r="G30" s="176">
        <v>12</v>
      </c>
      <c r="H30" s="66">
        <v>11.5</v>
      </c>
      <c r="I30" s="66">
        <v>6.5</v>
      </c>
      <c r="J30" s="67">
        <v>4</v>
      </c>
      <c r="K30" s="15"/>
      <c r="L30" s="78"/>
      <c r="M30" s="78"/>
      <c r="N30" s="78"/>
      <c r="O30" s="78"/>
      <c r="P30" s="16"/>
      <c r="Q30" s="83"/>
      <c r="R30" s="84"/>
      <c r="S30" s="84"/>
      <c r="T30" s="85"/>
      <c r="V30" s="92"/>
      <c r="W30" s="93"/>
      <c r="X30" s="94"/>
    </row>
    <row r="31" spans="1:24" ht="20.25" x14ac:dyDescent="0.25">
      <c r="C31" s="1">
        <v>28</v>
      </c>
      <c r="D31" s="189" t="s">
        <v>63</v>
      </c>
      <c r="E31" s="189"/>
      <c r="F31" s="182" t="s">
        <v>164</v>
      </c>
      <c r="G31" s="176">
        <v>12.5</v>
      </c>
      <c r="H31" s="66">
        <v>10.5</v>
      </c>
      <c r="I31" s="66">
        <v>6.5</v>
      </c>
      <c r="J31" s="67">
        <v>8</v>
      </c>
      <c r="K31" s="15"/>
      <c r="L31" s="78"/>
      <c r="M31" s="78"/>
      <c r="N31" s="78"/>
      <c r="O31" s="78"/>
      <c r="P31" s="16"/>
      <c r="Q31" s="83"/>
      <c r="R31" s="84"/>
      <c r="S31" s="84"/>
      <c r="T31" s="85"/>
      <c r="V31" s="92"/>
      <c r="W31" s="93"/>
      <c r="X31" s="94"/>
    </row>
    <row r="32" spans="1:24" ht="20.25" x14ac:dyDescent="0.25">
      <c r="C32" s="43">
        <v>29</v>
      </c>
      <c r="D32" s="189" t="s">
        <v>64</v>
      </c>
      <c r="E32" s="189"/>
      <c r="F32" s="182" t="s">
        <v>163</v>
      </c>
      <c r="G32" s="177">
        <v>12.5</v>
      </c>
      <c r="H32" s="69">
        <v>12</v>
      </c>
      <c r="I32" s="69">
        <v>8.5</v>
      </c>
      <c r="J32" s="70">
        <v>6.5</v>
      </c>
      <c r="K32" s="17"/>
      <c r="L32" s="81"/>
      <c r="M32" s="81"/>
      <c r="N32" s="81"/>
      <c r="O32" s="81"/>
      <c r="P32" s="18"/>
      <c r="Q32" s="86"/>
      <c r="R32" s="87"/>
      <c r="S32" s="87"/>
      <c r="T32" s="88"/>
      <c r="V32" s="92"/>
      <c r="W32" s="93"/>
      <c r="X32" s="94"/>
    </row>
    <row r="33" spans="3:24" ht="21" thickBot="1" x14ac:dyDescent="0.3">
      <c r="C33" s="61">
        <v>30</v>
      </c>
      <c r="D33" s="189" t="s">
        <v>65</v>
      </c>
      <c r="E33" s="189"/>
      <c r="F33" s="182" t="s">
        <v>164</v>
      </c>
      <c r="G33" s="178">
        <v>13</v>
      </c>
      <c r="H33" s="72">
        <v>11</v>
      </c>
      <c r="I33" s="72">
        <v>7.25</v>
      </c>
      <c r="J33" s="73">
        <v>6.25</v>
      </c>
      <c r="K33" s="54"/>
      <c r="L33" s="82"/>
      <c r="M33" s="82"/>
      <c r="N33" s="82"/>
      <c r="O33" s="82"/>
      <c r="P33" s="55"/>
      <c r="Q33" s="89"/>
      <c r="R33" s="90"/>
      <c r="S33" s="90"/>
      <c r="T33" s="91"/>
      <c r="V33" s="95"/>
      <c r="W33" s="96"/>
      <c r="X33" s="97"/>
    </row>
  </sheetData>
  <mergeCells count="40">
    <mergeCell ref="V2:X2"/>
    <mergeCell ref="D18:E18"/>
    <mergeCell ref="D17:E17"/>
    <mergeCell ref="D16:E16"/>
    <mergeCell ref="D15:E15"/>
    <mergeCell ref="D14:E14"/>
    <mergeCell ref="D13:E13"/>
    <mergeCell ref="D12:E12"/>
    <mergeCell ref="D11:E11"/>
    <mergeCell ref="D10:E10"/>
    <mergeCell ref="C2:F2"/>
    <mergeCell ref="D23:E23"/>
    <mergeCell ref="D22:E22"/>
    <mergeCell ref="D21:E21"/>
    <mergeCell ref="D20:E20"/>
    <mergeCell ref="D19:E19"/>
    <mergeCell ref="D28:E28"/>
    <mergeCell ref="D27:E27"/>
    <mergeCell ref="D26:E26"/>
    <mergeCell ref="D25:E25"/>
    <mergeCell ref="D24:E24"/>
    <mergeCell ref="R1:T1"/>
    <mergeCell ref="D9:E9"/>
    <mergeCell ref="D8:E8"/>
    <mergeCell ref="D7:E7"/>
    <mergeCell ref="D6:E6"/>
    <mergeCell ref="D5:E5"/>
    <mergeCell ref="Q2:T2"/>
    <mergeCell ref="J1:L1"/>
    <mergeCell ref="H1:I1"/>
    <mergeCell ref="G2:J2"/>
    <mergeCell ref="L2:O2"/>
    <mergeCell ref="O1:Q1"/>
    <mergeCell ref="C3:E3"/>
    <mergeCell ref="C1:G1"/>
    <mergeCell ref="D29:E29"/>
    <mergeCell ref="D30:E30"/>
    <mergeCell ref="D31:E31"/>
    <mergeCell ref="D32:E32"/>
    <mergeCell ref="D33:E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0000"/>
  </sheetPr>
  <dimension ref="A1:U35"/>
  <sheetViews>
    <sheetView rightToLeft="1" workbookViewId="0">
      <pane ySplit="3" topLeftCell="A5" activePane="bottomLeft" state="frozen"/>
      <selection pane="bottomLeft" activeCell="E11" sqref="E11"/>
    </sheetView>
  </sheetViews>
  <sheetFormatPr baseColWidth="10" defaultRowHeight="18.75" x14ac:dyDescent="0.25"/>
  <cols>
    <col min="1" max="1" width="4.375" style="9" customWidth="1"/>
    <col min="2" max="2" width="7" style="9" customWidth="1"/>
    <col min="3" max="3" width="15.375" style="9" customWidth="1"/>
    <col min="4" max="4" width="9.5" style="9" customWidth="1"/>
    <col min="5" max="5" width="9.875" style="9" customWidth="1"/>
    <col min="6" max="6" width="10.25" style="9" customWidth="1"/>
    <col min="7" max="7" width="9.75" style="9" customWidth="1"/>
    <col min="8" max="8" width="2.5" style="9" customWidth="1"/>
    <col min="9" max="9" width="9.5" style="9" customWidth="1"/>
    <col min="10" max="10" width="9.125" style="9" customWidth="1"/>
    <col min="11" max="11" width="9.25" style="9" customWidth="1"/>
    <col min="12" max="12" width="9.625" style="9" customWidth="1"/>
    <col min="13" max="13" width="2.25" style="9" customWidth="1"/>
    <col min="14" max="14" width="9.375" style="9" customWidth="1"/>
    <col min="15" max="15" width="9.25" style="9" customWidth="1"/>
    <col min="16" max="16" width="9.125" style="9" customWidth="1"/>
    <col min="17" max="17" width="9.625" style="9" customWidth="1"/>
    <col min="18" max="18" width="4.75" style="9" customWidth="1"/>
    <col min="19" max="19" width="9.125" style="9" customWidth="1"/>
    <col min="20" max="20" width="10.5" style="9" customWidth="1"/>
    <col min="21" max="21" width="8.5" style="9" customWidth="1"/>
    <col min="22" max="16384" width="11" style="9"/>
  </cols>
  <sheetData>
    <row r="1" spans="1:21" s="6" customFormat="1" ht="30.75" customHeight="1" thickTop="1" thickBot="1" x14ac:dyDescent="0.3">
      <c r="A1" s="24" t="s">
        <v>23</v>
      </c>
      <c r="B1" s="25"/>
      <c r="C1" s="26"/>
      <c r="D1" s="23"/>
      <c r="E1" s="223" t="s">
        <v>35</v>
      </c>
      <c r="F1" s="224"/>
      <c r="G1" s="195"/>
      <c r="H1" s="195"/>
      <c r="I1" s="195"/>
      <c r="J1" s="5" t="s">
        <v>15</v>
      </c>
      <c r="K1" s="102">
        <v>2</v>
      </c>
      <c r="L1" s="203" t="s">
        <v>24</v>
      </c>
      <c r="M1" s="203"/>
      <c r="N1" s="203"/>
      <c r="O1" s="190" t="s">
        <v>19</v>
      </c>
      <c r="P1" s="190"/>
      <c r="Q1" s="190"/>
    </row>
    <row r="2" spans="1:21" s="6" customFormat="1" ht="39.75" customHeight="1" thickTop="1" thickBot="1" x14ac:dyDescent="0.3">
      <c r="A2" s="220" t="s">
        <v>155</v>
      </c>
      <c r="B2" s="221"/>
      <c r="C2" s="222"/>
      <c r="D2" s="197" t="s">
        <v>4</v>
      </c>
      <c r="E2" s="198"/>
      <c r="F2" s="198"/>
      <c r="G2" s="199"/>
      <c r="H2" s="2"/>
      <c r="I2" s="200" t="s">
        <v>21</v>
      </c>
      <c r="J2" s="201"/>
      <c r="K2" s="201"/>
      <c r="L2" s="202"/>
      <c r="M2" s="3"/>
      <c r="N2" s="192" t="s">
        <v>22</v>
      </c>
      <c r="O2" s="193"/>
      <c r="P2" s="193"/>
      <c r="Q2" s="194"/>
      <c r="S2" s="234" t="s">
        <v>159</v>
      </c>
      <c r="T2" s="235"/>
      <c r="U2" s="236"/>
    </row>
    <row r="3" spans="1:21" s="7" customFormat="1" ht="24" thickTop="1" thickBot="1" x14ac:dyDescent="0.3">
      <c r="A3" s="227" t="s">
        <v>20</v>
      </c>
      <c r="B3" s="228"/>
      <c r="C3" s="229"/>
      <c r="D3" s="33" t="s">
        <v>11</v>
      </c>
      <c r="E3" s="34" t="s">
        <v>12</v>
      </c>
      <c r="F3" s="34" t="s">
        <v>13</v>
      </c>
      <c r="G3" s="35" t="s">
        <v>27</v>
      </c>
      <c r="H3" s="31"/>
      <c r="I3" s="34" t="s">
        <v>11</v>
      </c>
      <c r="J3" s="34" t="s">
        <v>12</v>
      </c>
      <c r="K3" s="34" t="s">
        <v>13</v>
      </c>
      <c r="L3" s="34" t="s">
        <v>27</v>
      </c>
      <c r="M3" s="32"/>
      <c r="N3" s="41" t="s">
        <v>11</v>
      </c>
      <c r="O3" s="41" t="s">
        <v>12</v>
      </c>
      <c r="P3" s="41" t="s">
        <v>13</v>
      </c>
      <c r="Q3" s="42" t="s">
        <v>27</v>
      </c>
      <c r="S3" s="50" t="s">
        <v>156</v>
      </c>
      <c r="T3" s="51" t="s">
        <v>157</v>
      </c>
      <c r="U3" s="52" t="s">
        <v>158</v>
      </c>
    </row>
    <row r="4" spans="1:21" ht="21" thickTop="1" x14ac:dyDescent="0.25">
      <c r="A4" s="1">
        <v>1</v>
      </c>
      <c r="B4" s="230" t="s">
        <v>66</v>
      </c>
      <c r="C4" s="231" t="s">
        <v>66</v>
      </c>
      <c r="D4" s="62">
        <v>13</v>
      </c>
      <c r="E4" s="63">
        <v>12</v>
      </c>
      <c r="F4" s="63">
        <v>6</v>
      </c>
      <c r="G4" s="64">
        <v>10</v>
      </c>
      <c r="H4" s="8"/>
      <c r="I4" s="74"/>
      <c r="J4" s="75"/>
      <c r="K4" s="75"/>
      <c r="L4" s="76"/>
      <c r="M4" s="20"/>
      <c r="N4" s="84"/>
      <c r="O4" s="84"/>
      <c r="P4" s="84"/>
      <c r="Q4" s="84"/>
      <c r="S4" s="92"/>
      <c r="T4" s="93"/>
      <c r="U4" s="94"/>
    </row>
    <row r="5" spans="1:21" ht="20.25" x14ac:dyDescent="0.25">
      <c r="A5" s="1">
        <v>2</v>
      </c>
      <c r="B5" s="225" t="s">
        <v>67</v>
      </c>
      <c r="C5" s="226" t="s">
        <v>67</v>
      </c>
      <c r="D5" s="65">
        <v>15</v>
      </c>
      <c r="E5" s="66">
        <v>14</v>
      </c>
      <c r="F5" s="66">
        <v>12</v>
      </c>
      <c r="G5" s="67">
        <v>15.75</v>
      </c>
      <c r="H5" s="10"/>
      <c r="I5" s="77"/>
      <c r="J5" s="78"/>
      <c r="K5" s="78"/>
      <c r="L5" s="79"/>
      <c r="M5" s="20"/>
      <c r="N5" s="83"/>
      <c r="O5" s="84"/>
      <c r="P5" s="84"/>
      <c r="Q5" s="85"/>
      <c r="S5" s="92"/>
      <c r="T5" s="93"/>
      <c r="U5" s="94"/>
    </row>
    <row r="6" spans="1:21" ht="20.25" x14ac:dyDescent="0.25">
      <c r="A6" s="1">
        <v>3</v>
      </c>
      <c r="B6" s="225" t="s">
        <v>68</v>
      </c>
      <c r="C6" s="226" t="s">
        <v>68</v>
      </c>
      <c r="D6" s="65">
        <v>12</v>
      </c>
      <c r="E6" s="66">
        <v>13</v>
      </c>
      <c r="F6" s="66">
        <v>3.25</v>
      </c>
      <c r="G6" s="67">
        <v>7.75</v>
      </c>
      <c r="H6" s="10"/>
      <c r="I6" s="77"/>
      <c r="J6" s="78"/>
      <c r="K6" s="99"/>
      <c r="L6" s="79"/>
      <c r="M6" s="20"/>
      <c r="N6" s="83"/>
      <c r="O6" s="84"/>
      <c r="P6" s="84"/>
      <c r="Q6" s="84"/>
      <c r="S6" s="92"/>
      <c r="T6" s="93"/>
      <c r="U6" s="94"/>
    </row>
    <row r="7" spans="1:21" ht="20.25" x14ac:dyDescent="0.25">
      <c r="A7" s="1">
        <v>4</v>
      </c>
      <c r="B7" s="225" t="s">
        <v>69</v>
      </c>
      <c r="C7" s="226" t="s">
        <v>69</v>
      </c>
      <c r="D7" s="65">
        <v>14</v>
      </c>
      <c r="E7" s="66">
        <v>13</v>
      </c>
      <c r="F7" s="66">
        <v>9.75</v>
      </c>
      <c r="G7" s="67">
        <v>11.5</v>
      </c>
      <c r="H7" s="10"/>
      <c r="I7" s="77"/>
      <c r="J7" s="78"/>
      <c r="K7" s="78"/>
      <c r="L7" s="79"/>
      <c r="M7" s="20"/>
      <c r="N7" s="83"/>
      <c r="O7" s="84"/>
      <c r="P7" s="84"/>
      <c r="Q7" s="85"/>
      <c r="S7" s="92"/>
      <c r="T7" s="93"/>
      <c r="U7" s="94"/>
    </row>
    <row r="8" spans="1:21" ht="20.25" x14ac:dyDescent="0.25">
      <c r="A8" s="1">
        <v>5</v>
      </c>
      <c r="B8" s="232" t="s">
        <v>70</v>
      </c>
      <c r="C8" s="233" t="s">
        <v>70</v>
      </c>
      <c r="D8" s="65">
        <v>12</v>
      </c>
      <c r="E8" s="66">
        <v>12.5</v>
      </c>
      <c r="F8" s="66">
        <v>11.75</v>
      </c>
      <c r="G8" s="67">
        <v>7.25</v>
      </c>
      <c r="H8" s="10"/>
      <c r="I8" s="77"/>
      <c r="J8" s="78"/>
      <c r="K8" s="78"/>
      <c r="L8" s="79"/>
      <c r="M8" s="20"/>
      <c r="N8" s="83"/>
      <c r="O8" s="84"/>
      <c r="P8" s="84"/>
      <c r="Q8" s="85"/>
      <c r="S8" s="92"/>
      <c r="T8" s="93"/>
      <c r="U8" s="94"/>
    </row>
    <row r="9" spans="1:21" ht="20.25" x14ac:dyDescent="0.25">
      <c r="A9" s="1">
        <v>6</v>
      </c>
      <c r="B9" s="225" t="s">
        <v>71</v>
      </c>
      <c r="C9" s="226" t="s">
        <v>71</v>
      </c>
      <c r="D9" s="65">
        <v>15</v>
      </c>
      <c r="E9" s="66">
        <v>13</v>
      </c>
      <c r="F9" s="66">
        <v>15.5</v>
      </c>
      <c r="G9" s="67">
        <v>11.25</v>
      </c>
      <c r="H9" s="10"/>
      <c r="I9" s="77"/>
      <c r="J9" s="78"/>
      <c r="K9" s="78"/>
      <c r="L9" s="79"/>
      <c r="M9" s="20"/>
      <c r="N9" s="83"/>
      <c r="O9" s="84"/>
      <c r="P9" s="84"/>
      <c r="Q9" s="85"/>
      <c r="S9" s="92"/>
      <c r="T9" s="93"/>
      <c r="U9" s="94"/>
    </row>
    <row r="10" spans="1:21" ht="20.25" x14ac:dyDescent="0.25">
      <c r="A10" s="1">
        <v>7</v>
      </c>
      <c r="B10" s="225" t="s">
        <v>72</v>
      </c>
      <c r="C10" s="226" t="s">
        <v>72</v>
      </c>
      <c r="D10" s="65">
        <v>14.5</v>
      </c>
      <c r="E10" s="66">
        <v>12.5</v>
      </c>
      <c r="F10" s="66">
        <v>14.25</v>
      </c>
      <c r="G10" s="67">
        <v>9.5</v>
      </c>
      <c r="H10" s="10"/>
      <c r="I10" s="77"/>
      <c r="J10" s="78"/>
      <c r="K10" s="78"/>
      <c r="L10" s="79"/>
      <c r="M10" s="20"/>
      <c r="N10" s="83"/>
      <c r="O10" s="84"/>
      <c r="P10" s="84"/>
      <c r="Q10" s="85"/>
      <c r="S10" s="92"/>
      <c r="T10" s="93"/>
      <c r="U10" s="94"/>
    </row>
    <row r="11" spans="1:21" ht="21" thickBot="1" x14ac:dyDescent="0.3">
      <c r="A11" s="1">
        <v>8</v>
      </c>
      <c r="B11" s="225" t="s">
        <v>73</v>
      </c>
      <c r="C11" s="226" t="s">
        <v>73</v>
      </c>
      <c r="D11" s="65">
        <v>11</v>
      </c>
      <c r="E11" s="66">
        <v>11.5</v>
      </c>
      <c r="F11" s="66">
        <v>6.25</v>
      </c>
      <c r="G11" s="67">
        <v>10</v>
      </c>
      <c r="H11" s="10"/>
      <c r="I11" s="77"/>
      <c r="J11" s="78"/>
      <c r="K11" s="78"/>
      <c r="L11" s="79"/>
      <c r="M11" s="21"/>
      <c r="N11" s="83"/>
      <c r="O11" s="84"/>
      <c r="P11" s="84"/>
      <c r="Q11" s="85"/>
      <c r="S11" s="92"/>
      <c r="T11" s="93"/>
      <c r="U11" s="94"/>
    </row>
    <row r="12" spans="1:21" ht="21" thickTop="1" x14ac:dyDescent="0.25">
      <c r="A12" s="1">
        <v>9</v>
      </c>
      <c r="B12" s="225" t="s">
        <v>74</v>
      </c>
      <c r="C12" s="226" t="s">
        <v>74</v>
      </c>
      <c r="D12" s="65">
        <v>15.5</v>
      </c>
      <c r="E12" s="66">
        <v>13</v>
      </c>
      <c r="F12" s="66">
        <v>15</v>
      </c>
      <c r="G12" s="67">
        <v>12.5</v>
      </c>
      <c r="H12" s="10"/>
      <c r="I12" s="77"/>
      <c r="J12" s="78"/>
      <c r="K12" s="78"/>
      <c r="L12" s="79"/>
      <c r="M12" s="11"/>
      <c r="N12" s="83"/>
      <c r="O12" s="84"/>
      <c r="P12" s="84"/>
      <c r="Q12" s="85"/>
      <c r="S12" s="92"/>
      <c r="T12" s="93"/>
      <c r="U12" s="94"/>
    </row>
    <row r="13" spans="1:21" ht="20.25" x14ac:dyDescent="0.25">
      <c r="A13" s="1">
        <v>10</v>
      </c>
      <c r="B13" s="225" t="s">
        <v>75</v>
      </c>
      <c r="C13" s="226" t="s">
        <v>75</v>
      </c>
      <c r="D13" s="65">
        <v>13</v>
      </c>
      <c r="E13" s="66">
        <v>12</v>
      </c>
      <c r="F13" s="66">
        <v>8.25</v>
      </c>
      <c r="G13" s="67">
        <v>10</v>
      </c>
      <c r="H13" s="10"/>
      <c r="I13" s="77"/>
      <c r="J13" s="78"/>
      <c r="K13" s="78"/>
      <c r="L13" s="79"/>
      <c r="M13" s="12"/>
      <c r="N13" s="83"/>
      <c r="O13" s="84"/>
      <c r="P13" s="84"/>
      <c r="Q13" s="85"/>
      <c r="S13" s="92"/>
      <c r="T13" s="93"/>
      <c r="U13" s="94"/>
    </row>
    <row r="14" spans="1:21" ht="20.25" x14ac:dyDescent="0.25">
      <c r="A14" s="1">
        <v>11</v>
      </c>
      <c r="B14" s="225" t="s">
        <v>76</v>
      </c>
      <c r="C14" s="226" t="s">
        <v>76</v>
      </c>
      <c r="D14" s="65">
        <v>6</v>
      </c>
      <c r="E14" s="66">
        <v>6</v>
      </c>
      <c r="F14" s="66">
        <v>3</v>
      </c>
      <c r="G14" s="67">
        <v>3</v>
      </c>
      <c r="H14" s="10"/>
      <c r="I14" s="77"/>
      <c r="J14" s="78"/>
      <c r="K14" s="78"/>
      <c r="L14" s="79"/>
      <c r="M14" s="12"/>
      <c r="N14" s="83"/>
      <c r="O14" s="84"/>
      <c r="P14" s="84"/>
      <c r="Q14" s="85"/>
      <c r="S14" s="92"/>
      <c r="T14" s="93"/>
      <c r="U14" s="94"/>
    </row>
    <row r="15" spans="1:21" ht="20.25" x14ac:dyDescent="0.25">
      <c r="A15" s="1">
        <v>12</v>
      </c>
      <c r="B15" s="225" t="s">
        <v>77</v>
      </c>
      <c r="C15" s="226" t="s">
        <v>77</v>
      </c>
      <c r="D15" s="65">
        <v>16</v>
      </c>
      <c r="E15" s="66">
        <v>14</v>
      </c>
      <c r="F15" s="66">
        <v>15.5</v>
      </c>
      <c r="G15" s="67">
        <v>11</v>
      </c>
      <c r="H15" s="10"/>
      <c r="I15" s="77"/>
      <c r="J15" s="78"/>
      <c r="K15" s="78"/>
      <c r="L15" s="79"/>
      <c r="M15" s="12"/>
      <c r="N15" s="83"/>
      <c r="O15" s="84"/>
      <c r="P15" s="84"/>
      <c r="Q15" s="85"/>
      <c r="S15" s="92"/>
      <c r="T15" s="93"/>
      <c r="U15" s="94"/>
    </row>
    <row r="16" spans="1:21" ht="20.25" x14ac:dyDescent="0.25">
      <c r="A16" s="1">
        <v>13</v>
      </c>
      <c r="B16" s="225" t="s">
        <v>78</v>
      </c>
      <c r="C16" s="226" t="s">
        <v>78</v>
      </c>
      <c r="D16" s="65">
        <v>15</v>
      </c>
      <c r="E16" s="66">
        <v>14</v>
      </c>
      <c r="F16" s="66">
        <v>9.75</v>
      </c>
      <c r="G16" s="67">
        <v>8.25</v>
      </c>
      <c r="H16" s="10"/>
      <c r="I16" s="77"/>
      <c r="J16" s="78"/>
      <c r="K16" s="78"/>
      <c r="L16" s="79"/>
      <c r="M16" s="12"/>
      <c r="N16" s="83"/>
      <c r="O16" s="84"/>
      <c r="P16" s="84"/>
      <c r="Q16" s="85"/>
      <c r="S16" s="92"/>
      <c r="T16" s="93"/>
      <c r="U16" s="94"/>
    </row>
    <row r="17" spans="1:21" ht="20.25" x14ac:dyDescent="0.25">
      <c r="A17" s="1">
        <v>14</v>
      </c>
      <c r="B17" s="225" t="s">
        <v>79</v>
      </c>
      <c r="C17" s="226" t="s">
        <v>79</v>
      </c>
      <c r="D17" s="65">
        <v>13</v>
      </c>
      <c r="E17" s="66">
        <v>12</v>
      </c>
      <c r="F17" s="66">
        <v>11.75</v>
      </c>
      <c r="G17" s="67">
        <v>10</v>
      </c>
      <c r="H17" s="10"/>
      <c r="I17" s="77"/>
      <c r="J17" s="78"/>
      <c r="K17" s="78"/>
      <c r="L17" s="79"/>
      <c r="M17" s="12"/>
      <c r="N17" s="83"/>
      <c r="O17" s="84"/>
      <c r="P17" s="84"/>
      <c r="Q17" s="85"/>
      <c r="S17" s="92"/>
      <c r="T17" s="93"/>
      <c r="U17" s="94"/>
    </row>
    <row r="18" spans="1:21" ht="20.25" x14ac:dyDescent="0.25">
      <c r="A18" s="1">
        <v>15</v>
      </c>
      <c r="B18" s="225" t="s">
        <v>80</v>
      </c>
      <c r="C18" s="226" t="s">
        <v>80</v>
      </c>
      <c r="D18" s="65">
        <v>11</v>
      </c>
      <c r="E18" s="66">
        <v>14</v>
      </c>
      <c r="F18" s="66">
        <v>9.75</v>
      </c>
      <c r="G18" s="67">
        <v>8.5</v>
      </c>
      <c r="H18" s="10"/>
      <c r="I18" s="77"/>
      <c r="J18" s="78"/>
      <c r="K18" s="78">
        <v>1</v>
      </c>
      <c r="L18" s="79"/>
      <c r="M18" s="12"/>
      <c r="N18" s="83"/>
      <c r="O18" s="84"/>
      <c r="P18" s="84"/>
      <c r="Q18" s="85"/>
      <c r="S18" s="92"/>
      <c r="T18" s="93"/>
      <c r="U18" s="94"/>
    </row>
    <row r="19" spans="1:21" ht="20.25" x14ac:dyDescent="0.25">
      <c r="A19" s="1">
        <v>16</v>
      </c>
      <c r="B19" s="225" t="s">
        <v>81</v>
      </c>
      <c r="C19" s="226" t="s">
        <v>81</v>
      </c>
      <c r="D19" s="65">
        <v>12.5</v>
      </c>
      <c r="E19" s="66">
        <v>13</v>
      </c>
      <c r="F19" s="66">
        <v>7</v>
      </c>
      <c r="G19" s="67">
        <v>7</v>
      </c>
      <c r="H19" s="10"/>
      <c r="I19" s="77"/>
      <c r="J19" s="78"/>
      <c r="K19" s="78"/>
      <c r="L19" s="79"/>
      <c r="M19" s="12"/>
      <c r="N19" s="83"/>
      <c r="O19" s="84"/>
      <c r="P19" s="84"/>
      <c r="Q19" s="85"/>
      <c r="S19" s="92"/>
      <c r="T19" s="93"/>
      <c r="U19" s="94"/>
    </row>
    <row r="20" spans="1:21" ht="20.25" x14ac:dyDescent="0.25">
      <c r="A20" s="1">
        <v>17</v>
      </c>
      <c r="B20" s="225" t="s">
        <v>82</v>
      </c>
      <c r="C20" s="226" t="s">
        <v>82</v>
      </c>
      <c r="D20" s="65">
        <v>15</v>
      </c>
      <c r="E20" s="66">
        <v>14</v>
      </c>
      <c r="F20" s="66">
        <v>10.25</v>
      </c>
      <c r="G20" s="67">
        <v>10.75</v>
      </c>
      <c r="H20" s="10"/>
      <c r="I20" s="77"/>
      <c r="J20" s="78"/>
      <c r="K20" s="78">
        <v>0.5</v>
      </c>
      <c r="L20" s="79"/>
      <c r="M20" s="12"/>
      <c r="N20" s="83"/>
      <c r="O20" s="84"/>
      <c r="P20" s="84"/>
      <c r="Q20" s="85"/>
      <c r="S20" s="92"/>
      <c r="T20" s="93"/>
      <c r="U20" s="94"/>
    </row>
    <row r="21" spans="1:21" ht="20.25" x14ac:dyDescent="0.25">
      <c r="A21" s="1">
        <v>18</v>
      </c>
      <c r="B21" s="225" t="s">
        <v>83</v>
      </c>
      <c r="C21" s="226" t="s">
        <v>83</v>
      </c>
      <c r="D21" s="65">
        <v>14</v>
      </c>
      <c r="E21" s="66">
        <v>14</v>
      </c>
      <c r="F21" s="66">
        <v>7.75</v>
      </c>
      <c r="G21" s="67">
        <v>10</v>
      </c>
      <c r="H21" s="10"/>
      <c r="I21" s="77"/>
      <c r="J21" s="78"/>
      <c r="K21" s="78"/>
      <c r="L21" s="79"/>
      <c r="M21" s="12"/>
      <c r="N21" s="83"/>
      <c r="O21" s="84"/>
      <c r="P21" s="84"/>
      <c r="Q21" s="85"/>
      <c r="S21" s="92"/>
      <c r="T21" s="93"/>
      <c r="U21" s="94"/>
    </row>
    <row r="22" spans="1:21" ht="20.25" x14ac:dyDescent="0.25">
      <c r="A22" s="1">
        <v>19</v>
      </c>
      <c r="B22" s="225" t="s">
        <v>84</v>
      </c>
      <c r="C22" s="226" t="s">
        <v>84</v>
      </c>
      <c r="D22" s="65">
        <v>12</v>
      </c>
      <c r="E22" s="66">
        <v>12.5</v>
      </c>
      <c r="F22" s="66">
        <v>6.75</v>
      </c>
      <c r="G22" s="67">
        <v>9.25</v>
      </c>
      <c r="H22" s="10"/>
      <c r="I22" s="77"/>
      <c r="J22" s="78"/>
      <c r="K22" s="78"/>
      <c r="L22" s="79"/>
      <c r="M22" s="12"/>
      <c r="N22" s="83"/>
      <c r="O22" s="84"/>
      <c r="P22" s="84"/>
      <c r="Q22" s="85"/>
      <c r="S22" s="92"/>
      <c r="T22" s="93"/>
      <c r="U22" s="94"/>
    </row>
    <row r="23" spans="1:21" ht="20.25" x14ac:dyDescent="0.25">
      <c r="A23" s="1">
        <v>20</v>
      </c>
      <c r="B23" s="225" t="s">
        <v>85</v>
      </c>
      <c r="C23" s="226" t="s">
        <v>85</v>
      </c>
      <c r="D23" s="65">
        <v>13</v>
      </c>
      <c r="E23" s="66">
        <v>11</v>
      </c>
      <c r="F23" s="66">
        <v>12</v>
      </c>
      <c r="G23" s="67">
        <v>10.25</v>
      </c>
      <c r="H23" s="10"/>
      <c r="I23" s="77"/>
      <c r="J23" s="78"/>
      <c r="K23" s="78"/>
      <c r="L23" s="79"/>
      <c r="M23" s="12"/>
      <c r="N23" s="83"/>
      <c r="O23" s="84"/>
      <c r="P23" s="84"/>
      <c r="Q23" s="85"/>
      <c r="S23" s="92"/>
      <c r="T23" s="93"/>
      <c r="U23" s="94"/>
    </row>
    <row r="24" spans="1:21" ht="20.25" x14ac:dyDescent="0.25">
      <c r="A24" s="1">
        <v>21</v>
      </c>
      <c r="B24" s="225" t="s">
        <v>86</v>
      </c>
      <c r="C24" s="226" t="s">
        <v>86</v>
      </c>
      <c r="D24" s="65">
        <v>14</v>
      </c>
      <c r="E24" s="66">
        <v>12</v>
      </c>
      <c r="F24" s="66">
        <v>12</v>
      </c>
      <c r="G24" s="67">
        <v>9.5</v>
      </c>
      <c r="H24" s="10"/>
      <c r="I24" s="77"/>
      <c r="J24" s="78"/>
      <c r="K24" s="78"/>
      <c r="L24" s="79"/>
      <c r="M24" s="12"/>
      <c r="N24" s="83"/>
      <c r="O24" s="84"/>
      <c r="P24" s="84"/>
      <c r="Q24" s="85"/>
      <c r="S24" s="92"/>
      <c r="T24" s="93"/>
      <c r="U24" s="94"/>
    </row>
    <row r="25" spans="1:21" ht="20.25" x14ac:dyDescent="0.25">
      <c r="A25" s="1">
        <v>22</v>
      </c>
      <c r="B25" s="225" t="s">
        <v>87</v>
      </c>
      <c r="C25" s="226" t="s">
        <v>87</v>
      </c>
      <c r="D25" s="65">
        <v>13</v>
      </c>
      <c r="E25" s="66">
        <v>14</v>
      </c>
      <c r="F25" s="66">
        <v>7.25</v>
      </c>
      <c r="G25" s="67">
        <v>8.25</v>
      </c>
      <c r="H25" s="10"/>
      <c r="I25" s="77"/>
      <c r="J25" s="78"/>
      <c r="K25" s="78"/>
      <c r="L25" s="79"/>
      <c r="M25" s="12"/>
      <c r="N25" s="83"/>
      <c r="O25" s="84"/>
      <c r="P25" s="84"/>
      <c r="Q25" s="85"/>
      <c r="S25" s="92"/>
      <c r="T25" s="93"/>
      <c r="U25" s="94"/>
    </row>
    <row r="26" spans="1:21" ht="20.25" x14ac:dyDescent="0.25">
      <c r="A26" s="1">
        <v>23</v>
      </c>
      <c r="B26" s="225" t="s">
        <v>88</v>
      </c>
      <c r="C26" s="226" t="s">
        <v>88</v>
      </c>
      <c r="D26" s="65">
        <v>13.5</v>
      </c>
      <c r="E26" s="66">
        <v>12.5</v>
      </c>
      <c r="F26" s="66">
        <v>13.25</v>
      </c>
      <c r="G26" s="67">
        <v>11</v>
      </c>
      <c r="H26" s="10"/>
      <c r="I26" s="77"/>
      <c r="J26" s="78"/>
      <c r="K26" s="78"/>
      <c r="L26" s="79"/>
      <c r="M26" s="12"/>
      <c r="N26" s="83"/>
      <c r="O26" s="84"/>
      <c r="P26" s="84"/>
      <c r="Q26" s="85"/>
      <c r="S26" s="92"/>
      <c r="T26" s="93"/>
      <c r="U26" s="94"/>
    </row>
    <row r="27" spans="1:21" ht="20.25" x14ac:dyDescent="0.25">
      <c r="A27" s="1">
        <v>24</v>
      </c>
      <c r="B27" s="225" t="s">
        <v>89</v>
      </c>
      <c r="C27" s="226" t="s">
        <v>89</v>
      </c>
      <c r="D27" s="65">
        <v>13</v>
      </c>
      <c r="E27" s="66">
        <v>11</v>
      </c>
      <c r="F27" s="66">
        <v>12.25</v>
      </c>
      <c r="G27" s="67">
        <v>9.25</v>
      </c>
      <c r="H27" s="10"/>
      <c r="I27" s="77"/>
      <c r="J27" s="78"/>
      <c r="K27" s="78"/>
      <c r="L27" s="79"/>
      <c r="M27" s="12"/>
      <c r="N27" s="83"/>
      <c r="O27" s="84"/>
      <c r="P27" s="84"/>
      <c r="Q27" s="85"/>
      <c r="S27" s="92"/>
      <c r="T27" s="93"/>
      <c r="U27" s="94"/>
    </row>
    <row r="28" spans="1:21" ht="20.25" x14ac:dyDescent="0.25">
      <c r="A28" s="1">
        <v>25</v>
      </c>
      <c r="B28" s="225" t="s">
        <v>90</v>
      </c>
      <c r="C28" s="226" t="s">
        <v>90</v>
      </c>
      <c r="D28" s="65">
        <v>11.5</v>
      </c>
      <c r="E28" s="66">
        <v>12</v>
      </c>
      <c r="F28" s="66">
        <v>8.25</v>
      </c>
      <c r="G28" s="67">
        <v>4.5</v>
      </c>
      <c r="H28" s="13"/>
      <c r="I28" s="100"/>
      <c r="J28" s="81"/>
      <c r="K28" s="81"/>
      <c r="L28" s="101"/>
      <c r="M28" s="14"/>
      <c r="N28" s="83"/>
      <c r="O28" s="84"/>
      <c r="P28" s="84"/>
      <c r="Q28" s="85"/>
      <c r="S28" s="92"/>
      <c r="T28" s="93"/>
      <c r="U28" s="94"/>
    </row>
    <row r="29" spans="1:21" ht="20.25" x14ac:dyDescent="0.25">
      <c r="A29" s="1">
        <v>26</v>
      </c>
      <c r="B29" s="225" t="s">
        <v>91</v>
      </c>
      <c r="C29" s="226" t="s">
        <v>91</v>
      </c>
      <c r="D29" s="65">
        <v>15</v>
      </c>
      <c r="E29" s="66">
        <v>13.5</v>
      </c>
      <c r="F29" s="66">
        <v>13.5</v>
      </c>
      <c r="G29" s="67">
        <v>10.5</v>
      </c>
      <c r="H29" s="15"/>
      <c r="I29" s="78"/>
      <c r="J29" s="78"/>
      <c r="K29" s="78">
        <v>0.5</v>
      </c>
      <c r="L29" s="78"/>
      <c r="M29" s="16"/>
      <c r="N29" s="83"/>
      <c r="O29" s="84"/>
      <c r="P29" s="84"/>
      <c r="Q29" s="85"/>
      <c r="S29" s="92"/>
      <c r="T29" s="93"/>
      <c r="U29" s="94"/>
    </row>
    <row r="30" spans="1:21" ht="20.25" x14ac:dyDescent="0.25">
      <c r="A30" s="1">
        <v>27</v>
      </c>
      <c r="B30" s="225" t="s">
        <v>92</v>
      </c>
      <c r="C30" s="226" t="s">
        <v>92</v>
      </c>
      <c r="D30" s="65">
        <v>15</v>
      </c>
      <c r="E30" s="66">
        <v>12.5</v>
      </c>
      <c r="F30" s="66">
        <v>9.75</v>
      </c>
      <c r="G30" s="67">
        <v>13</v>
      </c>
      <c r="H30" s="15"/>
      <c r="I30" s="78"/>
      <c r="J30" s="78"/>
      <c r="K30" s="78"/>
      <c r="L30" s="78"/>
      <c r="M30" s="16"/>
      <c r="N30" s="83"/>
      <c r="O30" s="84"/>
      <c r="P30" s="84"/>
      <c r="Q30" s="85"/>
      <c r="S30" s="92"/>
      <c r="T30" s="93"/>
      <c r="U30" s="94"/>
    </row>
    <row r="31" spans="1:21" ht="20.25" x14ac:dyDescent="0.25">
      <c r="A31" s="1">
        <v>28</v>
      </c>
      <c r="B31" s="225" t="s">
        <v>93</v>
      </c>
      <c r="C31" s="226"/>
      <c r="D31" s="65">
        <v>15</v>
      </c>
      <c r="E31" s="66">
        <v>11.5</v>
      </c>
      <c r="F31" s="66">
        <v>13.5</v>
      </c>
      <c r="G31" s="67">
        <v>11.5</v>
      </c>
      <c r="H31" s="15"/>
      <c r="I31" s="78"/>
      <c r="J31" s="78"/>
      <c r="K31" s="78"/>
      <c r="L31" s="78"/>
      <c r="M31" s="16"/>
      <c r="N31" s="83"/>
      <c r="O31" s="84"/>
      <c r="P31" s="84"/>
      <c r="Q31" s="85"/>
      <c r="S31" s="92"/>
      <c r="T31" s="93"/>
      <c r="U31" s="94"/>
    </row>
    <row r="32" spans="1:21" ht="20.25" x14ac:dyDescent="0.25">
      <c r="A32" s="1">
        <v>29</v>
      </c>
      <c r="B32" s="217" t="s">
        <v>94</v>
      </c>
      <c r="C32" s="237"/>
      <c r="D32" s="68">
        <v>11.5</v>
      </c>
      <c r="E32" s="69">
        <v>11</v>
      </c>
      <c r="F32" s="69">
        <v>8.75</v>
      </c>
      <c r="G32" s="70">
        <v>11.25</v>
      </c>
      <c r="H32" s="17"/>
      <c r="I32" s="81"/>
      <c r="J32" s="81"/>
      <c r="K32" s="81"/>
      <c r="L32" s="81"/>
      <c r="M32" s="18"/>
      <c r="N32" s="83"/>
      <c r="O32" s="84"/>
      <c r="P32" s="84"/>
      <c r="Q32" s="85"/>
      <c r="S32" s="92"/>
      <c r="T32" s="93"/>
      <c r="U32" s="94"/>
    </row>
    <row r="33" spans="1:21" ht="20.25" x14ac:dyDescent="0.25">
      <c r="A33" s="43">
        <v>30</v>
      </c>
      <c r="B33" s="216" t="s">
        <v>95</v>
      </c>
      <c r="C33" s="217" t="s">
        <v>95</v>
      </c>
      <c r="D33" s="68">
        <v>13</v>
      </c>
      <c r="E33" s="69">
        <v>11</v>
      </c>
      <c r="F33" s="69">
        <v>12.5</v>
      </c>
      <c r="G33" s="70">
        <v>5</v>
      </c>
      <c r="H33" s="17"/>
      <c r="I33" s="81"/>
      <c r="J33" s="81"/>
      <c r="K33" s="81"/>
      <c r="L33" s="81"/>
      <c r="M33" s="18"/>
      <c r="N33" s="83"/>
      <c r="O33" s="84"/>
      <c r="P33" s="84"/>
      <c r="Q33" s="85"/>
      <c r="S33" s="92"/>
      <c r="T33" s="93"/>
      <c r="U33" s="94"/>
    </row>
    <row r="34" spans="1:21" ht="20.25" x14ac:dyDescent="0.25">
      <c r="A34" s="1">
        <v>31</v>
      </c>
      <c r="B34" s="216" t="s">
        <v>96</v>
      </c>
      <c r="C34" s="217"/>
      <c r="D34" s="68">
        <v>15</v>
      </c>
      <c r="E34" s="69">
        <v>12</v>
      </c>
      <c r="F34" s="69">
        <v>16</v>
      </c>
      <c r="G34" s="70">
        <v>14</v>
      </c>
      <c r="H34" s="59"/>
      <c r="I34" s="81"/>
      <c r="J34" s="81"/>
      <c r="K34" s="81"/>
      <c r="L34" s="81"/>
      <c r="M34" s="60"/>
      <c r="N34" s="83"/>
      <c r="O34" s="84"/>
      <c r="P34" s="84"/>
      <c r="Q34" s="85"/>
      <c r="S34" s="92"/>
      <c r="T34" s="93"/>
      <c r="U34" s="94"/>
    </row>
    <row r="35" spans="1:21" ht="21" thickBot="1" x14ac:dyDescent="0.3">
      <c r="A35" s="61">
        <v>32</v>
      </c>
      <c r="B35" s="218" t="s">
        <v>97</v>
      </c>
      <c r="C35" s="219"/>
      <c r="D35" s="71">
        <v>15</v>
      </c>
      <c r="E35" s="72">
        <v>12</v>
      </c>
      <c r="F35" s="72">
        <v>7</v>
      </c>
      <c r="G35" s="73">
        <v>9</v>
      </c>
      <c r="H35" s="53"/>
      <c r="I35" s="82"/>
      <c r="J35" s="82"/>
      <c r="K35" s="82"/>
      <c r="L35" s="82"/>
      <c r="M35" s="58"/>
      <c r="N35" s="86"/>
      <c r="O35" s="87"/>
      <c r="P35" s="87"/>
      <c r="Q35" s="88"/>
      <c r="S35" s="95"/>
      <c r="T35" s="96"/>
      <c r="U35" s="97"/>
    </row>
  </sheetData>
  <mergeCells count="42">
    <mergeCell ref="S2:U2"/>
    <mergeCell ref="B33:C33"/>
    <mergeCell ref="B27:C27"/>
    <mergeCell ref="B28:C28"/>
    <mergeCell ref="B29:C29"/>
    <mergeCell ref="B30:C30"/>
    <mergeCell ref="B31:C31"/>
    <mergeCell ref="B32:C3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L1:N1"/>
    <mergeCell ref="O1:Q1"/>
    <mergeCell ref="D2:G2"/>
    <mergeCell ref="I2:L2"/>
    <mergeCell ref="N2:Q2"/>
    <mergeCell ref="B34:C34"/>
    <mergeCell ref="B35:C35"/>
    <mergeCell ref="A2:C2"/>
    <mergeCell ref="E1:F1"/>
    <mergeCell ref="G1:I1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tabColor theme="5" tint="-0.249977111117893"/>
  </sheetPr>
  <dimension ref="A1:U34"/>
  <sheetViews>
    <sheetView rightToLeft="1" workbookViewId="0">
      <pane ySplit="3" topLeftCell="A4" activePane="bottomLeft" state="frozen"/>
      <selection pane="bottomLeft" activeCell="G12" sqref="G12"/>
    </sheetView>
  </sheetViews>
  <sheetFormatPr baseColWidth="10" defaultRowHeight="18.75" x14ac:dyDescent="0.25"/>
  <cols>
    <col min="1" max="1" width="4.375" style="9" customWidth="1"/>
    <col min="2" max="2" width="7" style="9" customWidth="1"/>
    <col min="3" max="3" width="15.375" style="9" customWidth="1"/>
    <col min="4" max="4" width="9.5" style="9" customWidth="1"/>
    <col min="5" max="5" width="9.875" style="9" customWidth="1"/>
    <col min="6" max="6" width="10.25" style="9" customWidth="1"/>
    <col min="7" max="7" width="9.75" style="9" customWidth="1"/>
    <col min="8" max="8" width="2.5" style="9" customWidth="1"/>
    <col min="9" max="9" width="9.5" style="9" customWidth="1"/>
    <col min="10" max="10" width="9.125" style="9" customWidth="1"/>
    <col min="11" max="11" width="9.25" style="9" customWidth="1"/>
    <col min="12" max="12" width="9.625" style="9" customWidth="1"/>
    <col min="13" max="13" width="2.25" style="9" customWidth="1"/>
    <col min="14" max="14" width="9.375" style="9" customWidth="1"/>
    <col min="15" max="15" width="9.25" style="9" customWidth="1"/>
    <col min="16" max="16" width="9.125" style="9" customWidth="1"/>
    <col min="17" max="17" width="9.625" style="9" customWidth="1"/>
    <col min="18" max="18" width="4.5" style="9" customWidth="1"/>
    <col min="19" max="19" width="9.375" style="9" customWidth="1"/>
    <col min="20" max="20" width="10.25" style="9" customWidth="1"/>
    <col min="21" max="21" width="8.5" style="9" customWidth="1"/>
    <col min="22" max="16384" width="11" style="9"/>
  </cols>
  <sheetData>
    <row r="1" spans="1:21" s="6" customFormat="1" ht="30.75" customHeight="1" thickTop="1" thickBot="1" x14ac:dyDescent="0.3">
      <c r="A1" s="238" t="s">
        <v>23</v>
      </c>
      <c r="B1" s="239"/>
      <c r="C1" s="239"/>
      <c r="D1" s="240"/>
      <c r="E1" s="196" t="s">
        <v>30</v>
      </c>
      <c r="F1" s="196"/>
      <c r="G1" s="195"/>
      <c r="H1" s="195"/>
      <c r="I1" s="195"/>
      <c r="J1" s="5" t="s">
        <v>15</v>
      </c>
      <c r="K1" s="102">
        <v>3</v>
      </c>
      <c r="L1" s="203" t="s">
        <v>24</v>
      </c>
      <c r="M1" s="203"/>
      <c r="N1" s="203"/>
      <c r="O1" s="190" t="s">
        <v>19</v>
      </c>
      <c r="P1" s="190"/>
      <c r="Q1" s="190"/>
    </row>
    <row r="2" spans="1:21" s="6" customFormat="1" ht="39.75" customHeight="1" thickTop="1" thickBot="1" x14ac:dyDescent="0.3">
      <c r="A2" s="242" t="s">
        <v>155</v>
      </c>
      <c r="B2" s="243"/>
      <c r="C2" s="244"/>
      <c r="D2" s="197" t="s">
        <v>4</v>
      </c>
      <c r="E2" s="198"/>
      <c r="F2" s="198"/>
      <c r="G2" s="199"/>
      <c r="H2" s="2"/>
      <c r="I2" s="200" t="s">
        <v>21</v>
      </c>
      <c r="J2" s="201"/>
      <c r="K2" s="201"/>
      <c r="L2" s="202"/>
      <c r="M2" s="3"/>
      <c r="N2" s="192" t="s">
        <v>22</v>
      </c>
      <c r="O2" s="193"/>
      <c r="P2" s="193"/>
      <c r="Q2" s="194"/>
      <c r="S2" s="210" t="s">
        <v>159</v>
      </c>
      <c r="T2" s="211"/>
      <c r="U2" s="212"/>
    </row>
    <row r="3" spans="1:21" s="7" customFormat="1" ht="24" thickTop="1" thickBot="1" x14ac:dyDescent="0.3">
      <c r="A3" s="227" t="s">
        <v>20</v>
      </c>
      <c r="B3" s="228"/>
      <c r="C3" s="229"/>
      <c r="D3" s="33" t="s">
        <v>11</v>
      </c>
      <c r="E3" s="34" t="s">
        <v>12</v>
      </c>
      <c r="F3" s="34" t="s">
        <v>13</v>
      </c>
      <c r="G3" s="35" t="s">
        <v>27</v>
      </c>
      <c r="H3" s="31"/>
      <c r="I3" s="34" t="s">
        <v>11</v>
      </c>
      <c r="J3" s="34" t="s">
        <v>12</v>
      </c>
      <c r="K3" s="34" t="s">
        <v>13</v>
      </c>
      <c r="L3" s="34" t="s">
        <v>27</v>
      </c>
      <c r="M3" s="32"/>
      <c r="N3" s="41" t="s">
        <v>11</v>
      </c>
      <c r="O3" s="41" t="s">
        <v>12</v>
      </c>
      <c r="P3" s="34" t="s">
        <v>13</v>
      </c>
      <c r="Q3" s="35" t="s">
        <v>27</v>
      </c>
      <c r="S3" s="49" t="s">
        <v>156</v>
      </c>
      <c r="T3" s="46" t="s">
        <v>157</v>
      </c>
      <c r="U3" s="47" t="s">
        <v>158</v>
      </c>
    </row>
    <row r="4" spans="1:21" ht="21" thickTop="1" x14ac:dyDescent="0.25">
      <c r="A4" s="1">
        <v>1</v>
      </c>
      <c r="B4" s="230" t="s">
        <v>98</v>
      </c>
      <c r="C4" s="231" t="s">
        <v>98</v>
      </c>
      <c r="D4" s="62">
        <v>14</v>
      </c>
      <c r="E4" s="63">
        <v>12</v>
      </c>
      <c r="F4" s="63">
        <v>12</v>
      </c>
      <c r="G4" s="64">
        <v>12.5</v>
      </c>
      <c r="H4" s="8"/>
      <c r="I4" s="74"/>
      <c r="J4" s="75"/>
      <c r="K4" s="75"/>
      <c r="L4" s="76"/>
      <c r="M4" s="20"/>
      <c r="N4" s="105"/>
      <c r="O4" s="105"/>
      <c r="P4" s="106"/>
      <c r="Q4" s="107"/>
      <c r="S4" s="92"/>
      <c r="T4" s="93"/>
      <c r="U4" s="94"/>
    </row>
    <row r="5" spans="1:21" ht="20.25" x14ac:dyDescent="0.25">
      <c r="A5" s="1">
        <v>2</v>
      </c>
      <c r="B5" s="225" t="s">
        <v>99</v>
      </c>
      <c r="C5" s="226" t="s">
        <v>99</v>
      </c>
      <c r="D5" s="65">
        <v>10</v>
      </c>
      <c r="E5" s="66">
        <v>10</v>
      </c>
      <c r="F5" s="66">
        <v>6</v>
      </c>
      <c r="G5" s="67">
        <v>6</v>
      </c>
      <c r="H5" s="10"/>
      <c r="I5" s="77"/>
      <c r="J5" s="78"/>
      <c r="K5" s="78"/>
      <c r="L5" s="79"/>
      <c r="M5" s="20"/>
      <c r="N5" s="105"/>
      <c r="O5" s="105"/>
      <c r="P5" s="105"/>
      <c r="Q5" s="108"/>
      <c r="S5" s="92"/>
      <c r="T5" s="93"/>
      <c r="U5" s="94"/>
    </row>
    <row r="6" spans="1:21" ht="20.25" x14ac:dyDescent="0.25">
      <c r="A6" s="1">
        <v>3</v>
      </c>
      <c r="B6" s="225" t="s">
        <v>100</v>
      </c>
      <c r="C6" s="226" t="s">
        <v>100</v>
      </c>
      <c r="D6" s="65">
        <v>13</v>
      </c>
      <c r="E6" s="66">
        <v>12</v>
      </c>
      <c r="F6" s="66">
        <v>11</v>
      </c>
      <c r="G6" s="67">
        <v>11.25</v>
      </c>
      <c r="H6" s="10"/>
      <c r="I6" s="77"/>
      <c r="J6" s="78"/>
      <c r="K6" s="99"/>
      <c r="L6" s="79"/>
      <c r="M6" s="20"/>
      <c r="N6" s="105"/>
      <c r="O6" s="105"/>
      <c r="P6" s="105"/>
      <c r="Q6" s="108"/>
      <c r="S6" s="92"/>
      <c r="T6" s="93"/>
      <c r="U6" s="94"/>
    </row>
    <row r="7" spans="1:21" ht="20.25" x14ac:dyDescent="0.25">
      <c r="A7" s="1">
        <v>4</v>
      </c>
      <c r="B7" s="225" t="s">
        <v>101</v>
      </c>
      <c r="C7" s="226" t="s">
        <v>101</v>
      </c>
      <c r="D7" s="65">
        <v>12</v>
      </c>
      <c r="E7" s="66">
        <v>11</v>
      </c>
      <c r="F7" s="66">
        <v>6</v>
      </c>
      <c r="G7" s="67">
        <v>7.5</v>
      </c>
      <c r="H7" s="10"/>
      <c r="I7" s="77"/>
      <c r="J7" s="78"/>
      <c r="K7" s="78"/>
      <c r="L7" s="79"/>
      <c r="M7" s="20"/>
      <c r="N7" s="105"/>
      <c r="O7" s="105"/>
      <c r="P7" s="105"/>
      <c r="Q7" s="108"/>
      <c r="S7" s="92"/>
      <c r="T7" s="93"/>
      <c r="U7" s="94"/>
    </row>
    <row r="8" spans="1:21" ht="20.25" x14ac:dyDescent="0.25">
      <c r="A8" s="1">
        <v>5</v>
      </c>
      <c r="B8" s="232" t="s">
        <v>102</v>
      </c>
      <c r="C8" s="233" t="s">
        <v>102</v>
      </c>
      <c r="D8" s="65">
        <v>11</v>
      </c>
      <c r="E8" s="66">
        <v>10</v>
      </c>
      <c r="F8" s="66">
        <v>8</v>
      </c>
      <c r="G8" s="67">
        <v>6.5</v>
      </c>
      <c r="H8" s="10"/>
      <c r="I8" s="77"/>
      <c r="J8" s="78"/>
      <c r="K8" s="78"/>
      <c r="L8" s="79"/>
      <c r="M8" s="20"/>
      <c r="N8" s="105"/>
      <c r="O8" s="105"/>
      <c r="P8" s="105"/>
      <c r="Q8" s="108"/>
      <c r="S8" s="92"/>
      <c r="T8" s="93"/>
      <c r="U8" s="94"/>
    </row>
    <row r="9" spans="1:21" ht="20.25" x14ac:dyDescent="0.25">
      <c r="A9" s="1">
        <v>6</v>
      </c>
      <c r="B9" s="225" t="s">
        <v>103</v>
      </c>
      <c r="C9" s="226" t="s">
        <v>103</v>
      </c>
      <c r="D9" s="65">
        <v>14</v>
      </c>
      <c r="E9" s="66">
        <v>12</v>
      </c>
      <c r="F9" s="66">
        <v>10.5</v>
      </c>
      <c r="G9" s="67">
        <v>13</v>
      </c>
      <c r="H9" s="10"/>
      <c r="I9" s="77"/>
      <c r="J9" s="78"/>
      <c r="K9" s="78"/>
      <c r="L9" s="79"/>
      <c r="M9" s="20"/>
      <c r="N9" s="105"/>
      <c r="O9" s="105"/>
      <c r="P9" s="105"/>
      <c r="Q9" s="108"/>
      <c r="S9" s="92"/>
      <c r="T9" s="93"/>
      <c r="U9" s="94"/>
    </row>
    <row r="10" spans="1:21" ht="20.25" x14ac:dyDescent="0.25">
      <c r="A10" s="1">
        <v>7</v>
      </c>
      <c r="B10" s="225" t="s">
        <v>104</v>
      </c>
      <c r="C10" s="226" t="s">
        <v>104</v>
      </c>
      <c r="D10" s="65">
        <v>14</v>
      </c>
      <c r="E10" s="66">
        <v>12</v>
      </c>
      <c r="F10" s="66">
        <v>7.25</v>
      </c>
      <c r="G10" s="67">
        <v>14</v>
      </c>
      <c r="H10" s="10"/>
      <c r="I10" s="77"/>
      <c r="J10" s="78"/>
      <c r="K10" s="78"/>
      <c r="L10" s="79"/>
      <c r="M10" s="20"/>
      <c r="N10" s="105"/>
      <c r="O10" s="105"/>
      <c r="P10" s="105"/>
      <c r="Q10" s="108"/>
      <c r="S10" s="92"/>
      <c r="T10" s="93"/>
      <c r="U10" s="94"/>
    </row>
    <row r="11" spans="1:21" ht="21" thickBot="1" x14ac:dyDescent="0.3">
      <c r="A11" s="1">
        <v>8</v>
      </c>
      <c r="B11" s="225" t="s">
        <v>105</v>
      </c>
      <c r="C11" s="226" t="s">
        <v>105</v>
      </c>
      <c r="D11" s="65">
        <v>10</v>
      </c>
      <c r="E11" s="66">
        <v>10</v>
      </c>
      <c r="F11" s="66">
        <v>6</v>
      </c>
      <c r="G11" s="67">
        <v>3.25</v>
      </c>
      <c r="H11" s="10"/>
      <c r="I11" s="77"/>
      <c r="J11" s="78"/>
      <c r="K11" s="78"/>
      <c r="L11" s="79"/>
      <c r="M11" s="21"/>
      <c r="N11" s="105"/>
      <c r="O11" s="105"/>
      <c r="P11" s="105"/>
      <c r="Q11" s="108"/>
      <c r="S11" s="92"/>
      <c r="T11" s="93"/>
      <c r="U11" s="94"/>
    </row>
    <row r="12" spans="1:21" ht="21" thickTop="1" x14ac:dyDescent="0.25">
      <c r="A12" s="1">
        <v>9</v>
      </c>
      <c r="B12" s="225" t="s">
        <v>106</v>
      </c>
      <c r="C12" s="226" t="s">
        <v>106</v>
      </c>
      <c r="D12" s="65">
        <v>13.5</v>
      </c>
      <c r="E12" s="66">
        <v>12</v>
      </c>
      <c r="F12" s="66">
        <v>8.25</v>
      </c>
      <c r="G12" s="67">
        <v>7.25</v>
      </c>
      <c r="H12" s="10"/>
      <c r="I12" s="77"/>
      <c r="J12" s="78"/>
      <c r="K12" s="78"/>
      <c r="L12" s="79"/>
      <c r="M12" s="11"/>
      <c r="N12" s="105"/>
      <c r="O12" s="105"/>
      <c r="P12" s="105"/>
      <c r="Q12" s="108"/>
      <c r="S12" s="92"/>
      <c r="T12" s="93"/>
      <c r="U12" s="94"/>
    </row>
    <row r="13" spans="1:21" ht="20.25" x14ac:dyDescent="0.25">
      <c r="A13" s="1">
        <v>10</v>
      </c>
      <c r="B13" s="225" t="s">
        <v>107</v>
      </c>
      <c r="C13" s="226"/>
      <c r="D13" s="65">
        <v>12</v>
      </c>
      <c r="E13" s="66">
        <v>11</v>
      </c>
      <c r="F13" s="66">
        <v>7</v>
      </c>
      <c r="G13" s="67">
        <v>8.5</v>
      </c>
      <c r="H13" s="10"/>
      <c r="I13" s="77"/>
      <c r="J13" s="78"/>
      <c r="K13" s="78"/>
      <c r="L13" s="79"/>
      <c r="M13" s="12"/>
      <c r="N13" s="105"/>
      <c r="O13" s="105"/>
      <c r="P13" s="105"/>
      <c r="Q13" s="108"/>
      <c r="S13" s="92"/>
      <c r="T13" s="93"/>
      <c r="U13" s="94"/>
    </row>
    <row r="14" spans="1:21" ht="20.25" x14ac:dyDescent="0.25">
      <c r="A14" s="1">
        <v>11</v>
      </c>
      <c r="B14" s="225" t="s">
        <v>108</v>
      </c>
      <c r="C14" s="226" t="s">
        <v>108</v>
      </c>
      <c r="D14" s="65">
        <v>12</v>
      </c>
      <c r="E14" s="66">
        <v>11</v>
      </c>
      <c r="F14" s="66">
        <v>7</v>
      </c>
      <c r="G14" s="67">
        <v>9.5</v>
      </c>
      <c r="H14" s="10"/>
      <c r="I14" s="77"/>
      <c r="J14" s="78"/>
      <c r="K14" s="78"/>
      <c r="L14" s="79"/>
      <c r="M14" s="12"/>
      <c r="N14" s="105"/>
      <c r="O14" s="105"/>
      <c r="P14" s="105"/>
      <c r="Q14" s="108"/>
      <c r="S14" s="92"/>
      <c r="T14" s="93"/>
      <c r="U14" s="94"/>
    </row>
    <row r="15" spans="1:21" ht="20.25" x14ac:dyDescent="0.25">
      <c r="A15" s="1">
        <v>12</v>
      </c>
      <c r="B15" s="225" t="s">
        <v>109</v>
      </c>
      <c r="C15" s="226" t="s">
        <v>109</v>
      </c>
      <c r="D15" s="65">
        <v>13.5</v>
      </c>
      <c r="E15" s="66">
        <v>12</v>
      </c>
      <c r="F15" s="66">
        <v>11</v>
      </c>
      <c r="G15" s="67">
        <v>11.25</v>
      </c>
      <c r="H15" s="10"/>
      <c r="I15" s="77"/>
      <c r="J15" s="78"/>
      <c r="K15" s="78"/>
      <c r="L15" s="79"/>
      <c r="M15" s="12"/>
      <c r="N15" s="105"/>
      <c r="O15" s="105"/>
      <c r="P15" s="105"/>
      <c r="Q15" s="108"/>
      <c r="S15" s="92"/>
      <c r="T15" s="93"/>
      <c r="U15" s="94"/>
    </row>
    <row r="16" spans="1:21" ht="20.25" x14ac:dyDescent="0.25">
      <c r="A16" s="1">
        <v>13</v>
      </c>
      <c r="B16" s="225" t="s">
        <v>110</v>
      </c>
      <c r="C16" s="226" t="s">
        <v>110</v>
      </c>
      <c r="D16" s="65">
        <v>11</v>
      </c>
      <c r="E16" s="66">
        <v>10</v>
      </c>
      <c r="F16" s="66">
        <v>5</v>
      </c>
      <c r="G16" s="67">
        <v>9</v>
      </c>
      <c r="H16" s="10"/>
      <c r="I16" s="77"/>
      <c r="J16" s="78"/>
      <c r="K16" s="78"/>
      <c r="L16" s="79"/>
      <c r="M16" s="12"/>
      <c r="N16" s="105"/>
      <c r="O16" s="105"/>
      <c r="P16" s="105"/>
      <c r="Q16" s="108"/>
      <c r="S16" s="92"/>
      <c r="T16" s="93"/>
      <c r="U16" s="94"/>
    </row>
    <row r="17" spans="1:21" ht="20.25" x14ac:dyDescent="0.25">
      <c r="A17" s="1">
        <v>14</v>
      </c>
      <c r="B17" s="225" t="s">
        <v>111</v>
      </c>
      <c r="C17" s="226" t="s">
        <v>111</v>
      </c>
      <c r="D17" s="65">
        <v>12</v>
      </c>
      <c r="E17" s="66">
        <v>11.5</v>
      </c>
      <c r="F17" s="66">
        <v>3</v>
      </c>
      <c r="G17" s="67">
        <v>12.5</v>
      </c>
      <c r="H17" s="10"/>
      <c r="I17" s="77"/>
      <c r="J17" s="78"/>
      <c r="K17" s="78"/>
      <c r="L17" s="79"/>
      <c r="M17" s="12"/>
      <c r="N17" s="109"/>
      <c r="O17" s="105"/>
      <c r="P17" s="105"/>
      <c r="Q17" s="108"/>
      <c r="S17" s="92"/>
      <c r="T17" s="93"/>
      <c r="U17" s="94"/>
    </row>
    <row r="18" spans="1:21" ht="20.25" x14ac:dyDescent="0.25">
      <c r="A18" s="1">
        <v>15</v>
      </c>
      <c r="B18" s="225" t="s">
        <v>112</v>
      </c>
      <c r="C18" s="226" t="s">
        <v>112</v>
      </c>
      <c r="D18" s="65">
        <v>12</v>
      </c>
      <c r="E18" s="66">
        <v>11</v>
      </c>
      <c r="F18" s="66">
        <v>7.5</v>
      </c>
      <c r="G18" s="67">
        <v>8.5</v>
      </c>
      <c r="H18" s="10"/>
      <c r="I18" s="77"/>
      <c r="J18" s="78"/>
      <c r="K18" s="78"/>
      <c r="L18" s="79"/>
      <c r="M18" s="12"/>
      <c r="N18" s="109"/>
      <c r="O18" s="105"/>
      <c r="P18" s="105"/>
      <c r="Q18" s="108"/>
      <c r="S18" s="92"/>
      <c r="T18" s="93"/>
      <c r="U18" s="94"/>
    </row>
    <row r="19" spans="1:21" ht="20.25" x14ac:dyDescent="0.25">
      <c r="A19" s="1">
        <v>16</v>
      </c>
      <c r="B19" s="225" t="s">
        <v>113</v>
      </c>
      <c r="C19" s="226" t="s">
        <v>113</v>
      </c>
      <c r="D19" s="65">
        <v>10</v>
      </c>
      <c r="E19" s="66">
        <v>8</v>
      </c>
      <c r="F19" s="66">
        <v>3.5</v>
      </c>
      <c r="G19" s="67">
        <v>6.25</v>
      </c>
      <c r="H19" s="10"/>
      <c r="I19" s="77"/>
      <c r="J19" s="78"/>
      <c r="K19" s="78"/>
      <c r="L19" s="79"/>
      <c r="M19" s="12"/>
      <c r="N19" s="109"/>
      <c r="O19" s="105"/>
      <c r="P19" s="105"/>
      <c r="Q19" s="108"/>
      <c r="S19" s="92"/>
      <c r="T19" s="93"/>
      <c r="U19" s="94"/>
    </row>
    <row r="20" spans="1:21" ht="20.25" x14ac:dyDescent="0.25">
      <c r="A20" s="1">
        <v>17</v>
      </c>
      <c r="B20" s="225" t="s">
        <v>114</v>
      </c>
      <c r="C20" s="226" t="s">
        <v>114</v>
      </c>
      <c r="D20" s="65">
        <v>13</v>
      </c>
      <c r="E20" s="66">
        <v>12</v>
      </c>
      <c r="F20" s="66">
        <v>4.75</v>
      </c>
      <c r="G20" s="67">
        <v>11.25</v>
      </c>
      <c r="H20" s="10"/>
      <c r="I20" s="77"/>
      <c r="J20" s="78"/>
      <c r="K20" s="78"/>
      <c r="L20" s="79"/>
      <c r="M20" s="12"/>
      <c r="N20" s="109"/>
      <c r="O20" s="105"/>
      <c r="P20" s="105"/>
      <c r="Q20" s="108"/>
      <c r="S20" s="92"/>
      <c r="T20" s="93"/>
      <c r="U20" s="94"/>
    </row>
    <row r="21" spans="1:21" ht="20.25" x14ac:dyDescent="0.25">
      <c r="A21" s="1">
        <v>18</v>
      </c>
      <c r="B21" s="225" t="s">
        <v>115</v>
      </c>
      <c r="C21" s="226" t="s">
        <v>115</v>
      </c>
      <c r="D21" s="65">
        <v>12.5</v>
      </c>
      <c r="E21" s="66">
        <v>11.5</v>
      </c>
      <c r="F21" s="66">
        <v>5.25</v>
      </c>
      <c r="G21" s="67">
        <v>6.5</v>
      </c>
      <c r="H21" s="10"/>
      <c r="I21" s="77"/>
      <c r="J21" s="78"/>
      <c r="K21" s="78"/>
      <c r="L21" s="79"/>
      <c r="M21" s="12"/>
      <c r="N21" s="109"/>
      <c r="O21" s="105"/>
      <c r="P21" s="105"/>
      <c r="Q21" s="108"/>
      <c r="S21" s="92"/>
      <c r="T21" s="93"/>
      <c r="U21" s="94"/>
    </row>
    <row r="22" spans="1:21" ht="20.25" x14ac:dyDescent="0.25">
      <c r="A22" s="1">
        <v>19</v>
      </c>
      <c r="B22" s="225" t="s">
        <v>116</v>
      </c>
      <c r="C22" s="226" t="s">
        <v>116</v>
      </c>
      <c r="D22" s="65">
        <v>12</v>
      </c>
      <c r="E22" s="66">
        <v>11</v>
      </c>
      <c r="F22" s="66">
        <v>8</v>
      </c>
      <c r="G22" s="67">
        <v>10.5</v>
      </c>
      <c r="H22" s="10"/>
      <c r="I22" s="77"/>
      <c r="J22" s="78"/>
      <c r="K22" s="78"/>
      <c r="L22" s="79"/>
      <c r="M22" s="12"/>
      <c r="N22" s="109"/>
      <c r="O22" s="105"/>
      <c r="P22" s="105"/>
      <c r="Q22" s="108"/>
      <c r="S22" s="92"/>
      <c r="T22" s="93"/>
      <c r="U22" s="94"/>
    </row>
    <row r="23" spans="1:21" ht="21" thickBot="1" x14ac:dyDescent="0.3">
      <c r="A23" s="61">
        <v>20</v>
      </c>
      <c r="B23" s="219" t="s">
        <v>117</v>
      </c>
      <c r="C23" s="241" t="s">
        <v>117</v>
      </c>
      <c r="D23" s="71">
        <v>13.5</v>
      </c>
      <c r="E23" s="72">
        <v>12</v>
      </c>
      <c r="F23" s="72">
        <v>3.75</v>
      </c>
      <c r="G23" s="73">
        <v>8.5</v>
      </c>
      <c r="H23" s="57"/>
      <c r="I23" s="103"/>
      <c r="J23" s="82"/>
      <c r="K23" s="82"/>
      <c r="L23" s="104"/>
      <c r="M23" s="56"/>
      <c r="N23" s="110"/>
      <c r="O23" s="111"/>
      <c r="P23" s="111"/>
      <c r="Q23" s="112"/>
      <c r="S23" s="113"/>
      <c r="T23" s="114"/>
      <c r="U23" s="115"/>
    </row>
    <row r="24" spans="1:21" x14ac:dyDescent="0.25">
      <c r="A24">
        <v>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x14ac:dyDescent="0.25">
      <c r="A25">
        <v>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x14ac:dyDescent="0.25">
      <c r="A26">
        <v>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x14ac:dyDescent="0.25">
      <c r="A27">
        <v>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x14ac:dyDescent="0.25">
      <c r="A28">
        <v>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x14ac:dyDescent="0.25">
      <c r="A29">
        <v>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x14ac:dyDescent="0.25">
      <c r="A30">
        <v>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x14ac:dyDescent="0.25">
      <c r="A31">
        <v>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5">
      <c r="A32">
        <v>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5">
      <c r="A33">
        <v>30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</sheetData>
  <mergeCells count="31">
    <mergeCell ref="S2:U2"/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A2:C2"/>
    <mergeCell ref="D2:G2"/>
    <mergeCell ref="I2:L2"/>
    <mergeCell ref="N2:Q2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:D1"/>
    <mergeCell ref="E1:F1"/>
    <mergeCell ref="G1:I1"/>
    <mergeCell ref="L1:N1"/>
    <mergeCell ref="O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theme="9" tint="-0.249977111117893"/>
  </sheetPr>
  <dimension ref="A1:X35"/>
  <sheetViews>
    <sheetView rightToLeft="1" workbookViewId="0">
      <pane ySplit="3" topLeftCell="A13" activePane="bottomLeft" state="frozen"/>
      <selection pane="bottomLeft" activeCell="H13" sqref="H13"/>
    </sheetView>
  </sheetViews>
  <sheetFormatPr baseColWidth="10" defaultRowHeight="18.75" x14ac:dyDescent="0.25"/>
  <cols>
    <col min="1" max="1" width="3.75" style="9" customWidth="1"/>
    <col min="2" max="2" width="7" style="9" customWidth="1"/>
    <col min="3" max="3" width="14.75" style="9" customWidth="1"/>
    <col min="4" max="4" width="8.25" style="9" customWidth="1"/>
    <col min="5" max="5" width="8.375" style="9" customWidth="1"/>
    <col min="6" max="6" width="8.25" style="9" customWidth="1"/>
    <col min="7" max="7" width="7.875" style="9" customWidth="1"/>
    <col min="8" max="8" width="9.375" style="9" customWidth="1"/>
    <col min="9" max="9" width="2.5" style="9" customWidth="1"/>
    <col min="10" max="10" width="8.875" style="9" customWidth="1"/>
    <col min="11" max="12" width="8.25" style="9" customWidth="1"/>
    <col min="13" max="13" width="7.75" style="9" customWidth="1"/>
    <col min="14" max="14" width="9" style="9" customWidth="1"/>
    <col min="15" max="15" width="2.25" style="9" customWidth="1"/>
    <col min="16" max="16" width="9.25" style="9" customWidth="1"/>
    <col min="17" max="18" width="8.25" style="9" customWidth="1"/>
    <col min="19" max="19" width="7.75" style="9" customWidth="1"/>
    <col min="20" max="20" width="9.375" style="9" customWidth="1"/>
    <col min="21" max="21" width="4.5" style="9" customWidth="1"/>
    <col min="22" max="22" width="9.375" style="9" customWidth="1"/>
    <col min="23" max="23" width="10.25" style="9" customWidth="1"/>
    <col min="24" max="24" width="9" style="9" customWidth="1"/>
    <col min="25" max="16384" width="11" style="9"/>
  </cols>
  <sheetData>
    <row r="1" spans="1:24" s="6" customFormat="1" ht="30.75" customHeight="1" thickTop="1" thickBot="1" x14ac:dyDescent="0.3">
      <c r="A1" s="24" t="s">
        <v>23</v>
      </c>
      <c r="B1" s="25"/>
      <c r="C1" s="26"/>
      <c r="D1" s="4"/>
      <c r="E1" s="196" t="s">
        <v>31</v>
      </c>
      <c r="F1" s="196"/>
      <c r="G1" s="196"/>
      <c r="H1" s="195"/>
      <c r="I1" s="195"/>
      <c r="J1" s="195"/>
      <c r="K1" s="5" t="s">
        <v>15</v>
      </c>
      <c r="L1" s="5"/>
      <c r="M1" s="102">
        <v>2</v>
      </c>
      <c r="N1" s="203" t="s">
        <v>24</v>
      </c>
      <c r="O1" s="203"/>
      <c r="P1" s="203"/>
      <c r="Q1" s="190" t="s">
        <v>19</v>
      </c>
      <c r="R1" s="190"/>
      <c r="S1" s="190"/>
      <c r="T1" s="190"/>
    </row>
    <row r="2" spans="1:24" s="6" customFormat="1" ht="39.75" customHeight="1" thickTop="1" thickBot="1" x14ac:dyDescent="0.3">
      <c r="A2" s="220" t="s">
        <v>155</v>
      </c>
      <c r="B2" s="221"/>
      <c r="C2" s="222"/>
      <c r="D2" s="245" t="s">
        <v>4</v>
      </c>
      <c r="E2" s="245"/>
      <c r="F2" s="245"/>
      <c r="G2" s="245"/>
      <c r="H2" s="246"/>
      <c r="I2" s="19"/>
      <c r="J2" s="247" t="s">
        <v>21</v>
      </c>
      <c r="K2" s="248"/>
      <c r="L2" s="248"/>
      <c r="M2" s="248"/>
      <c r="N2" s="249"/>
      <c r="O2" s="22"/>
      <c r="P2" s="250" t="s">
        <v>22</v>
      </c>
      <c r="Q2" s="250"/>
      <c r="R2" s="250"/>
      <c r="S2" s="250"/>
      <c r="T2" s="250"/>
      <c r="V2" s="234" t="s">
        <v>159</v>
      </c>
      <c r="W2" s="235"/>
      <c r="X2" s="236"/>
    </row>
    <row r="3" spans="1:24" s="7" customFormat="1" ht="23.25" customHeight="1" thickTop="1" thickBot="1" x14ac:dyDescent="0.3">
      <c r="A3" s="251" t="s">
        <v>20</v>
      </c>
      <c r="B3" s="252"/>
      <c r="C3" s="253"/>
      <c r="D3" s="36" t="s">
        <v>11</v>
      </c>
      <c r="E3" s="36" t="s">
        <v>12</v>
      </c>
      <c r="F3" s="36" t="s">
        <v>32</v>
      </c>
      <c r="G3" s="36" t="s">
        <v>33</v>
      </c>
      <c r="H3" s="36" t="s">
        <v>27</v>
      </c>
      <c r="I3" s="40"/>
      <c r="J3" s="36" t="s">
        <v>11</v>
      </c>
      <c r="K3" s="36" t="s">
        <v>12</v>
      </c>
      <c r="L3" s="36" t="s">
        <v>32</v>
      </c>
      <c r="M3" s="36" t="s">
        <v>33</v>
      </c>
      <c r="N3" s="37" t="s">
        <v>27</v>
      </c>
      <c r="O3" s="39"/>
      <c r="P3" s="38" t="s">
        <v>11</v>
      </c>
      <c r="Q3" s="38" t="s">
        <v>12</v>
      </c>
      <c r="R3" s="38" t="s">
        <v>32</v>
      </c>
      <c r="S3" s="38" t="s">
        <v>33</v>
      </c>
      <c r="T3" s="38" t="s">
        <v>27</v>
      </c>
      <c r="V3" s="50" t="s">
        <v>156</v>
      </c>
      <c r="W3" s="51" t="s">
        <v>157</v>
      </c>
      <c r="X3" s="52" t="s">
        <v>158</v>
      </c>
    </row>
    <row r="4" spans="1:24" ht="21" thickTop="1" x14ac:dyDescent="0.25">
      <c r="A4" s="1">
        <v>1</v>
      </c>
      <c r="B4" s="230" t="s">
        <v>118</v>
      </c>
      <c r="C4" s="231" t="s">
        <v>118</v>
      </c>
      <c r="D4" s="66">
        <v>5</v>
      </c>
      <c r="E4" s="66">
        <v>12</v>
      </c>
      <c r="F4" s="66"/>
      <c r="G4" s="66"/>
      <c r="H4" s="66">
        <v>12</v>
      </c>
      <c r="I4" s="8"/>
      <c r="J4" s="77"/>
      <c r="K4" s="78"/>
      <c r="L4" s="78"/>
      <c r="M4" s="78"/>
      <c r="N4" s="79"/>
      <c r="O4" s="20"/>
      <c r="P4" s="116"/>
      <c r="Q4" s="117"/>
      <c r="R4" s="117"/>
      <c r="S4" s="117"/>
      <c r="T4" s="118"/>
      <c r="V4" s="92"/>
      <c r="W4" s="93"/>
      <c r="X4" s="94"/>
    </row>
    <row r="5" spans="1:24" ht="20.25" x14ac:dyDescent="0.25">
      <c r="A5" s="1">
        <v>2</v>
      </c>
      <c r="B5" s="225" t="s">
        <v>119</v>
      </c>
      <c r="C5" s="226" t="s">
        <v>119</v>
      </c>
      <c r="D5" s="65">
        <v>14</v>
      </c>
      <c r="E5" s="66">
        <v>12</v>
      </c>
      <c r="F5" s="66"/>
      <c r="G5" s="66"/>
      <c r="H5" s="67">
        <v>11.75</v>
      </c>
      <c r="I5" s="10"/>
      <c r="J5" s="77"/>
      <c r="K5" s="78"/>
      <c r="L5" s="78"/>
      <c r="M5" s="78"/>
      <c r="N5" s="79"/>
      <c r="O5" s="20"/>
      <c r="P5" s="83"/>
      <c r="Q5" s="84"/>
      <c r="R5" s="84"/>
      <c r="S5" s="84"/>
      <c r="T5" s="85"/>
      <c r="V5" s="92"/>
      <c r="W5" s="93"/>
      <c r="X5" s="94"/>
    </row>
    <row r="6" spans="1:24" ht="20.25" x14ac:dyDescent="0.25">
      <c r="A6" s="1">
        <v>3</v>
      </c>
      <c r="B6" s="225" t="s">
        <v>120</v>
      </c>
      <c r="C6" s="226" t="s">
        <v>120</v>
      </c>
      <c r="D6" s="65">
        <v>13</v>
      </c>
      <c r="E6" s="66">
        <v>11</v>
      </c>
      <c r="F6" s="66"/>
      <c r="G6" s="66"/>
      <c r="H6" s="67">
        <v>12.5</v>
      </c>
      <c r="I6" s="10"/>
      <c r="J6" s="77"/>
      <c r="K6" s="78"/>
      <c r="L6" s="78"/>
      <c r="M6" s="99"/>
      <c r="N6" s="79"/>
      <c r="O6" s="20"/>
      <c r="P6" s="83"/>
      <c r="Q6" s="84"/>
      <c r="R6" s="84"/>
      <c r="S6" s="84"/>
      <c r="T6" s="85"/>
      <c r="V6" s="92"/>
      <c r="W6" s="93"/>
      <c r="X6" s="94"/>
    </row>
    <row r="7" spans="1:24" ht="20.25" x14ac:dyDescent="0.25">
      <c r="A7" s="1">
        <v>4</v>
      </c>
      <c r="B7" s="225" t="s">
        <v>121</v>
      </c>
      <c r="C7" s="226" t="s">
        <v>121</v>
      </c>
      <c r="D7" s="65">
        <v>11</v>
      </c>
      <c r="E7" s="66">
        <v>10</v>
      </c>
      <c r="F7" s="66"/>
      <c r="G7" s="66"/>
      <c r="H7" s="67">
        <v>7</v>
      </c>
      <c r="I7" s="10"/>
      <c r="J7" s="77"/>
      <c r="K7" s="78"/>
      <c r="L7" s="78"/>
      <c r="M7" s="78"/>
      <c r="N7" s="79"/>
      <c r="O7" s="20"/>
      <c r="P7" s="83"/>
      <c r="Q7" s="84"/>
      <c r="R7" s="84"/>
      <c r="S7" s="84"/>
      <c r="T7" s="85"/>
      <c r="V7" s="92"/>
      <c r="W7" s="93"/>
      <c r="X7" s="94"/>
    </row>
    <row r="8" spans="1:24" ht="20.25" x14ac:dyDescent="0.25">
      <c r="A8" s="1">
        <v>5</v>
      </c>
      <c r="B8" s="232" t="s">
        <v>122</v>
      </c>
      <c r="C8" s="233" t="s">
        <v>122</v>
      </c>
      <c r="D8" s="65">
        <v>14</v>
      </c>
      <c r="E8" s="66">
        <v>12</v>
      </c>
      <c r="F8" s="66"/>
      <c r="G8" s="66"/>
      <c r="H8" s="67">
        <v>9.5</v>
      </c>
      <c r="I8" s="10"/>
      <c r="J8" s="77"/>
      <c r="K8" s="78"/>
      <c r="L8" s="78"/>
      <c r="M8" s="78"/>
      <c r="N8" s="79"/>
      <c r="O8" s="20"/>
      <c r="P8" s="83"/>
      <c r="Q8" s="84"/>
      <c r="R8" s="84"/>
      <c r="S8" s="84"/>
      <c r="T8" s="85"/>
      <c r="V8" s="92"/>
      <c r="W8" s="93"/>
      <c r="X8" s="94"/>
    </row>
    <row r="9" spans="1:24" ht="20.25" x14ac:dyDescent="0.25">
      <c r="A9" s="1">
        <v>6</v>
      </c>
      <c r="B9" s="225" t="s">
        <v>123</v>
      </c>
      <c r="C9" s="226" t="s">
        <v>123</v>
      </c>
      <c r="D9" s="65">
        <v>14</v>
      </c>
      <c r="E9" s="66">
        <v>12</v>
      </c>
      <c r="F9" s="66"/>
      <c r="G9" s="66"/>
      <c r="H9" s="67">
        <v>10.5</v>
      </c>
      <c r="I9" s="10"/>
      <c r="J9" s="77"/>
      <c r="K9" s="78"/>
      <c r="L9" s="78"/>
      <c r="M9" s="78"/>
      <c r="N9" s="79"/>
      <c r="O9" s="20"/>
      <c r="P9" s="83"/>
      <c r="Q9" s="84"/>
      <c r="R9" s="84"/>
      <c r="S9" s="84"/>
      <c r="T9" s="85"/>
      <c r="V9" s="92"/>
      <c r="W9" s="93"/>
      <c r="X9" s="94"/>
    </row>
    <row r="10" spans="1:24" ht="20.25" x14ac:dyDescent="0.25">
      <c r="A10" s="1">
        <v>7</v>
      </c>
      <c r="B10" s="225" t="s">
        <v>124</v>
      </c>
      <c r="C10" s="226" t="s">
        <v>124</v>
      </c>
      <c r="D10" s="65">
        <v>14</v>
      </c>
      <c r="E10" s="66">
        <v>12</v>
      </c>
      <c r="F10" s="66"/>
      <c r="G10" s="66"/>
      <c r="H10" s="67">
        <v>15</v>
      </c>
      <c r="I10" s="10"/>
      <c r="J10" s="77"/>
      <c r="K10" s="78"/>
      <c r="L10" s="78">
        <v>1</v>
      </c>
      <c r="M10" s="78"/>
      <c r="N10" s="79"/>
      <c r="O10" s="20"/>
      <c r="P10" s="83"/>
      <c r="Q10" s="84"/>
      <c r="R10" s="84"/>
      <c r="S10" s="84"/>
      <c r="T10" s="85"/>
      <c r="V10" s="92"/>
      <c r="W10" s="93"/>
      <c r="X10" s="94"/>
    </row>
    <row r="11" spans="1:24" ht="21" thickBot="1" x14ac:dyDescent="0.3">
      <c r="A11" s="1">
        <v>8</v>
      </c>
      <c r="B11" s="225" t="s">
        <v>125</v>
      </c>
      <c r="C11" s="226" t="s">
        <v>125</v>
      </c>
      <c r="D11" s="65">
        <v>13</v>
      </c>
      <c r="E11" s="66">
        <v>11</v>
      </c>
      <c r="F11" s="66"/>
      <c r="G11" s="66"/>
      <c r="H11" s="67">
        <v>6.5</v>
      </c>
      <c r="I11" s="10"/>
      <c r="J11" s="77"/>
      <c r="K11" s="78"/>
      <c r="L11" s="78"/>
      <c r="M11" s="78"/>
      <c r="N11" s="79"/>
      <c r="O11" s="21"/>
      <c r="P11" s="83"/>
      <c r="Q11" s="84"/>
      <c r="R11" s="84"/>
      <c r="S11" s="84"/>
      <c r="T11" s="85"/>
      <c r="V11" s="92"/>
      <c r="W11" s="93"/>
      <c r="X11" s="94"/>
    </row>
    <row r="12" spans="1:24" ht="21" thickTop="1" x14ac:dyDescent="0.25">
      <c r="A12" s="1">
        <v>9</v>
      </c>
      <c r="B12" s="225" t="s">
        <v>126</v>
      </c>
      <c r="C12" s="226" t="s">
        <v>126</v>
      </c>
      <c r="D12" s="65">
        <v>14</v>
      </c>
      <c r="E12" s="66">
        <v>12</v>
      </c>
      <c r="F12" s="66"/>
      <c r="G12" s="66"/>
      <c r="H12" s="67">
        <v>4.75</v>
      </c>
      <c r="I12" s="10"/>
      <c r="J12" s="77"/>
      <c r="K12" s="78"/>
      <c r="L12" s="78"/>
      <c r="M12" s="78"/>
      <c r="N12" s="79"/>
      <c r="O12" s="11"/>
      <c r="P12" s="83"/>
      <c r="Q12" s="84"/>
      <c r="R12" s="84"/>
      <c r="S12" s="84"/>
      <c r="T12" s="85"/>
      <c r="V12" s="92"/>
      <c r="W12" s="93"/>
      <c r="X12" s="94"/>
    </row>
    <row r="13" spans="1:24" ht="20.25" x14ac:dyDescent="0.25">
      <c r="A13" s="1">
        <v>10</v>
      </c>
      <c r="B13" s="225" t="s">
        <v>147</v>
      </c>
      <c r="C13" s="226" t="s">
        <v>127</v>
      </c>
      <c r="D13" s="65">
        <v>15</v>
      </c>
      <c r="E13" s="66">
        <v>13</v>
      </c>
      <c r="F13" s="66"/>
      <c r="G13" s="66"/>
      <c r="H13" s="67">
        <v>9.5</v>
      </c>
      <c r="I13" s="10"/>
      <c r="J13" s="77"/>
      <c r="K13" s="78"/>
      <c r="L13" s="78"/>
      <c r="M13" s="78"/>
      <c r="N13" s="79"/>
      <c r="O13" s="12"/>
      <c r="P13" s="83"/>
      <c r="Q13" s="84"/>
      <c r="R13" s="84"/>
      <c r="S13" s="84"/>
      <c r="T13" s="85"/>
      <c r="V13" s="92"/>
      <c r="W13" s="93"/>
      <c r="X13" s="94"/>
    </row>
    <row r="14" spans="1:24" ht="20.25" x14ac:dyDescent="0.25">
      <c r="A14" s="1">
        <v>11</v>
      </c>
      <c r="B14" s="225" t="s">
        <v>128</v>
      </c>
      <c r="C14" s="226" t="s">
        <v>128</v>
      </c>
      <c r="D14" s="65">
        <v>14</v>
      </c>
      <c r="E14" s="66">
        <v>12</v>
      </c>
      <c r="F14" s="66"/>
      <c r="G14" s="66"/>
      <c r="H14" s="67">
        <v>10.25</v>
      </c>
      <c r="I14" s="10"/>
      <c r="J14" s="77"/>
      <c r="K14" s="78"/>
      <c r="L14" s="78"/>
      <c r="M14" s="78"/>
      <c r="N14" s="79"/>
      <c r="O14" s="12"/>
      <c r="P14" s="83"/>
      <c r="Q14" s="84"/>
      <c r="R14" s="84"/>
      <c r="S14" s="84"/>
      <c r="T14" s="85"/>
      <c r="V14" s="92"/>
      <c r="W14" s="93"/>
      <c r="X14" s="94"/>
    </row>
    <row r="15" spans="1:24" ht="20.25" x14ac:dyDescent="0.25">
      <c r="A15" s="1">
        <v>12</v>
      </c>
      <c r="B15" s="225" t="s">
        <v>129</v>
      </c>
      <c r="C15" s="226" t="s">
        <v>129</v>
      </c>
      <c r="D15" s="65">
        <v>11</v>
      </c>
      <c r="E15" s="66">
        <v>11</v>
      </c>
      <c r="F15" s="66"/>
      <c r="G15" s="66"/>
      <c r="H15" s="67">
        <v>3.75</v>
      </c>
      <c r="I15" s="10"/>
      <c r="J15" s="77"/>
      <c r="K15" s="78"/>
      <c r="L15" s="78"/>
      <c r="M15" s="78"/>
      <c r="N15" s="79"/>
      <c r="O15" s="12"/>
      <c r="P15" s="83"/>
      <c r="Q15" s="84"/>
      <c r="R15" s="84"/>
      <c r="S15" s="84"/>
      <c r="T15" s="85"/>
      <c r="V15" s="92"/>
      <c r="W15" s="93"/>
      <c r="X15" s="94"/>
    </row>
    <row r="16" spans="1:24" ht="20.25" x14ac:dyDescent="0.25">
      <c r="A16" s="1">
        <v>13</v>
      </c>
      <c r="B16" s="225" t="s">
        <v>130</v>
      </c>
      <c r="C16" s="226" t="s">
        <v>130</v>
      </c>
      <c r="D16" s="65">
        <v>13</v>
      </c>
      <c r="E16" s="66">
        <v>12</v>
      </c>
      <c r="F16" s="66"/>
      <c r="G16" s="66"/>
      <c r="H16" s="67">
        <v>11.5</v>
      </c>
      <c r="I16" s="10"/>
      <c r="J16" s="77"/>
      <c r="K16" s="78"/>
      <c r="L16" s="78"/>
      <c r="M16" s="78"/>
      <c r="N16" s="79"/>
      <c r="O16" s="12"/>
      <c r="P16" s="83"/>
      <c r="Q16" s="84"/>
      <c r="R16" s="84"/>
      <c r="S16" s="84"/>
      <c r="T16" s="85"/>
      <c r="V16" s="92"/>
      <c r="W16" s="93"/>
      <c r="X16" s="94"/>
    </row>
    <row r="17" spans="1:24" ht="20.25" x14ac:dyDescent="0.25">
      <c r="A17" s="1">
        <v>14</v>
      </c>
      <c r="B17" s="225" t="s">
        <v>131</v>
      </c>
      <c r="C17" s="226" t="s">
        <v>131</v>
      </c>
      <c r="D17" s="65">
        <v>13</v>
      </c>
      <c r="E17" s="66">
        <v>11.5</v>
      </c>
      <c r="F17" s="66"/>
      <c r="G17" s="66"/>
      <c r="H17" s="67">
        <v>12.25</v>
      </c>
      <c r="I17" s="10"/>
      <c r="J17" s="77"/>
      <c r="K17" s="78"/>
      <c r="L17" s="78"/>
      <c r="M17" s="78"/>
      <c r="N17" s="79"/>
      <c r="O17" s="12"/>
      <c r="P17" s="83"/>
      <c r="Q17" s="84"/>
      <c r="R17" s="84"/>
      <c r="S17" s="84"/>
      <c r="T17" s="85"/>
      <c r="V17" s="92"/>
      <c r="W17" s="93"/>
      <c r="X17" s="94"/>
    </row>
    <row r="18" spans="1:24" ht="20.25" x14ac:dyDescent="0.25">
      <c r="A18" s="1">
        <v>15</v>
      </c>
      <c r="B18" s="225" t="s">
        <v>132</v>
      </c>
      <c r="C18" s="226" t="s">
        <v>132</v>
      </c>
      <c r="D18" s="65">
        <v>11</v>
      </c>
      <c r="E18" s="66">
        <v>10.5</v>
      </c>
      <c r="F18" s="66"/>
      <c r="G18" s="66"/>
      <c r="H18" s="67">
        <v>12.5</v>
      </c>
      <c r="I18" s="10"/>
      <c r="J18" s="77"/>
      <c r="K18" s="78"/>
      <c r="L18" s="78"/>
      <c r="M18" s="78"/>
      <c r="N18" s="79"/>
      <c r="O18" s="12"/>
      <c r="P18" s="83"/>
      <c r="Q18" s="84"/>
      <c r="R18" s="84"/>
      <c r="S18" s="84"/>
      <c r="T18" s="85"/>
      <c r="V18" s="92"/>
      <c r="W18" s="93"/>
      <c r="X18" s="94"/>
    </row>
    <row r="19" spans="1:24" ht="20.25" x14ac:dyDescent="0.25">
      <c r="A19" s="1">
        <v>16</v>
      </c>
      <c r="B19" s="225" t="s">
        <v>133</v>
      </c>
      <c r="C19" s="226" t="s">
        <v>133</v>
      </c>
      <c r="D19" s="65">
        <v>10.5</v>
      </c>
      <c r="E19" s="66">
        <v>10</v>
      </c>
      <c r="F19" s="66"/>
      <c r="G19" s="66"/>
      <c r="H19" s="67">
        <v>5.25</v>
      </c>
      <c r="I19" s="12"/>
      <c r="J19" s="78"/>
      <c r="K19" s="78"/>
      <c r="L19" s="78"/>
      <c r="M19" s="78"/>
      <c r="N19" s="78"/>
      <c r="O19" s="12"/>
      <c r="P19" s="83"/>
      <c r="Q19" s="84"/>
      <c r="R19" s="84"/>
      <c r="S19" s="84"/>
      <c r="T19" s="85"/>
      <c r="V19" s="92"/>
      <c r="W19" s="93"/>
      <c r="X19" s="94"/>
    </row>
    <row r="20" spans="1:24" ht="20.25" x14ac:dyDescent="0.25">
      <c r="A20" s="1">
        <v>17</v>
      </c>
      <c r="B20" s="225" t="s">
        <v>134</v>
      </c>
      <c r="C20" s="226" t="s">
        <v>134</v>
      </c>
      <c r="D20" s="65">
        <v>14</v>
      </c>
      <c r="E20" s="66">
        <v>12</v>
      </c>
      <c r="F20" s="66"/>
      <c r="G20" s="66"/>
      <c r="H20" s="67">
        <v>9.75</v>
      </c>
      <c r="I20" s="12"/>
      <c r="J20" s="78"/>
      <c r="K20" s="78"/>
      <c r="L20" s="78"/>
      <c r="M20" s="78"/>
      <c r="N20" s="78"/>
      <c r="O20" s="12"/>
      <c r="P20" s="83"/>
      <c r="Q20" s="84"/>
      <c r="R20" s="84"/>
      <c r="S20" s="84"/>
      <c r="T20" s="85"/>
      <c r="V20" s="92"/>
      <c r="W20" s="93"/>
      <c r="X20" s="94"/>
    </row>
    <row r="21" spans="1:24" ht="20.25" x14ac:dyDescent="0.25">
      <c r="A21" s="1">
        <v>18</v>
      </c>
      <c r="B21" s="225" t="s">
        <v>135</v>
      </c>
      <c r="C21" s="226" t="s">
        <v>135</v>
      </c>
      <c r="D21" s="65">
        <v>12.5</v>
      </c>
      <c r="E21" s="66">
        <v>11</v>
      </c>
      <c r="F21" s="66"/>
      <c r="G21" s="66"/>
      <c r="H21" s="67">
        <v>9.25</v>
      </c>
      <c r="I21" s="12"/>
      <c r="J21" s="78"/>
      <c r="K21" s="78"/>
      <c r="L21" s="78"/>
      <c r="M21" s="78"/>
      <c r="N21" s="78"/>
      <c r="O21" s="12"/>
      <c r="P21" s="83"/>
      <c r="Q21" s="84"/>
      <c r="R21" s="84"/>
      <c r="S21" s="84"/>
      <c r="T21" s="85"/>
      <c r="V21" s="92"/>
      <c r="W21" s="93"/>
      <c r="X21" s="94"/>
    </row>
    <row r="22" spans="1:24" ht="20.25" x14ac:dyDescent="0.25">
      <c r="A22" s="1">
        <v>19</v>
      </c>
      <c r="B22" s="225" t="s">
        <v>136</v>
      </c>
      <c r="C22" s="226" t="s">
        <v>136</v>
      </c>
      <c r="D22" s="65">
        <v>13</v>
      </c>
      <c r="E22" s="66">
        <v>11.5</v>
      </c>
      <c r="F22" s="66"/>
      <c r="G22" s="66"/>
      <c r="H22" s="67">
        <v>9.5</v>
      </c>
      <c r="I22" s="12"/>
      <c r="J22" s="78"/>
      <c r="K22" s="78"/>
      <c r="L22" s="78"/>
      <c r="M22" s="78"/>
      <c r="N22" s="78"/>
      <c r="O22" s="12"/>
      <c r="P22" s="83"/>
      <c r="Q22" s="84"/>
      <c r="R22" s="84"/>
      <c r="S22" s="84"/>
      <c r="T22" s="85"/>
      <c r="V22" s="92"/>
      <c r="W22" s="93"/>
      <c r="X22" s="94"/>
    </row>
    <row r="23" spans="1:24" ht="20.25" x14ac:dyDescent="0.25">
      <c r="A23" s="1">
        <v>20</v>
      </c>
      <c r="B23" s="225" t="s">
        <v>137</v>
      </c>
      <c r="C23" s="226" t="s">
        <v>137</v>
      </c>
      <c r="D23" s="65">
        <v>12</v>
      </c>
      <c r="E23" s="66">
        <v>11</v>
      </c>
      <c r="F23" s="66"/>
      <c r="G23" s="66"/>
      <c r="H23" s="67">
        <v>9.5</v>
      </c>
      <c r="I23" s="12"/>
      <c r="J23" s="77"/>
      <c r="K23" s="78"/>
      <c r="L23" s="78"/>
      <c r="M23" s="78"/>
      <c r="N23" s="79"/>
      <c r="O23" s="12"/>
      <c r="P23" s="83"/>
      <c r="Q23" s="84"/>
      <c r="R23" s="84"/>
      <c r="S23" s="84"/>
      <c r="T23" s="85"/>
      <c r="V23" s="92"/>
      <c r="W23" s="93"/>
      <c r="X23" s="94"/>
    </row>
    <row r="24" spans="1:24" ht="20.25" x14ac:dyDescent="0.25">
      <c r="A24" s="1">
        <v>21</v>
      </c>
      <c r="B24" s="225" t="s">
        <v>138</v>
      </c>
      <c r="C24" s="226" t="s">
        <v>138</v>
      </c>
      <c r="D24" s="65">
        <v>14</v>
      </c>
      <c r="E24" s="66">
        <v>13</v>
      </c>
      <c r="F24" s="66"/>
      <c r="G24" s="66"/>
      <c r="H24" s="67">
        <v>10.75</v>
      </c>
      <c r="I24" s="12"/>
      <c r="J24" s="77"/>
      <c r="K24" s="78"/>
      <c r="L24" s="78"/>
      <c r="M24" s="78"/>
      <c r="N24" s="79"/>
      <c r="O24" s="12"/>
      <c r="P24" s="83"/>
      <c r="Q24" s="84"/>
      <c r="R24" s="84"/>
      <c r="S24" s="84"/>
      <c r="T24" s="85"/>
      <c r="V24" s="92"/>
      <c r="W24" s="93"/>
      <c r="X24" s="94"/>
    </row>
    <row r="25" spans="1:24" ht="20.25" x14ac:dyDescent="0.25">
      <c r="A25" s="1">
        <v>22</v>
      </c>
      <c r="B25" s="225" t="s">
        <v>139</v>
      </c>
      <c r="C25" s="226" t="s">
        <v>139</v>
      </c>
      <c r="D25" s="65">
        <v>13.5</v>
      </c>
      <c r="E25" s="66">
        <v>12</v>
      </c>
      <c r="F25" s="66"/>
      <c r="G25" s="66"/>
      <c r="H25" s="67">
        <v>7.75</v>
      </c>
      <c r="I25" s="12"/>
      <c r="J25" s="77"/>
      <c r="K25" s="78"/>
      <c r="L25" s="78"/>
      <c r="M25" s="78"/>
      <c r="N25" s="79"/>
      <c r="O25" s="12"/>
      <c r="P25" s="83"/>
      <c r="Q25" s="84"/>
      <c r="R25" s="84"/>
      <c r="S25" s="84"/>
      <c r="T25" s="85"/>
      <c r="V25" s="92"/>
      <c r="W25" s="93"/>
      <c r="X25" s="94"/>
    </row>
    <row r="26" spans="1:24" ht="20.25" x14ac:dyDescent="0.25">
      <c r="A26" s="1">
        <v>23</v>
      </c>
      <c r="B26" s="225" t="s">
        <v>140</v>
      </c>
      <c r="C26" s="226" t="s">
        <v>140</v>
      </c>
      <c r="D26" s="65">
        <v>13</v>
      </c>
      <c r="E26" s="66">
        <v>11.5</v>
      </c>
      <c r="F26" s="66"/>
      <c r="G26" s="66"/>
      <c r="H26" s="67">
        <v>10.5</v>
      </c>
      <c r="I26" s="12"/>
      <c r="J26" s="77"/>
      <c r="K26" s="78"/>
      <c r="L26" s="78"/>
      <c r="M26" s="78"/>
      <c r="N26" s="79"/>
      <c r="O26" s="12"/>
      <c r="P26" s="83"/>
      <c r="Q26" s="84"/>
      <c r="R26" s="84"/>
      <c r="S26" s="84"/>
      <c r="T26" s="85"/>
      <c r="V26" s="92"/>
      <c r="W26" s="93"/>
      <c r="X26" s="94"/>
    </row>
    <row r="27" spans="1:24" ht="20.25" x14ac:dyDescent="0.25">
      <c r="A27" s="1">
        <v>24</v>
      </c>
      <c r="B27" s="225" t="s">
        <v>141</v>
      </c>
      <c r="C27" s="226" t="s">
        <v>141</v>
      </c>
      <c r="D27" s="65">
        <v>14</v>
      </c>
      <c r="E27" s="66">
        <v>12</v>
      </c>
      <c r="F27" s="66"/>
      <c r="G27" s="66"/>
      <c r="H27" s="67">
        <v>9.5</v>
      </c>
      <c r="I27" s="12"/>
      <c r="J27" s="77"/>
      <c r="K27" s="78"/>
      <c r="L27" s="78"/>
      <c r="M27" s="78"/>
      <c r="N27" s="79"/>
      <c r="O27" s="12"/>
      <c r="P27" s="83"/>
      <c r="Q27" s="84"/>
      <c r="R27" s="84"/>
      <c r="S27" s="84"/>
      <c r="T27" s="85"/>
      <c r="V27" s="92"/>
      <c r="W27" s="93"/>
      <c r="X27" s="94"/>
    </row>
    <row r="28" spans="1:24" ht="20.25" x14ac:dyDescent="0.25">
      <c r="A28" s="1">
        <v>25</v>
      </c>
      <c r="B28" s="225" t="s">
        <v>142</v>
      </c>
      <c r="C28" s="226"/>
      <c r="D28" s="65">
        <v>14</v>
      </c>
      <c r="E28" s="66">
        <v>12</v>
      </c>
      <c r="F28" s="66"/>
      <c r="G28" s="66"/>
      <c r="H28" s="67">
        <v>7.5</v>
      </c>
      <c r="I28" s="14"/>
      <c r="J28" s="100"/>
      <c r="K28" s="81"/>
      <c r="L28" s="81"/>
      <c r="M28" s="81"/>
      <c r="N28" s="101"/>
      <c r="O28" s="14"/>
      <c r="P28" s="83"/>
      <c r="Q28" s="84"/>
      <c r="R28" s="84"/>
      <c r="S28" s="84"/>
      <c r="T28" s="85"/>
      <c r="V28" s="92"/>
      <c r="W28" s="93"/>
      <c r="X28" s="94"/>
    </row>
    <row r="29" spans="1:24" ht="20.25" x14ac:dyDescent="0.25">
      <c r="A29" s="1">
        <v>26</v>
      </c>
      <c r="B29" s="225" t="s">
        <v>143</v>
      </c>
      <c r="C29" s="226" t="s">
        <v>142</v>
      </c>
      <c r="D29" s="65">
        <v>14.5</v>
      </c>
      <c r="E29" s="66">
        <v>12</v>
      </c>
      <c r="F29" s="66"/>
      <c r="G29" s="66"/>
      <c r="H29" s="67">
        <v>11.25</v>
      </c>
      <c r="I29" s="12"/>
      <c r="J29" s="77"/>
      <c r="K29" s="78"/>
      <c r="L29" s="78"/>
      <c r="M29" s="78"/>
      <c r="N29" s="79"/>
      <c r="O29" s="12"/>
      <c r="P29" s="83"/>
      <c r="Q29" s="84"/>
      <c r="R29" s="84"/>
      <c r="S29" s="84"/>
      <c r="T29" s="85"/>
      <c r="V29" s="92"/>
      <c r="W29" s="93"/>
      <c r="X29" s="94"/>
    </row>
    <row r="30" spans="1:24" ht="20.25" x14ac:dyDescent="0.25">
      <c r="A30" s="1">
        <v>27</v>
      </c>
      <c r="B30" s="225" t="s">
        <v>144</v>
      </c>
      <c r="C30" s="226"/>
      <c r="D30" s="65">
        <v>12</v>
      </c>
      <c r="E30" s="66">
        <v>11.5</v>
      </c>
      <c r="F30" s="66"/>
      <c r="G30" s="66"/>
      <c r="H30" s="67">
        <v>11.75</v>
      </c>
      <c r="I30" s="12"/>
      <c r="J30" s="77"/>
      <c r="K30" s="78"/>
      <c r="L30" s="78"/>
      <c r="M30" s="78"/>
      <c r="N30" s="79"/>
      <c r="O30" s="12"/>
      <c r="P30" s="83"/>
      <c r="Q30" s="84"/>
      <c r="R30" s="84"/>
      <c r="S30" s="84"/>
      <c r="T30" s="85"/>
      <c r="V30" s="92"/>
      <c r="W30" s="93"/>
      <c r="X30" s="94"/>
    </row>
    <row r="31" spans="1:24" ht="20.25" x14ac:dyDescent="0.25">
      <c r="A31" s="43">
        <v>28</v>
      </c>
      <c r="B31" s="217" t="s">
        <v>145</v>
      </c>
      <c r="C31" s="237"/>
      <c r="D31" s="68">
        <v>14</v>
      </c>
      <c r="E31" s="69">
        <v>12</v>
      </c>
      <c r="F31" s="69"/>
      <c r="G31" s="69"/>
      <c r="H31" s="70">
        <v>10</v>
      </c>
      <c r="I31" s="14"/>
      <c r="J31" s="100"/>
      <c r="K31" s="81"/>
      <c r="L31" s="81"/>
      <c r="M31" s="81"/>
      <c r="N31" s="101"/>
      <c r="O31" s="14"/>
      <c r="P31" s="86"/>
      <c r="Q31" s="87"/>
      <c r="R31" s="87"/>
      <c r="S31" s="87"/>
      <c r="T31" s="88"/>
      <c r="V31" s="92"/>
      <c r="W31" s="93"/>
      <c r="X31" s="94"/>
    </row>
    <row r="32" spans="1:24" ht="21" thickBot="1" x14ac:dyDescent="0.3">
      <c r="A32" s="61">
        <v>29</v>
      </c>
      <c r="B32" s="219" t="s">
        <v>146</v>
      </c>
      <c r="C32" s="241"/>
      <c r="D32" s="71">
        <v>15</v>
      </c>
      <c r="E32" s="72">
        <v>12</v>
      </c>
      <c r="F32" s="72"/>
      <c r="G32" s="72"/>
      <c r="H32" s="73">
        <v>8.75</v>
      </c>
      <c r="I32" s="56"/>
      <c r="J32" s="103"/>
      <c r="K32" s="82"/>
      <c r="L32" s="82"/>
      <c r="M32" s="82"/>
      <c r="N32" s="104"/>
      <c r="O32" s="56"/>
      <c r="P32" s="89"/>
      <c r="Q32" s="90"/>
      <c r="R32" s="90"/>
      <c r="S32" s="90"/>
      <c r="T32" s="91"/>
      <c r="V32" s="113"/>
      <c r="W32" s="114"/>
      <c r="X32" s="115"/>
    </row>
    <row r="33" spans="1:24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V33"/>
      <c r="W33"/>
      <c r="X33"/>
    </row>
    <row r="34" spans="1:24" x14ac:dyDescent="0.25">
      <c r="V34"/>
      <c r="W34"/>
      <c r="X34"/>
    </row>
    <row r="35" spans="1:24" x14ac:dyDescent="0.25">
      <c r="V35"/>
      <c r="W35"/>
      <c r="X35"/>
    </row>
  </sheetData>
  <mergeCells count="39">
    <mergeCell ref="V2:X2"/>
    <mergeCell ref="B32:C32"/>
    <mergeCell ref="B27:C27"/>
    <mergeCell ref="B28:C28"/>
    <mergeCell ref="B29:C29"/>
    <mergeCell ref="B30:C30"/>
    <mergeCell ref="B31:C31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C2"/>
    <mergeCell ref="E1:G1"/>
    <mergeCell ref="H1:J1"/>
    <mergeCell ref="N1:P1"/>
    <mergeCell ref="Q1:T1"/>
    <mergeCell ref="D2:H2"/>
    <mergeCell ref="J2:N2"/>
    <mergeCell ref="P2:T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theme="1"/>
  </sheetPr>
  <dimension ref="A1:O22"/>
  <sheetViews>
    <sheetView showGridLines="0" rightToLeft="1" workbookViewId="0">
      <selection activeCell="C19" sqref="C19"/>
    </sheetView>
  </sheetViews>
  <sheetFormatPr baseColWidth="10" defaultColWidth="0" defaultRowHeight="15.75" zeroHeight="1" x14ac:dyDescent="0.25"/>
  <cols>
    <col min="1" max="1" width="3" style="45" customWidth="1"/>
    <col min="2" max="13" width="11" style="44" customWidth="1"/>
    <col min="14" max="14" width="19" style="44" customWidth="1"/>
    <col min="15" max="15" width="3" style="45" customWidth="1"/>
    <col min="16" max="16384" width="11" style="44" hidden="1"/>
  </cols>
  <sheetData>
    <row r="1" s="45" customForma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s="45" customFormat="1" x14ac:dyDescent="0.25"/>
  </sheetData>
  <sheetProtection algorithmName="SHA-512" hashValue="TySGYWDnaVv0+v9acuGxkO7Fz3ZOC8n5tHZgDlCSH0tqZ2FE8ppl/eSyhot8KD2RvknDXb5twvlo7y3CKpQb8g==" saltValue="FhwpbgxQ7Pwjyk/3Wurl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20"/>
  <sheetViews>
    <sheetView showGridLines="0" rightToLeft="1" tabSelected="1" topLeftCell="A25" workbookViewId="0">
      <selection activeCell="H38" sqref="H38"/>
    </sheetView>
  </sheetViews>
  <sheetFormatPr baseColWidth="10" defaultRowHeight="18.75" zeroHeight="1" x14ac:dyDescent="0.25"/>
  <cols>
    <col min="1" max="1" width="4.75" style="120" customWidth="1"/>
    <col min="2" max="2" width="7.25" style="120" customWidth="1"/>
    <col min="3" max="3" width="14.75" style="120" customWidth="1"/>
    <col min="4" max="4" width="9.25" style="120" customWidth="1"/>
    <col min="5" max="5" width="9.375" style="120" customWidth="1"/>
    <col min="6" max="6" width="9.75" style="120" customWidth="1"/>
    <col min="7" max="7" width="9.5" style="120" customWidth="1"/>
    <col min="8" max="8" width="10.625" style="120" customWidth="1"/>
    <col min="9" max="9" width="8.5" style="135" customWidth="1"/>
    <col min="10" max="10" width="8.875" style="135" customWidth="1"/>
    <col min="11" max="11" width="10.5" style="120" customWidth="1"/>
    <col min="12" max="12" width="9.375" style="120" customWidth="1"/>
    <col min="13" max="13" width="11" style="120" hidden="1" customWidth="1"/>
    <col min="14" max="14" width="8.5" style="120" customWidth="1"/>
    <col min="15" max="15" width="8.75" style="120" customWidth="1"/>
    <col min="16" max="16" width="7.75" style="120" customWidth="1"/>
    <col min="17" max="18" width="11" style="120" customWidth="1"/>
    <col min="19" max="16384" width="11" style="120"/>
  </cols>
  <sheetData>
    <row r="1" spans="1:16" ht="30.75" thickBot="1" x14ac:dyDescent="0.3">
      <c r="A1" s="273" t="s">
        <v>0</v>
      </c>
      <c r="B1" s="273"/>
      <c r="C1" s="279" t="s">
        <v>26</v>
      </c>
      <c r="D1" s="279"/>
      <c r="E1" s="280"/>
      <c r="F1" s="281" t="s">
        <v>4</v>
      </c>
      <c r="G1" s="282"/>
      <c r="H1" s="282"/>
      <c r="I1" s="283"/>
      <c r="J1" s="293" t="s">
        <v>9</v>
      </c>
      <c r="K1" s="294"/>
      <c r="L1" s="286" t="s">
        <v>19</v>
      </c>
      <c r="M1" s="286"/>
      <c r="N1" s="286"/>
      <c r="O1" s="119"/>
      <c r="P1" s="119"/>
    </row>
    <row r="2" spans="1:16" ht="23.25" thickBot="1" x14ac:dyDescent="0.3">
      <c r="A2" s="273" t="s">
        <v>6</v>
      </c>
      <c r="B2" s="273"/>
      <c r="C2" s="274" t="s">
        <v>29</v>
      </c>
      <c r="D2" s="274"/>
      <c r="E2" s="274"/>
      <c r="F2" s="275" t="s">
        <v>5</v>
      </c>
      <c r="G2" s="275"/>
      <c r="H2" s="276" t="str">
        <f>IFERROR(INDEX($B$5:$C$40,MATCH(L2,$H$5:$H$40,0),1),"")</f>
        <v/>
      </c>
      <c r="I2" s="276"/>
      <c r="J2" s="277"/>
      <c r="K2" s="166" t="s">
        <v>10</v>
      </c>
      <c r="L2" s="137">
        <f>IFERROR(MAX(H5:H40),"")</f>
        <v>16.399999999999999</v>
      </c>
      <c r="M2" s="138"/>
      <c r="N2" s="139" t="s">
        <v>18</v>
      </c>
      <c r="O2" s="119"/>
      <c r="P2" s="119"/>
    </row>
    <row r="3" spans="1:16" ht="23.25" thickBot="1" x14ac:dyDescent="0.3">
      <c r="A3" s="273" t="s">
        <v>1</v>
      </c>
      <c r="B3" s="273"/>
      <c r="C3" s="274" t="s">
        <v>7</v>
      </c>
      <c r="D3" s="274"/>
      <c r="E3" s="274"/>
      <c r="F3" s="278" t="s">
        <v>8</v>
      </c>
      <c r="G3" s="278"/>
      <c r="H3" s="277" t="str">
        <f>IFERROR(INDEX($B$5:$C$40,MATCH(L3,$H$5:$H$40,0),1),"")</f>
        <v/>
      </c>
      <c r="I3" s="277"/>
      <c r="J3" s="277"/>
      <c r="K3" s="166" t="s">
        <v>10</v>
      </c>
      <c r="L3" s="137">
        <f>IFERROR(MIN(H5:H40),"")</f>
        <v>7.6</v>
      </c>
      <c r="M3" s="138"/>
      <c r="N3" s="140" t="s">
        <v>150</v>
      </c>
      <c r="O3" s="119"/>
      <c r="P3" s="119"/>
    </row>
    <row r="4" spans="1:16" ht="21.75" customHeight="1" thickTop="1" thickBot="1" x14ac:dyDescent="0.3">
      <c r="A4" s="164" t="s">
        <v>2</v>
      </c>
      <c r="B4" s="271" t="s">
        <v>3</v>
      </c>
      <c r="C4" s="271"/>
      <c r="D4" s="165" t="s">
        <v>11</v>
      </c>
      <c r="E4" s="165" t="s">
        <v>12</v>
      </c>
      <c r="F4" s="165" t="s">
        <v>13</v>
      </c>
      <c r="G4" s="165" t="s">
        <v>28</v>
      </c>
      <c r="H4" s="165" t="s">
        <v>14</v>
      </c>
      <c r="I4" s="165" t="s">
        <v>15</v>
      </c>
      <c r="J4" s="165" t="s">
        <v>16</v>
      </c>
      <c r="K4" s="272" t="s">
        <v>17</v>
      </c>
      <c r="L4" s="272"/>
      <c r="M4" s="141"/>
      <c r="N4" s="254" t="s">
        <v>151</v>
      </c>
      <c r="O4" s="119"/>
      <c r="P4" s="119"/>
    </row>
    <row r="5" spans="1:16" ht="21" thickBot="1" x14ac:dyDescent="0.3">
      <c r="A5" s="142">
        <f>IF('2 علوم تجريبية 1'!C4="","",'2 علوم تجريبية 1'!C4)</f>
        <v>1</v>
      </c>
      <c r="B5" s="263" t="e">
        <f>IF('2 علوم تجريبية 1'!D4:E4="","",'2 علوم تجريبية 1'!D4:E4)</f>
        <v>#VALUE!</v>
      </c>
      <c r="C5" s="264"/>
      <c r="D5" s="143">
        <f>IF('2 علوم تجريبية 1'!G4="","",'2 علوم تجريبية 1'!G4)</f>
        <v>12</v>
      </c>
      <c r="E5" s="143">
        <f>IF('2 علوم تجريبية 1'!H4="","",'2 علوم تجريبية 1'!H4)</f>
        <v>12</v>
      </c>
      <c r="F5" s="143">
        <f>IF('2 علوم تجريبية 1'!I4="","",'2 علوم تجريبية 1'!I4)</f>
        <v>7.25</v>
      </c>
      <c r="G5" s="143">
        <f>IF('2 علوم تجريبية 1'!J4="","",'2 علوم تجريبية 1'!J4*2)</f>
        <v>10</v>
      </c>
      <c r="H5" s="143">
        <f>IF(D5="","",SUM(D5:G5)/5)</f>
        <v>8.25</v>
      </c>
      <c r="I5" s="144">
        <f>IF('2 علوم تجريبية 1'!$N$1="","",'2 علوم تجريبية 1'!$N$1)</f>
        <v>2</v>
      </c>
      <c r="J5" s="145">
        <f>IFERROR(I5*H5,"")</f>
        <v>16.5</v>
      </c>
      <c r="K5" s="265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65"/>
      <c r="M5" s="146"/>
      <c r="N5" s="255"/>
      <c r="O5" s="119"/>
      <c r="P5" s="119"/>
    </row>
    <row r="6" spans="1:16" ht="21" thickBot="1" x14ac:dyDescent="0.3">
      <c r="A6" s="142">
        <f>IF('2 علوم تجريبية 1'!C5="","",'2 علوم تجريبية 1'!C5)</f>
        <v>2</v>
      </c>
      <c r="B6" s="263" t="e">
        <f>IF('2 علوم تجريبية 1'!D5:E5="","",'2 علوم تجريبية 1'!D5:E5)</f>
        <v>#VALUE!</v>
      </c>
      <c r="C6" s="264"/>
      <c r="D6" s="143">
        <f>IF('2 علوم تجريبية 1'!G5="","",'2 علوم تجريبية 1'!G5)</f>
        <v>14</v>
      </c>
      <c r="E6" s="143">
        <f>IF('2 علوم تجريبية 1'!H5="","",'2 علوم تجريبية 1'!H5)</f>
        <v>14</v>
      </c>
      <c r="F6" s="143">
        <f>IF('2 علوم تجريبية 1'!I5="","",'2 علوم تجريبية 1'!I5)</f>
        <v>8.5</v>
      </c>
      <c r="G6" s="143">
        <f>IF('2 علوم تجريبية 1'!J5="","",'2 علوم تجريبية 1'!J5*2)</f>
        <v>27</v>
      </c>
      <c r="H6" s="143">
        <f t="shared" ref="H6:H34" si="0">IF(D6="","",SUM(D6:G6)/5)</f>
        <v>12.7</v>
      </c>
      <c r="I6" s="144">
        <f>IF('2 علوم تجريبية 1'!$N$1="","",'2 علوم تجريبية 1'!$N$1)</f>
        <v>2</v>
      </c>
      <c r="J6" s="145">
        <f t="shared" ref="J6:J40" si="1">IFERROR(I6*H6,"")</f>
        <v>25.4</v>
      </c>
      <c r="K6" s="265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265"/>
      <c r="M6" s="147"/>
      <c r="N6" s="255"/>
      <c r="O6" s="119"/>
      <c r="P6" s="119"/>
    </row>
    <row r="7" spans="1:16" ht="21" thickBot="1" x14ac:dyDescent="0.3">
      <c r="A7" s="142">
        <f>IF('2 علوم تجريبية 1'!C6="","",'2 علوم تجريبية 1'!C6)</f>
        <v>3</v>
      </c>
      <c r="B7" s="263" t="e">
        <f>IF('2 علوم تجريبية 1'!D6:E6="","",'2 علوم تجريبية 1'!D6:E6)</f>
        <v>#VALUE!</v>
      </c>
      <c r="C7" s="264"/>
      <c r="D7" s="143">
        <f>IF('2 علوم تجريبية 1'!G6="","",'2 علوم تجريبية 1'!G6)</f>
        <v>12</v>
      </c>
      <c r="E7" s="143">
        <f>IF('2 علوم تجريبية 1'!H6="","",'2 علوم تجريبية 1'!H6)</f>
        <v>12</v>
      </c>
      <c r="F7" s="143">
        <f>IF('2 علوم تجريبية 1'!I6="","",'2 علوم تجريبية 1'!I6)</f>
        <v>7</v>
      </c>
      <c r="G7" s="143">
        <f>IF('2 علوم تجريبية 1'!J6="","",'2 علوم تجريبية 1'!J6*2)</f>
        <v>13</v>
      </c>
      <c r="H7" s="143">
        <f t="shared" si="0"/>
        <v>8.8000000000000007</v>
      </c>
      <c r="I7" s="144">
        <f>IF('2 علوم تجريبية 1'!$N$1="","",'2 علوم تجريبية 1'!$N$1)</f>
        <v>2</v>
      </c>
      <c r="J7" s="145">
        <f t="shared" si="1"/>
        <v>17.600000000000001</v>
      </c>
      <c r="K7" s="265" t="str">
        <f t="shared" si="2"/>
        <v>نتائج غيرمقبولة</v>
      </c>
      <c r="L7" s="265"/>
      <c r="M7" s="147"/>
      <c r="N7" s="255"/>
      <c r="O7" s="119"/>
      <c r="P7" s="119"/>
    </row>
    <row r="8" spans="1:16" ht="21" thickBot="1" x14ac:dyDescent="0.3">
      <c r="A8" s="142">
        <f>IF('2 علوم تجريبية 1'!C7="","",'2 علوم تجريبية 1'!C7)</f>
        <v>4</v>
      </c>
      <c r="B8" s="263" t="e">
        <f>IF('2 علوم تجريبية 1'!D7:E7="","",'2 علوم تجريبية 1'!D7:E7)</f>
        <v>#VALUE!</v>
      </c>
      <c r="C8" s="264"/>
      <c r="D8" s="143">
        <f>IF('2 علوم تجريبية 1'!G7="","",'2 علوم تجريبية 1'!G7)</f>
        <v>16.5</v>
      </c>
      <c r="E8" s="143">
        <f>IF('2 علوم تجريبية 1'!H7="","",'2 علوم تجريبية 1'!H7)</f>
        <v>13</v>
      </c>
      <c r="F8" s="143">
        <f>IF('2 علوم تجريبية 1'!I7="","",'2 علوم تجريبية 1'!I7)</f>
        <v>12</v>
      </c>
      <c r="G8" s="143">
        <f>IF('2 علوم تجريبية 1'!J7="","",'2 علوم تجريبية 1'!J7*2)</f>
        <v>28</v>
      </c>
      <c r="H8" s="143">
        <f t="shared" si="0"/>
        <v>13.9</v>
      </c>
      <c r="I8" s="144">
        <f>IF('2 علوم تجريبية 1'!$N$1="","",'2 علوم تجريبية 1'!$N$1)</f>
        <v>2</v>
      </c>
      <c r="J8" s="145">
        <f t="shared" si="1"/>
        <v>27.8</v>
      </c>
      <c r="K8" s="265" t="str">
        <f t="shared" si="2"/>
        <v>نتائج جيدة جدا</v>
      </c>
      <c r="L8" s="265"/>
      <c r="M8" s="147"/>
      <c r="N8" s="255"/>
      <c r="O8" s="119"/>
      <c r="P8" s="119"/>
    </row>
    <row r="9" spans="1:16" ht="21" customHeight="1" thickBot="1" x14ac:dyDescent="0.3">
      <c r="A9" s="142">
        <f>IF('2 علوم تجريبية 1'!C8="","",'2 علوم تجريبية 1'!C8)</f>
        <v>5</v>
      </c>
      <c r="B9" s="263" t="e">
        <f>IF('2 علوم تجريبية 1'!D8:E8="","",'2 علوم تجريبية 1'!D8:E8)</f>
        <v>#VALUE!</v>
      </c>
      <c r="C9" s="264"/>
      <c r="D9" s="143">
        <f>IF('2 علوم تجريبية 1'!G8="","",'2 علوم تجريبية 1'!G8)</f>
        <v>12</v>
      </c>
      <c r="E9" s="143">
        <f>IF('2 علوم تجريبية 1'!H8="","",'2 علوم تجريبية 1'!H8)</f>
        <v>12</v>
      </c>
      <c r="F9" s="143">
        <f>IF('2 علوم تجريبية 1'!I8="","",'2 علوم تجريبية 1'!I8)</f>
        <v>9.75</v>
      </c>
      <c r="G9" s="143">
        <f>IF('2 علوم تجريبية 1'!J8="","",'2 علوم تجريبية 1'!J8*2)</f>
        <v>18</v>
      </c>
      <c r="H9" s="143">
        <f t="shared" si="0"/>
        <v>10.35</v>
      </c>
      <c r="I9" s="144">
        <f>IF('2 علوم تجريبية 1'!$N$1="","",'2 علوم تجريبية 1'!$N$1)</f>
        <v>2</v>
      </c>
      <c r="J9" s="145">
        <f t="shared" si="1"/>
        <v>20.7</v>
      </c>
      <c r="K9" s="265" t="str">
        <f t="shared" si="2"/>
        <v>نتائج متوسطة</v>
      </c>
      <c r="L9" s="265"/>
      <c r="M9" s="147"/>
      <c r="N9" s="255"/>
      <c r="O9" s="119"/>
      <c r="P9" s="119"/>
    </row>
    <row r="10" spans="1:16" ht="21" thickBot="1" x14ac:dyDescent="0.3">
      <c r="A10" s="142">
        <f>IF('2 علوم تجريبية 1'!C9="","",'2 علوم تجريبية 1'!C9)</f>
        <v>6</v>
      </c>
      <c r="B10" s="263" t="e">
        <f>IF('2 علوم تجريبية 1'!D9:E9="","",'2 علوم تجريبية 1'!D9:E9)</f>
        <v>#VALUE!</v>
      </c>
      <c r="C10" s="264"/>
      <c r="D10" s="143">
        <f>IF('2 علوم تجريبية 1'!G9="","",'2 علوم تجريبية 1'!G9)</f>
        <v>17</v>
      </c>
      <c r="E10" s="143">
        <f>IF('2 علوم تجريبية 1'!H9="","",'2 علوم تجريبية 1'!H9)</f>
        <v>14</v>
      </c>
      <c r="F10" s="143">
        <f>IF('2 علوم تجريبية 1'!I9="","",'2 علوم تجريبية 1'!I9)</f>
        <v>14.5</v>
      </c>
      <c r="G10" s="143">
        <f>IF('2 علوم تجريبية 1'!J9="","",'2 علوم تجريبية 1'!J9*2)</f>
        <v>25</v>
      </c>
      <c r="H10" s="143">
        <f t="shared" si="0"/>
        <v>14.1</v>
      </c>
      <c r="I10" s="144">
        <f>IF('2 علوم تجريبية 1'!$N$1="","",'2 علوم تجريبية 1'!$N$1)</f>
        <v>2</v>
      </c>
      <c r="J10" s="145">
        <f t="shared" si="1"/>
        <v>28.2</v>
      </c>
      <c r="K10" s="265" t="str">
        <f t="shared" si="2"/>
        <v>نتائج جيدة جدا</v>
      </c>
      <c r="L10" s="265"/>
      <c r="M10" s="147"/>
      <c r="N10" s="255"/>
      <c r="O10" s="119"/>
      <c r="P10" s="119"/>
    </row>
    <row r="11" spans="1:16" ht="21" thickBot="1" x14ac:dyDescent="0.3">
      <c r="A11" s="142">
        <f>IF('2 علوم تجريبية 1'!C10="","",'2 علوم تجريبية 1'!C10)</f>
        <v>7</v>
      </c>
      <c r="B11" s="263" t="e">
        <f>IF('2 علوم تجريبية 1'!D10:E10="","",'2 علوم تجريبية 1'!D10:E10)</f>
        <v>#VALUE!</v>
      </c>
      <c r="C11" s="264"/>
      <c r="D11" s="143">
        <f>IF('2 علوم تجريبية 1'!G10="","",'2 علوم تجريبية 1'!G10)</f>
        <v>16</v>
      </c>
      <c r="E11" s="143">
        <f>IF('2 علوم تجريبية 1'!H10="","",'2 علوم تجريبية 1'!H10)</f>
        <v>14</v>
      </c>
      <c r="F11" s="143">
        <f>IF('2 علوم تجريبية 1'!I10="","",'2 علوم تجريبية 1'!I10)</f>
        <v>15</v>
      </c>
      <c r="G11" s="143">
        <f>IF('2 علوم تجريبية 1'!J10="","",'2 علوم تجريبية 1'!J10*2)</f>
        <v>27</v>
      </c>
      <c r="H11" s="143">
        <f t="shared" si="0"/>
        <v>14.4</v>
      </c>
      <c r="I11" s="144">
        <f>IF('2 علوم تجريبية 1'!$N$1="","",'2 علوم تجريبية 1'!$N$1)</f>
        <v>2</v>
      </c>
      <c r="J11" s="145">
        <f t="shared" si="1"/>
        <v>28.8</v>
      </c>
      <c r="K11" s="265" t="str">
        <f t="shared" si="2"/>
        <v>نتائج جيدة جدا</v>
      </c>
      <c r="L11" s="265"/>
      <c r="M11" s="147"/>
      <c r="N11" s="255"/>
      <c r="O11" s="119"/>
      <c r="P11" s="119"/>
    </row>
    <row r="12" spans="1:16" ht="21" thickBot="1" x14ac:dyDescent="0.3">
      <c r="A12" s="142">
        <f>IF('2 علوم تجريبية 1'!C11="","",'2 علوم تجريبية 1'!C11)</f>
        <v>8</v>
      </c>
      <c r="B12" s="263" t="e">
        <f>IF('2 علوم تجريبية 1'!D11:E11="","",'2 علوم تجريبية 1'!D11:E11)</f>
        <v>#VALUE!</v>
      </c>
      <c r="C12" s="264"/>
      <c r="D12" s="143">
        <f>IF('2 علوم تجريبية 1'!G11="","",'2 علوم تجريبية 1'!G11)</f>
        <v>11.5</v>
      </c>
      <c r="E12" s="143">
        <f>IF('2 علوم تجريبية 1'!H11="","",'2 علوم تجريبية 1'!H11)</f>
        <v>11</v>
      </c>
      <c r="F12" s="143">
        <f>IF('2 علوم تجريبية 1'!I11="","",'2 علوم تجريبية 1'!I11)</f>
        <v>6.25</v>
      </c>
      <c r="G12" s="143">
        <f>IF('2 علوم تجريبية 1'!J11="","",'2 علوم تجريبية 1'!J11*2)</f>
        <v>17</v>
      </c>
      <c r="H12" s="143">
        <f t="shared" si="0"/>
        <v>9.15</v>
      </c>
      <c r="I12" s="144">
        <f>IF('2 علوم تجريبية 1'!$N$1="","",'2 علوم تجريبية 1'!$N$1)</f>
        <v>2</v>
      </c>
      <c r="J12" s="145">
        <f t="shared" si="1"/>
        <v>18.3</v>
      </c>
      <c r="K12" s="265" t="str">
        <f t="shared" si="2"/>
        <v>نتائج غيرمقبولة</v>
      </c>
      <c r="L12" s="265"/>
      <c r="M12" s="147"/>
      <c r="N12" s="255"/>
      <c r="O12" s="119"/>
      <c r="P12" s="119"/>
    </row>
    <row r="13" spans="1:16" ht="21" thickBot="1" x14ac:dyDescent="0.3">
      <c r="A13" s="142">
        <f>IF('2 علوم تجريبية 1'!C12="","",'2 علوم تجريبية 1'!C12)</f>
        <v>9</v>
      </c>
      <c r="B13" s="263" t="e">
        <f>IF('2 علوم تجريبية 1'!D12:E12="","",'2 علوم تجريبية 1'!D12:E12)</f>
        <v>#VALUE!</v>
      </c>
      <c r="C13" s="264"/>
      <c r="D13" s="143">
        <f>IF('2 علوم تجريبية 1'!G12="","",'2 علوم تجريبية 1'!G12)</f>
        <v>13</v>
      </c>
      <c r="E13" s="143">
        <f>IF('2 علوم تجريبية 1'!H12="","",'2 علوم تجريبية 1'!H12)</f>
        <v>12</v>
      </c>
      <c r="F13" s="143">
        <f>IF('2 علوم تجريبية 1'!I12="","",'2 علوم تجريبية 1'!I12)</f>
        <v>14.5</v>
      </c>
      <c r="G13" s="143">
        <f>IF('2 علوم تجريبية 1'!J12="","",'2 علوم تجريبية 1'!J12*2)</f>
        <v>14.5</v>
      </c>
      <c r="H13" s="143">
        <f t="shared" si="0"/>
        <v>10.8</v>
      </c>
      <c r="I13" s="144">
        <f>IF('2 علوم تجريبية 1'!$N$1="","",'2 علوم تجريبية 1'!$N$1)</f>
        <v>2</v>
      </c>
      <c r="J13" s="145">
        <f t="shared" si="1"/>
        <v>21.6</v>
      </c>
      <c r="K13" s="265" t="str">
        <f t="shared" si="2"/>
        <v>نتائج متوسطة</v>
      </c>
      <c r="L13" s="265"/>
      <c r="M13" s="147"/>
      <c r="N13" s="255"/>
      <c r="O13" s="119"/>
      <c r="P13" s="119"/>
    </row>
    <row r="14" spans="1:16" ht="21" thickBot="1" x14ac:dyDescent="0.3">
      <c r="A14" s="142">
        <f>IF('2 علوم تجريبية 1'!C13="","",'2 علوم تجريبية 1'!C13)</f>
        <v>10</v>
      </c>
      <c r="B14" s="263" t="e">
        <f>IF('2 علوم تجريبية 1'!D13:E13="","",'2 علوم تجريبية 1'!D13:E13)</f>
        <v>#VALUE!</v>
      </c>
      <c r="C14" s="264"/>
      <c r="D14" s="143">
        <f>IF('2 علوم تجريبية 1'!G13="","",'2 علوم تجريبية 1'!G13)</f>
        <v>15.5</v>
      </c>
      <c r="E14" s="143">
        <f>IF('2 علوم تجريبية 1'!H13="","",'2 علوم تجريبية 1'!H13)</f>
        <v>13</v>
      </c>
      <c r="F14" s="143">
        <f>IF('2 علوم تجريبية 1'!I13="","",'2 علوم تجريبية 1'!I13)</f>
        <v>12.25</v>
      </c>
      <c r="G14" s="143">
        <f>IF('2 علوم تجريبية 1'!J13="","",'2 علوم تجريبية 1'!J13*2)</f>
        <v>23</v>
      </c>
      <c r="H14" s="143">
        <f t="shared" si="0"/>
        <v>12.75</v>
      </c>
      <c r="I14" s="144">
        <f>IF('2 علوم تجريبية 1'!$N$1="","",'2 علوم تجريبية 1'!$N$1)</f>
        <v>2</v>
      </c>
      <c r="J14" s="145">
        <f t="shared" si="1"/>
        <v>25.5</v>
      </c>
      <c r="K14" s="265" t="str">
        <f t="shared" si="2"/>
        <v>نتائج حسنة</v>
      </c>
      <c r="L14" s="265"/>
      <c r="M14" s="147"/>
      <c r="N14" s="255"/>
      <c r="O14" s="119"/>
      <c r="P14" s="119"/>
    </row>
    <row r="15" spans="1:16" ht="21" thickBot="1" x14ac:dyDescent="0.3">
      <c r="A15" s="142">
        <f>IF('2 علوم تجريبية 1'!C14="","",'2 علوم تجريبية 1'!C14)</f>
        <v>11</v>
      </c>
      <c r="B15" s="263" t="e">
        <f>IF('2 علوم تجريبية 1'!D14:E14="","",'2 علوم تجريبية 1'!D14:E14)</f>
        <v>#VALUE!</v>
      </c>
      <c r="C15" s="264"/>
      <c r="D15" s="143">
        <f>IF('2 علوم تجريبية 1'!G14="","",'2 علوم تجريبية 1'!G14)</f>
        <v>11</v>
      </c>
      <c r="E15" s="143">
        <f>IF('2 علوم تجريبية 1'!H14="","",'2 علوم تجريبية 1'!H14)</f>
        <v>12</v>
      </c>
      <c r="F15" s="143">
        <f>IF('2 علوم تجريبية 1'!I14="","",'2 علوم تجريبية 1'!I14)</f>
        <v>5</v>
      </c>
      <c r="G15" s="143">
        <f>IF('2 علوم تجريبية 1'!J14="","",'2 علوم تجريبية 1'!J14*2)</f>
        <v>13</v>
      </c>
      <c r="H15" s="143">
        <f t="shared" si="0"/>
        <v>8.1999999999999993</v>
      </c>
      <c r="I15" s="144">
        <f>IF('2 علوم تجريبية 1'!$N$1="","",'2 علوم تجريبية 1'!$N$1)</f>
        <v>2</v>
      </c>
      <c r="J15" s="145">
        <f t="shared" si="1"/>
        <v>16.399999999999999</v>
      </c>
      <c r="K15" s="265" t="str">
        <f t="shared" si="2"/>
        <v>نتائج غيرمقبولة</v>
      </c>
      <c r="L15" s="265"/>
      <c r="M15" s="147"/>
      <c r="N15" s="255"/>
      <c r="O15" s="119"/>
      <c r="P15" s="119"/>
    </row>
    <row r="16" spans="1:16" ht="21" thickBot="1" x14ac:dyDescent="0.3">
      <c r="A16" s="142">
        <f>IF('2 علوم تجريبية 1'!C15="","",'2 علوم تجريبية 1'!C15)</f>
        <v>12</v>
      </c>
      <c r="B16" s="263" t="e">
        <f>IF('2 علوم تجريبية 1'!D15:E15="","",'2 علوم تجريبية 1'!D15:E15)</f>
        <v>#VALUE!</v>
      </c>
      <c r="C16" s="264"/>
      <c r="D16" s="143">
        <f>IF('2 علوم تجريبية 1'!G15="","",'2 علوم تجريبية 1'!G15)</f>
        <v>17.5</v>
      </c>
      <c r="E16" s="143">
        <f>IF('2 علوم تجريبية 1'!H15="","",'2 علوم تجريبية 1'!H15)</f>
        <v>14</v>
      </c>
      <c r="F16" s="143">
        <f>IF('2 علوم تجريبية 1'!I15="","",'2 علوم تجريبية 1'!I15)</f>
        <v>12</v>
      </c>
      <c r="G16" s="143">
        <f>IF('2 علوم تجريبية 1'!J15="","",'2 علوم تجريبية 1'!J15*2)</f>
        <v>36</v>
      </c>
      <c r="H16" s="143">
        <f t="shared" si="0"/>
        <v>15.9</v>
      </c>
      <c r="I16" s="144">
        <f>IF('2 علوم تجريبية 1'!$N$1="","",'2 علوم تجريبية 1'!$N$1)</f>
        <v>2</v>
      </c>
      <c r="J16" s="145">
        <f t="shared" si="1"/>
        <v>31.8</v>
      </c>
      <c r="K16" s="265" t="str">
        <f t="shared" si="2"/>
        <v>نتائج ممتازة</v>
      </c>
      <c r="L16" s="265"/>
      <c r="M16" s="147"/>
      <c r="N16" s="255"/>
      <c r="O16" s="119"/>
      <c r="P16" s="119"/>
    </row>
    <row r="17" spans="1:16" ht="21" thickBot="1" x14ac:dyDescent="0.3">
      <c r="A17" s="142">
        <f>IF('2 علوم تجريبية 1'!C16="","",'2 علوم تجريبية 1'!C16)</f>
        <v>13</v>
      </c>
      <c r="B17" s="263" t="e">
        <f>IF('2 علوم تجريبية 1'!D16:E16="","",'2 علوم تجريبية 1'!D16:E16)</f>
        <v>#VALUE!</v>
      </c>
      <c r="C17" s="264"/>
      <c r="D17" s="143">
        <f>IF('2 علوم تجريبية 1'!G16="","",'2 علوم تجريبية 1'!G16)</f>
        <v>15</v>
      </c>
      <c r="E17" s="143">
        <f>IF('2 علوم تجريبية 1'!H16="","",'2 علوم تجريبية 1'!H16)</f>
        <v>12.5</v>
      </c>
      <c r="F17" s="143">
        <f>IF('2 علوم تجريبية 1'!I16="","",'2 علوم تجريبية 1'!I16)</f>
        <v>8</v>
      </c>
      <c r="G17" s="143">
        <f>IF('2 علوم تجريبية 1'!J16="","",'2 علوم تجريبية 1'!J16*2)</f>
        <v>14</v>
      </c>
      <c r="H17" s="143">
        <f t="shared" si="0"/>
        <v>9.9</v>
      </c>
      <c r="I17" s="144">
        <f>IF('2 علوم تجريبية 1'!$N$1="","",'2 علوم تجريبية 1'!$N$1)</f>
        <v>2</v>
      </c>
      <c r="J17" s="145">
        <f t="shared" si="1"/>
        <v>19.8</v>
      </c>
      <c r="K17" s="265" t="str">
        <f t="shared" si="2"/>
        <v>نتائج غيرمقبولة</v>
      </c>
      <c r="L17" s="265"/>
      <c r="M17" s="147"/>
      <c r="N17" s="255"/>
      <c r="O17" s="119"/>
      <c r="P17" s="119"/>
    </row>
    <row r="18" spans="1:16" ht="21" thickBot="1" x14ac:dyDescent="0.3">
      <c r="A18" s="142">
        <f>IF('2 علوم تجريبية 1'!C17="","",'2 علوم تجريبية 1'!C17)</f>
        <v>14</v>
      </c>
      <c r="B18" s="263" t="e">
        <f>IF('2 علوم تجريبية 1'!D17:E17="","",'2 علوم تجريبية 1'!D17:E17)</f>
        <v>#VALUE!</v>
      </c>
      <c r="C18" s="264"/>
      <c r="D18" s="143">
        <f>IF('2 علوم تجريبية 1'!G17="","",'2 علوم تجريبية 1'!G17)</f>
        <v>15</v>
      </c>
      <c r="E18" s="143">
        <f>IF('2 علوم تجريبية 1'!H17="","",'2 علوم تجريبية 1'!H17)</f>
        <v>12</v>
      </c>
      <c r="F18" s="143">
        <f>IF('2 علوم تجريبية 1'!I17="","",'2 علوم تجريبية 1'!I17)</f>
        <v>9</v>
      </c>
      <c r="G18" s="143">
        <f>IF('2 علوم تجريبية 1'!J17="","",'2 علوم تجريبية 1'!J17*2)</f>
        <v>15</v>
      </c>
      <c r="H18" s="143">
        <f t="shared" si="0"/>
        <v>10.199999999999999</v>
      </c>
      <c r="I18" s="144">
        <f>IF('2 علوم تجريبية 1'!$N$1="","",'2 علوم تجريبية 1'!$N$1)</f>
        <v>2</v>
      </c>
      <c r="J18" s="145">
        <f t="shared" si="1"/>
        <v>20.399999999999999</v>
      </c>
      <c r="K18" s="265" t="str">
        <f t="shared" si="2"/>
        <v>نتائج متوسطة</v>
      </c>
      <c r="L18" s="265"/>
      <c r="M18" s="147"/>
      <c r="N18" s="255"/>
      <c r="O18" s="119"/>
      <c r="P18" s="119"/>
    </row>
    <row r="19" spans="1:16" ht="21" thickBot="1" x14ac:dyDescent="0.3">
      <c r="A19" s="142">
        <f>IF('2 علوم تجريبية 1'!C18="","",'2 علوم تجريبية 1'!C18)</f>
        <v>15</v>
      </c>
      <c r="B19" s="263" t="e">
        <f>IF('2 علوم تجريبية 1'!D18:E18="","",'2 علوم تجريبية 1'!D18:E18)</f>
        <v>#VALUE!</v>
      </c>
      <c r="C19" s="264"/>
      <c r="D19" s="143">
        <f>IF('2 علوم تجريبية 1'!G18="","",'2 علوم تجريبية 1'!G18)</f>
        <v>17</v>
      </c>
      <c r="E19" s="143">
        <f>IF('2 علوم تجريبية 1'!H18="","",'2 علوم تجريبية 1'!H18)</f>
        <v>14</v>
      </c>
      <c r="F19" s="143">
        <f>IF('2 علوم تجريبية 1'!I18="","",'2 علوم تجريبية 1'!I18)</f>
        <v>14.25</v>
      </c>
      <c r="G19" s="143">
        <f>IF('2 علوم تجريبية 1'!J18="","",'2 علوم تجريبية 1'!J18*2)</f>
        <v>25</v>
      </c>
      <c r="H19" s="143">
        <f t="shared" si="0"/>
        <v>14.05</v>
      </c>
      <c r="I19" s="144">
        <f>IF('2 علوم تجريبية 1'!$N$1="","",'2 علوم تجريبية 1'!$N$1)</f>
        <v>2</v>
      </c>
      <c r="J19" s="145">
        <f t="shared" si="1"/>
        <v>28.1</v>
      </c>
      <c r="K19" s="265" t="str">
        <f t="shared" si="2"/>
        <v>نتائج جيدة جدا</v>
      </c>
      <c r="L19" s="265"/>
      <c r="M19" s="147"/>
      <c r="N19" s="255"/>
      <c r="O19" s="119"/>
      <c r="P19" s="119"/>
    </row>
    <row r="20" spans="1:16" ht="21" thickBot="1" x14ac:dyDescent="0.3">
      <c r="A20" s="142">
        <f>IF('2 علوم تجريبية 1'!C19="","",'2 علوم تجريبية 1'!C19)</f>
        <v>16</v>
      </c>
      <c r="B20" s="263" t="e">
        <f>IF('2 علوم تجريبية 1'!D19:E19="","",'2 علوم تجريبية 1'!D19:E19)</f>
        <v>#VALUE!</v>
      </c>
      <c r="C20" s="264"/>
      <c r="D20" s="143">
        <f>IF('2 علوم تجريبية 1'!G19="","",'2 علوم تجريبية 1'!G19)</f>
        <v>16</v>
      </c>
      <c r="E20" s="143">
        <f>IF('2 علوم تجريبية 1'!H19="","",'2 علوم تجريبية 1'!H19)</f>
        <v>12.5</v>
      </c>
      <c r="F20" s="143">
        <f>IF('2 علوم تجريبية 1'!I19="","",'2 علوم تجريبية 1'!I19)</f>
        <v>11.25</v>
      </c>
      <c r="G20" s="143">
        <f>IF('2 علوم تجريبية 1'!J19="","",'2 علوم تجريبية 1'!J19*2)</f>
        <v>16</v>
      </c>
      <c r="H20" s="143">
        <f t="shared" si="0"/>
        <v>11.15</v>
      </c>
      <c r="I20" s="144">
        <f>IF('2 علوم تجريبية 1'!$N$1="","",'2 علوم تجريبية 1'!$N$1)</f>
        <v>2</v>
      </c>
      <c r="J20" s="145">
        <f t="shared" si="1"/>
        <v>22.3</v>
      </c>
      <c r="K20" s="265" t="str">
        <f t="shared" si="2"/>
        <v>نتائج حسنة</v>
      </c>
      <c r="L20" s="265"/>
      <c r="M20" s="147"/>
      <c r="N20" s="256"/>
      <c r="O20" s="119"/>
      <c r="P20" s="119"/>
    </row>
    <row r="21" spans="1:16" ht="21.75" thickTop="1" thickBot="1" x14ac:dyDescent="0.3">
      <c r="A21" s="142">
        <f>IF('2 علوم تجريبية 1'!C20="","",'2 علوم تجريبية 1'!C20)</f>
        <v>17</v>
      </c>
      <c r="B21" s="263" t="e">
        <f>IF('2 علوم تجريبية 1'!D20:E20="","",'2 علوم تجريبية 1'!D20:E20)</f>
        <v>#VALUE!</v>
      </c>
      <c r="C21" s="264"/>
      <c r="D21" s="143">
        <f>IF('2 علوم تجريبية 1'!G20="","",'2 علوم تجريبية 1'!G20)</f>
        <v>14</v>
      </c>
      <c r="E21" s="143">
        <f>IF('2 علوم تجريبية 1'!H20="","",'2 علوم تجريبية 1'!H20)</f>
        <v>12</v>
      </c>
      <c r="F21" s="143">
        <f>IF('2 علوم تجريبية 1'!I20="","",'2 علوم تجريبية 1'!I20)</f>
        <v>9.75</v>
      </c>
      <c r="G21" s="143">
        <f>IF('2 علوم تجريبية 1'!J20="","",'2 علوم تجريبية 1'!J20*2)</f>
        <v>23.5</v>
      </c>
      <c r="H21" s="143">
        <f t="shared" si="0"/>
        <v>11.85</v>
      </c>
      <c r="I21" s="144">
        <f>IF('2 علوم تجريبية 1'!$N$1="","",'2 علوم تجريبية 1'!$N$1)</f>
        <v>2</v>
      </c>
      <c r="J21" s="145">
        <f t="shared" si="1"/>
        <v>23.7</v>
      </c>
      <c r="K21" s="265" t="str">
        <f t="shared" si="2"/>
        <v>نتائج حسنة</v>
      </c>
      <c r="L21" s="265"/>
      <c r="M21" s="147"/>
      <c r="N21" s="148"/>
      <c r="O21" s="119"/>
      <c r="P21" s="119"/>
    </row>
    <row r="22" spans="1:16" ht="21.75" customHeight="1" thickTop="1" thickBot="1" x14ac:dyDescent="0.3">
      <c r="A22" s="142">
        <f>IF('2 علوم تجريبية 1'!C21="","",'2 علوم تجريبية 1'!C21)</f>
        <v>18</v>
      </c>
      <c r="B22" s="263" t="e">
        <f>IF('2 علوم تجريبية 1'!D21:E21="","",'2 علوم تجريبية 1'!D21:E21)</f>
        <v>#VALUE!</v>
      </c>
      <c r="C22" s="264"/>
      <c r="D22" s="143">
        <f>IF('2 علوم تجريبية 1'!G21="","",'2 علوم تجريبية 1'!G21)</f>
        <v>15</v>
      </c>
      <c r="E22" s="143">
        <f>IF('2 علوم تجريبية 1'!H21="","",'2 علوم تجريبية 1'!H21)</f>
        <v>11.5</v>
      </c>
      <c r="F22" s="143">
        <f>IF('2 علوم تجريبية 1'!I21="","",'2 علوم تجريبية 1'!I21)</f>
        <v>14.25</v>
      </c>
      <c r="G22" s="143">
        <f>IF('2 علوم تجريبية 1'!J21="","",'2 علوم تجريبية 1'!J21*2)</f>
        <v>16</v>
      </c>
      <c r="H22" s="143">
        <f t="shared" si="0"/>
        <v>11.35</v>
      </c>
      <c r="I22" s="144">
        <f>IF('2 علوم تجريبية 1'!$N$1="","",'2 علوم تجريبية 1'!$N$1)</f>
        <v>2</v>
      </c>
      <c r="J22" s="145">
        <f t="shared" si="1"/>
        <v>22.7</v>
      </c>
      <c r="K22" s="265" t="str">
        <f t="shared" si="2"/>
        <v>نتائج حسنة</v>
      </c>
      <c r="L22" s="265"/>
      <c r="M22" s="147"/>
      <c r="N22" s="257">
        <f>IFERROR(AVERAGE(H5:H34),"")</f>
        <v>11.495000000000003</v>
      </c>
      <c r="O22" s="119"/>
      <c r="P22" s="119"/>
    </row>
    <row r="23" spans="1:16" ht="21" thickBot="1" x14ac:dyDescent="0.3">
      <c r="A23" s="142">
        <f>IF('2 علوم تجريبية 1'!C22="","",'2 علوم تجريبية 1'!C22)</f>
        <v>19</v>
      </c>
      <c r="B23" s="263" t="e">
        <f>IF('2 علوم تجريبية 1'!D22:E22="","",'2 علوم تجريبية 1'!D22:E22)</f>
        <v>#VALUE!</v>
      </c>
      <c r="C23" s="264"/>
      <c r="D23" s="143">
        <f>IF('2 علوم تجريبية 1'!G22="","",'2 علوم تجريبية 1'!G22)</f>
        <v>15</v>
      </c>
      <c r="E23" s="143">
        <f>IF('2 علوم تجريبية 1'!H22="","",'2 علوم تجريبية 1'!H22)</f>
        <v>14</v>
      </c>
      <c r="F23" s="143">
        <f>IF('2 علوم تجريبية 1'!I22="","",'2 علوم تجريبية 1'!I22)</f>
        <v>12</v>
      </c>
      <c r="G23" s="143">
        <f>IF('2 علوم تجريبية 1'!J22="","",'2 علوم تجريبية 1'!J22*2)</f>
        <v>26</v>
      </c>
      <c r="H23" s="143">
        <f t="shared" si="0"/>
        <v>13.4</v>
      </c>
      <c r="I23" s="144">
        <f>IF('2 علوم تجريبية 1'!$N$1="","",'2 علوم تجريبية 1'!$N$1)</f>
        <v>2</v>
      </c>
      <c r="J23" s="145">
        <f t="shared" si="1"/>
        <v>26.8</v>
      </c>
      <c r="K23" s="265" t="str">
        <f t="shared" si="2"/>
        <v>نتائج جيدة جدا</v>
      </c>
      <c r="L23" s="265"/>
      <c r="M23" s="147"/>
      <c r="N23" s="258"/>
      <c r="O23" s="119"/>
      <c r="P23" s="119"/>
    </row>
    <row r="24" spans="1:16" ht="21" thickBot="1" x14ac:dyDescent="0.3">
      <c r="A24" s="142">
        <f>IF('2 علوم تجريبية 1'!C23="","",'2 علوم تجريبية 1'!C23)</f>
        <v>20</v>
      </c>
      <c r="B24" s="263" t="e">
        <f>IF('2 علوم تجريبية 1'!D23:E23="","",'2 علوم تجريبية 1'!D23:E23)</f>
        <v>#VALUE!</v>
      </c>
      <c r="C24" s="264"/>
      <c r="D24" s="143">
        <f>IF('2 علوم تجريبية 1'!G23="","",'2 علوم تجريبية 1'!G23)</f>
        <v>13.5</v>
      </c>
      <c r="E24" s="143">
        <f>IF('2 علوم تجريبية 1'!H23="","",'2 علوم تجريبية 1'!H23)</f>
        <v>12</v>
      </c>
      <c r="F24" s="143">
        <f>IF('2 علوم تجريبية 1'!I23="","",'2 علوم تجريبية 1'!I23)</f>
        <v>14.75</v>
      </c>
      <c r="G24" s="143">
        <f>IF('2 علوم تجريبية 1'!J23="","",'2 علوم تجريبية 1'!J23*2)</f>
        <v>22</v>
      </c>
      <c r="H24" s="143">
        <f t="shared" si="0"/>
        <v>12.45</v>
      </c>
      <c r="I24" s="144">
        <f>IF('2 علوم تجريبية 1'!$N$1="","",'2 علوم تجريبية 1'!$N$1)</f>
        <v>2</v>
      </c>
      <c r="J24" s="145">
        <f t="shared" si="1"/>
        <v>24.9</v>
      </c>
      <c r="K24" s="265" t="str">
        <f t="shared" si="2"/>
        <v>نتائج حسنة</v>
      </c>
      <c r="L24" s="265"/>
      <c r="M24" s="147"/>
      <c r="N24" s="258"/>
      <c r="O24" s="119"/>
      <c r="P24" s="119"/>
    </row>
    <row r="25" spans="1:16" ht="21" thickBot="1" x14ac:dyDescent="0.3">
      <c r="A25" s="142">
        <f>IF('2 علوم تجريبية 1'!C24="","",'2 علوم تجريبية 1'!C24)</f>
        <v>21</v>
      </c>
      <c r="B25" s="263" t="e">
        <f>IF('2 علوم تجريبية 1'!D24:E24="","",'2 علوم تجريبية 1'!D24:E24)</f>
        <v>#VALUE!</v>
      </c>
      <c r="C25" s="264"/>
      <c r="D25" s="143">
        <f>IF('2 علوم تجريبية 1'!G24="","",'2 علوم تجريبية 1'!G24)</f>
        <v>17.5</v>
      </c>
      <c r="E25" s="143">
        <f>IF('2 علوم تجريبية 1'!H24="","",'2 علوم تجريبية 1'!H24)</f>
        <v>14</v>
      </c>
      <c r="F25" s="143">
        <f>IF('2 علوم تجريبية 1'!I24="","",'2 علوم تجريبية 1'!I24)</f>
        <v>17.5</v>
      </c>
      <c r="G25" s="143">
        <f>IF('2 علوم تجريبية 1'!J24="","",'2 علوم تجريبية 1'!J24*2)</f>
        <v>33</v>
      </c>
      <c r="H25" s="143">
        <f t="shared" si="0"/>
        <v>16.399999999999999</v>
      </c>
      <c r="I25" s="144">
        <f>IF('2 علوم تجريبية 1'!$N$1="","",'2 علوم تجريبية 1'!$N$1)</f>
        <v>2</v>
      </c>
      <c r="J25" s="145">
        <f t="shared" si="1"/>
        <v>32.799999999999997</v>
      </c>
      <c r="K25" s="265" t="str">
        <f t="shared" si="2"/>
        <v>نتائج ممتازة</v>
      </c>
      <c r="L25" s="265"/>
      <c r="M25" s="147"/>
      <c r="N25" s="258"/>
      <c r="O25" s="119"/>
      <c r="P25" s="119"/>
    </row>
    <row r="26" spans="1:16" ht="21" thickBot="1" x14ac:dyDescent="0.3">
      <c r="A26" s="142">
        <f>IF('2 علوم تجريبية 1'!C25="","",'2 علوم تجريبية 1'!C25)</f>
        <v>22</v>
      </c>
      <c r="B26" s="263" t="e">
        <f>IF('2 علوم تجريبية 1'!D25:E25="","",'2 علوم تجريبية 1'!D25:E25)</f>
        <v>#VALUE!</v>
      </c>
      <c r="C26" s="264"/>
      <c r="D26" s="143">
        <f>IF('2 علوم تجريبية 1'!G25="","",'2 علوم تجريبية 1'!G25)</f>
        <v>17.5</v>
      </c>
      <c r="E26" s="143">
        <f>IF('2 علوم تجريبية 1'!H25="","",'2 علوم تجريبية 1'!H25)</f>
        <v>14</v>
      </c>
      <c r="F26" s="143">
        <f>IF('2 علوم تجريبية 1'!I25="","",'2 علوم تجريبية 1'!I25)</f>
        <v>17</v>
      </c>
      <c r="G26" s="143">
        <f>IF('2 علوم تجريبية 1'!J25="","",'2 علوم تجريبية 1'!J25*2)</f>
        <v>32</v>
      </c>
      <c r="H26" s="143">
        <f t="shared" si="0"/>
        <v>16.100000000000001</v>
      </c>
      <c r="I26" s="144">
        <f>IF('2 علوم تجريبية 1'!$N$1="","",'2 علوم تجريبية 1'!$N$1)</f>
        <v>2</v>
      </c>
      <c r="J26" s="145">
        <f t="shared" si="1"/>
        <v>32.200000000000003</v>
      </c>
      <c r="K26" s="265" t="str">
        <f t="shared" si="2"/>
        <v>نتائج ممتازة</v>
      </c>
      <c r="L26" s="265"/>
      <c r="M26" s="147"/>
      <c r="N26" s="258"/>
      <c r="O26" s="119"/>
      <c r="P26" s="119"/>
    </row>
    <row r="27" spans="1:16" ht="21" thickBot="1" x14ac:dyDescent="0.3">
      <c r="A27" s="142">
        <f>IF('2 علوم تجريبية 1'!C26="","",'2 علوم تجريبية 1'!C26)</f>
        <v>23</v>
      </c>
      <c r="B27" s="263" t="e">
        <f>IF('2 علوم تجريبية 1'!D26:E26="","",'2 علوم تجريبية 1'!D26:E26)</f>
        <v>#VALUE!</v>
      </c>
      <c r="C27" s="264"/>
      <c r="D27" s="143">
        <f>IF('2 علوم تجريبية 1'!G26="","",'2 علوم تجريبية 1'!G26)</f>
        <v>16</v>
      </c>
      <c r="E27" s="143">
        <f>IF('2 علوم تجريبية 1'!H26="","",'2 علوم تجريبية 1'!H26)</f>
        <v>12</v>
      </c>
      <c r="F27" s="143">
        <f>IF('2 علوم تجريبية 1'!I26="","",'2 علوم تجريبية 1'!I26)</f>
        <v>10.75</v>
      </c>
      <c r="G27" s="143">
        <f>IF('2 علوم تجريبية 1'!J26="","",'2 علوم تجريبية 1'!J26*2)</f>
        <v>26</v>
      </c>
      <c r="H27" s="143">
        <f t="shared" si="0"/>
        <v>12.95</v>
      </c>
      <c r="I27" s="144">
        <f>IF('2 علوم تجريبية 1'!$N$1="","",'2 علوم تجريبية 1'!$N$1)</f>
        <v>2</v>
      </c>
      <c r="J27" s="145">
        <f t="shared" si="1"/>
        <v>25.9</v>
      </c>
      <c r="K27" s="265" t="str">
        <f t="shared" si="2"/>
        <v>نتائج حسنة</v>
      </c>
      <c r="L27" s="265"/>
      <c r="M27" s="147"/>
      <c r="N27" s="258"/>
      <c r="O27" s="119"/>
      <c r="P27" s="119"/>
    </row>
    <row r="28" spans="1:16" ht="21" thickBot="1" x14ac:dyDescent="0.3">
      <c r="A28" s="142">
        <f>IF('2 علوم تجريبية 1'!C27="","",'2 علوم تجريبية 1'!C27)</f>
        <v>24</v>
      </c>
      <c r="B28" s="263" t="e">
        <f>IF('2 علوم تجريبية 1'!D27:E27="","",'2 علوم تجريبية 1'!D27:E27)</f>
        <v>#VALUE!</v>
      </c>
      <c r="C28" s="264"/>
      <c r="D28" s="143">
        <f>IF('2 علوم تجريبية 1'!G27="","",'2 علوم تجريبية 1'!G27)</f>
        <v>12.5</v>
      </c>
      <c r="E28" s="143">
        <f>IF('2 علوم تجريبية 1'!H27="","",'2 علوم تجريبية 1'!H27)</f>
        <v>10</v>
      </c>
      <c r="F28" s="143">
        <f>IF('2 علوم تجريبية 1'!I27="","",'2 علوم تجريبية 1'!I27)</f>
        <v>8.75</v>
      </c>
      <c r="G28" s="143">
        <f>IF('2 علوم تجريبية 1'!J27="","",'2 علوم تجريبية 1'!J27*2)</f>
        <v>11.5</v>
      </c>
      <c r="H28" s="143">
        <f t="shared" si="0"/>
        <v>8.5500000000000007</v>
      </c>
      <c r="I28" s="144">
        <f>IF('2 علوم تجريبية 1'!$N$1="","",'2 علوم تجريبية 1'!$N$1)</f>
        <v>2</v>
      </c>
      <c r="J28" s="145">
        <f t="shared" si="1"/>
        <v>17.100000000000001</v>
      </c>
      <c r="K28" s="265" t="str">
        <f t="shared" si="2"/>
        <v>نتائج غيرمقبولة</v>
      </c>
      <c r="L28" s="265"/>
      <c r="M28" s="147"/>
      <c r="N28" s="258"/>
      <c r="O28" s="119"/>
      <c r="P28" s="119"/>
    </row>
    <row r="29" spans="1:16" ht="21" thickBot="1" x14ac:dyDescent="0.3">
      <c r="A29" s="142">
        <f>IF('2 علوم تجريبية 1'!C28="","",'2 علوم تجريبية 1'!C28)</f>
        <v>25</v>
      </c>
      <c r="B29" s="263" t="e">
        <f>IF('2 علوم تجريبية 1'!D28:E28="","",'2 علوم تجريبية 1'!D28:E28)</f>
        <v>#VALUE!</v>
      </c>
      <c r="C29" s="264"/>
      <c r="D29" s="143">
        <f>IF('2 علوم تجريبية 1'!G28="","",'2 علوم تجريبية 1'!G28)</f>
        <v>15.5</v>
      </c>
      <c r="E29" s="143">
        <f>IF('2 علوم تجريبية 1'!H28="","",'2 علوم تجريبية 1'!H28)</f>
        <v>13</v>
      </c>
      <c r="F29" s="143">
        <f>IF('2 علوم تجريبية 1'!I28="","",'2 علوم تجريبية 1'!I28)</f>
        <v>10.5</v>
      </c>
      <c r="G29" s="143">
        <f>IF('2 علوم تجريبية 1'!J28="","",'2 علوم تجريبية 1'!J28*2)</f>
        <v>20</v>
      </c>
      <c r="H29" s="143">
        <f t="shared" si="0"/>
        <v>11.8</v>
      </c>
      <c r="I29" s="144">
        <f>IF('2 علوم تجريبية 1'!$N$1="","",'2 علوم تجريبية 1'!$N$1)</f>
        <v>2</v>
      </c>
      <c r="J29" s="145">
        <f t="shared" si="1"/>
        <v>23.6</v>
      </c>
      <c r="K29" s="265" t="str">
        <f t="shared" si="2"/>
        <v>نتائج حسنة</v>
      </c>
      <c r="L29" s="265"/>
      <c r="M29" s="147"/>
      <c r="N29" s="258"/>
      <c r="O29" s="119"/>
      <c r="P29" s="119"/>
    </row>
    <row r="30" spans="1:16" ht="21" thickBot="1" x14ac:dyDescent="0.3">
      <c r="A30" s="142">
        <f>IF('2 علوم تجريبية 1'!C29="","",'2 علوم تجريبية 1'!C29)</f>
        <v>26</v>
      </c>
      <c r="B30" s="263" t="e">
        <f>IF('2 علوم تجريبية 1'!D29:E29="","",'2 علوم تجريبية 1'!D29:E29)</f>
        <v>#VALUE!</v>
      </c>
      <c r="C30" s="264"/>
      <c r="D30" s="143">
        <f>IF('2 علوم تجريبية 1'!G29="","",'2 علوم تجريبية 1'!G29)</f>
        <v>13</v>
      </c>
      <c r="E30" s="143">
        <f>IF('2 علوم تجريبية 1'!H29="","",'2 علوم تجريبية 1'!H29)</f>
        <v>11.5</v>
      </c>
      <c r="F30" s="143">
        <f>IF('2 علوم تجريبية 1'!I29="","",'2 علوم تجريبية 1'!I29)</f>
        <v>10.25</v>
      </c>
      <c r="G30" s="143">
        <f>IF('2 علوم تجريبية 1'!J29="","",'2 علوم تجريبية 1'!J29*2)</f>
        <v>19</v>
      </c>
      <c r="H30" s="143">
        <f t="shared" si="0"/>
        <v>10.75</v>
      </c>
      <c r="I30" s="144">
        <f>IF('2 علوم تجريبية 1'!$N$1="","",'2 علوم تجريبية 1'!$N$1)</f>
        <v>2</v>
      </c>
      <c r="J30" s="145">
        <f t="shared" si="1"/>
        <v>21.5</v>
      </c>
      <c r="K30" s="265" t="str">
        <f t="shared" si="2"/>
        <v>نتائج متوسطة</v>
      </c>
      <c r="L30" s="265"/>
      <c r="M30" s="147"/>
      <c r="N30" s="258"/>
      <c r="O30" s="119"/>
      <c r="P30" s="119"/>
    </row>
    <row r="31" spans="1:16" ht="21" thickBot="1" x14ac:dyDescent="0.3">
      <c r="A31" s="142">
        <f>IF('2 علوم تجريبية 1'!C30="","",'2 علوم تجريبية 1'!C30)</f>
        <v>27</v>
      </c>
      <c r="B31" s="263" t="e">
        <f>IF('2 علوم تجريبية 1'!D30:E30="","",'2 علوم تجريبية 1'!D30:E30)</f>
        <v>#VALUE!</v>
      </c>
      <c r="C31" s="264"/>
      <c r="D31" s="143">
        <f>IF('2 علوم تجريبية 1'!G30="","",'2 علوم تجريبية 1'!G30)</f>
        <v>12</v>
      </c>
      <c r="E31" s="143">
        <f>IF('2 علوم تجريبية 1'!H30="","",'2 علوم تجريبية 1'!H30)</f>
        <v>11.5</v>
      </c>
      <c r="F31" s="143">
        <f>IF('2 علوم تجريبية 1'!I30="","",'2 علوم تجريبية 1'!I30)</f>
        <v>6.5</v>
      </c>
      <c r="G31" s="143">
        <f>IF('2 علوم تجريبية 1'!J30="","",'2 علوم تجريبية 1'!J30*2)</f>
        <v>8</v>
      </c>
      <c r="H31" s="143">
        <f t="shared" si="0"/>
        <v>7.6</v>
      </c>
      <c r="I31" s="144">
        <f>IF('2 علوم تجريبية 1'!$N$1="","",'2 علوم تجريبية 1'!$N$1)</f>
        <v>2</v>
      </c>
      <c r="J31" s="145">
        <f t="shared" si="1"/>
        <v>15.2</v>
      </c>
      <c r="K31" s="265" t="str">
        <f t="shared" si="2"/>
        <v>نتائج غيرمقبولة</v>
      </c>
      <c r="L31" s="265"/>
      <c r="M31" s="147"/>
      <c r="N31" s="258"/>
      <c r="O31" s="119"/>
      <c r="P31" s="119"/>
    </row>
    <row r="32" spans="1:16" ht="21" thickBot="1" x14ac:dyDescent="0.3">
      <c r="A32" s="142">
        <f>IF('2 علوم تجريبية 1'!C31="","",'2 علوم تجريبية 1'!C31)</f>
        <v>28</v>
      </c>
      <c r="B32" s="263" t="e">
        <f>IF('2 علوم تجريبية 1'!D31:E31="","",'2 علوم تجريبية 1'!D31:E31)</f>
        <v>#VALUE!</v>
      </c>
      <c r="C32" s="264"/>
      <c r="D32" s="143">
        <f>IF('2 علوم تجريبية 1'!G31="","",'2 علوم تجريبية 1'!G31)</f>
        <v>12.5</v>
      </c>
      <c r="E32" s="143">
        <f>IF('2 علوم تجريبية 1'!H31="","",'2 علوم تجريبية 1'!H31)</f>
        <v>10.5</v>
      </c>
      <c r="F32" s="143">
        <f>IF('2 علوم تجريبية 1'!I31="","",'2 علوم تجريبية 1'!I31)</f>
        <v>6.5</v>
      </c>
      <c r="G32" s="143">
        <f>IF('2 علوم تجريبية 1'!J31="","",'2 علوم تجريبية 1'!J31*2)</f>
        <v>16</v>
      </c>
      <c r="H32" s="143">
        <f t="shared" si="0"/>
        <v>9.1</v>
      </c>
      <c r="I32" s="144">
        <f>IF('2 علوم تجريبية 1'!$N$1="","",'2 علوم تجريبية 1'!$N$1)</f>
        <v>2</v>
      </c>
      <c r="J32" s="145">
        <f t="shared" si="1"/>
        <v>18.2</v>
      </c>
      <c r="K32" s="265" t="str">
        <f t="shared" si="2"/>
        <v>نتائج غيرمقبولة</v>
      </c>
      <c r="L32" s="265"/>
      <c r="M32" s="147"/>
      <c r="N32" s="258"/>
      <c r="O32" s="119"/>
      <c r="P32" s="119"/>
    </row>
    <row r="33" spans="1:16" ht="20.25" x14ac:dyDescent="0.25">
      <c r="A33" s="149">
        <f>IF('2 علوم تجريبية 1'!C32="","",'2 علوم تجريبية 1'!C32)</f>
        <v>29</v>
      </c>
      <c r="B33" s="287" t="e">
        <f>IF('2 علوم تجريبية 1'!D32:E32="","",'2 علوم تجريبية 1'!D32:E32)</f>
        <v>#VALUE!</v>
      </c>
      <c r="C33" s="288"/>
      <c r="D33" s="150">
        <f>IF('2 علوم تجريبية 1'!G32="","",'2 علوم تجريبية 1'!G32)</f>
        <v>12.5</v>
      </c>
      <c r="E33" s="150">
        <f>IF('2 علوم تجريبية 1'!H32="","",'2 علوم تجريبية 1'!H32)</f>
        <v>12</v>
      </c>
      <c r="F33" s="150">
        <f>IF('2 علوم تجريبية 1'!I32="","",'2 علوم تجريبية 1'!I32)</f>
        <v>8.5</v>
      </c>
      <c r="G33" s="150">
        <f>IF('2 علوم تجريبية 1'!J32="","",'2 علوم تجريبية 1'!J32*2)</f>
        <v>13</v>
      </c>
      <c r="H33" s="150">
        <f t="shared" si="0"/>
        <v>9.1999999999999993</v>
      </c>
      <c r="I33" s="151">
        <f>IF('2 علوم تجريبية 1'!$N$1="","",'2 علوم تجريبية 1'!$N$1)</f>
        <v>2</v>
      </c>
      <c r="J33" s="152">
        <f t="shared" si="1"/>
        <v>18.399999999999999</v>
      </c>
      <c r="K33" s="289" t="str">
        <f t="shared" si="2"/>
        <v>نتائج غيرمقبولة</v>
      </c>
      <c r="L33" s="289"/>
      <c r="M33" s="153"/>
      <c r="N33" s="258"/>
      <c r="O33" s="119"/>
      <c r="P33" s="119"/>
    </row>
    <row r="34" spans="1:16" ht="21" thickBot="1" x14ac:dyDescent="0.3">
      <c r="A34" s="154">
        <f>IF('2 علوم تجريبية 1'!C33="","",'2 علوم تجريبية 1'!C33)</f>
        <v>30</v>
      </c>
      <c r="B34" s="295" t="e">
        <f>IF('2 علوم تجريبية 1'!D33:E33="","",'2 علوم تجريبية 1'!D33:E33)</f>
        <v>#VALUE!</v>
      </c>
      <c r="C34" s="296"/>
      <c r="D34" s="155">
        <f>IF('2 علوم تجريبية 1'!G33="","",'2 علوم تجريبية 1'!G33)</f>
        <v>13</v>
      </c>
      <c r="E34" s="155">
        <f>IF('2 علوم تجريبية 1'!H33="","",'2 علوم تجريبية 1'!H33)</f>
        <v>11</v>
      </c>
      <c r="F34" s="155">
        <f>IF('2 علوم تجريبية 1'!I33="","",'2 علوم تجريبية 1'!I33)</f>
        <v>7.25</v>
      </c>
      <c r="G34" s="155">
        <f>IF('2 علوم تجريبية 1'!J33="","",'2 علوم تجريبية 1'!J33*2)</f>
        <v>12.5</v>
      </c>
      <c r="H34" s="155">
        <f t="shared" si="0"/>
        <v>8.75</v>
      </c>
      <c r="I34" s="156">
        <f>IF('2 علوم تجريبية 1'!$N$1="","",'2 علوم تجريبية 1'!$N$1)</f>
        <v>2</v>
      </c>
      <c r="J34" s="157">
        <f t="shared" si="1"/>
        <v>17.5</v>
      </c>
      <c r="K34" s="291" t="str">
        <f t="shared" si="2"/>
        <v>نتائج غيرمقبولة</v>
      </c>
      <c r="L34" s="291"/>
      <c r="M34" s="158"/>
      <c r="N34" s="259"/>
      <c r="O34" s="119"/>
      <c r="P34" s="119"/>
    </row>
    <row r="35" spans="1:16" ht="21" thickBot="1" x14ac:dyDescent="0.3">
      <c r="A35" s="121" t="str">
        <f>IF('2 علوم تجريبية 1'!C34="","",'2 علوم تجريبية 1'!C34)</f>
        <v/>
      </c>
      <c r="B35" s="269" t="e">
        <f>IF('2 علوم تجريبية 1'!D34:E34="","",'2 علوم تجريبية 1'!D34:E34)</f>
        <v>#VALUE!</v>
      </c>
      <c r="C35" s="269"/>
      <c r="D35" s="122" t="str">
        <f>IF('2 علوم تجريبية 1'!G34="","",'2 علوم تجريبية 1'!G34)</f>
        <v/>
      </c>
      <c r="E35" s="122" t="str">
        <f>IF('2 علوم تجريبية 1'!H34="","",'2 علوم تجريبية 1'!H34)</f>
        <v/>
      </c>
      <c r="F35" s="122" t="str">
        <f>IF('2 علوم تجريبية 1'!I34="","",'2 علوم تجريبية 1'!I34)</f>
        <v/>
      </c>
      <c r="G35" s="123" t="str">
        <f>IF('2 علوم تجريبية 1'!J34="","",'2 علوم تجريبية 1'!J34*2)</f>
        <v/>
      </c>
      <c r="H35" s="122" t="str">
        <f t="shared" ref="H35:H40" si="3">IFERROR((D35+E35+F35+G35)/5,"")</f>
        <v/>
      </c>
      <c r="I35" s="124"/>
      <c r="J35" s="123" t="str">
        <f t="shared" si="1"/>
        <v/>
      </c>
      <c r="K35" s="270" t="str">
        <f t="shared" si="2"/>
        <v/>
      </c>
      <c r="L35" s="270"/>
      <c r="M35" s="125"/>
      <c r="N35" s="126"/>
      <c r="O35" s="119"/>
      <c r="P35" s="119"/>
    </row>
    <row r="36" spans="1:16" ht="24" thickTop="1" thickBot="1" x14ac:dyDescent="0.3">
      <c r="A36" s="127" t="str">
        <f>IF('2 علوم تجريبية 1'!C35="","",'2 علوم تجريبية 1'!C35)</f>
        <v/>
      </c>
      <c r="B36" s="260" t="s">
        <v>154</v>
      </c>
      <c r="C36" s="261"/>
      <c r="D36" s="262"/>
      <c r="E36" s="128"/>
      <c r="F36" s="174">
        <f>COUNTIF(H5:H34,"&gt;=10")</f>
        <v>20</v>
      </c>
      <c r="G36" s="123" t="str">
        <f>IF('2 علوم تجريبية 1'!J35="","",'2 علوم تجريبية 1'!J35*2)</f>
        <v/>
      </c>
      <c r="H36" s="128" t="str">
        <f>IFERROR((C36+E36+F36+G36)/5,"")</f>
        <v/>
      </c>
      <c r="I36" s="260" t="s">
        <v>153</v>
      </c>
      <c r="J36" s="261"/>
      <c r="K36" s="262"/>
      <c r="L36" s="127"/>
      <c r="M36" s="129"/>
      <c r="N36" s="174">
        <f>COUNTIF(H5:H34,"&lt;=10")</f>
        <v>10</v>
      </c>
      <c r="O36" s="119"/>
      <c r="P36" s="119"/>
    </row>
    <row r="37" spans="1:16" ht="21" thickTop="1" x14ac:dyDescent="0.25">
      <c r="A37" s="130" t="str">
        <f>IF('2 علوم تجريبية 1'!C36="","",'2 علوم تجريبية 1'!C36)</f>
        <v/>
      </c>
      <c r="B37" s="130"/>
      <c r="C37" s="130"/>
      <c r="D37" s="130" t="str">
        <f>IF('2 علوم تجريبية 1'!G36="","",'2 علوم تجريبية 1'!G36)</f>
        <v/>
      </c>
      <c r="E37" s="130" t="str">
        <f>IF('2 علوم تجريبية 1'!H36="","",'2 علوم تجريبية 1'!H36)</f>
        <v/>
      </c>
      <c r="F37" s="127"/>
      <c r="G37" s="123" t="str">
        <f>IF('2 علوم تجريبية 1'!J36="","",'2 علوم تجريبية 1'!J36*2)</f>
        <v/>
      </c>
      <c r="H37" s="127" t="str">
        <f t="shared" si="3"/>
        <v/>
      </c>
      <c r="I37" s="131"/>
      <c r="J37" s="131" t="str">
        <f t="shared" si="1"/>
        <v/>
      </c>
      <c r="K37" s="130" t="str">
        <f t="shared" si="2"/>
        <v/>
      </c>
      <c r="L37" s="130"/>
      <c r="M37" s="130"/>
      <c r="N37" s="130"/>
      <c r="O37" s="119"/>
      <c r="P37" s="119"/>
    </row>
    <row r="38" spans="1:16" x14ac:dyDescent="0.3">
      <c r="A38" s="130" t="str">
        <f>IF('2 علوم تجريبية 1'!C37="","",'2 علوم تجريبية 1'!C37)</f>
        <v/>
      </c>
      <c r="B38" s="130"/>
      <c r="C38" s="187" t="s">
        <v>165</v>
      </c>
      <c r="D38" s="187">
        <f>IF('2 علوم تجريبية 1'!B30=0,"",COUNTIF('2 علوم تجريبية 1'!F4:F33,"ذ"))</f>
        <v>9</v>
      </c>
      <c r="E38" s="186" t="str">
        <f>IF('2 علوم تجريبية 1'!H37="","",'2 علوم تجريبية 1'!H37)</f>
        <v/>
      </c>
      <c r="F38" s="187" t="s">
        <v>167</v>
      </c>
      <c r="G38" s="188">
        <f>IF('2 علوم تجريبية 1'!B30=0,"",COUNTIF('2 علوم تجريبية 1'!F4:F33,"أ"))</f>
        <v>21</v>
      </c>
      <c r="H38" s="127" t="str">
        <f t="shared" si="3"/>
        <v/>
      </c>
      <c r="I38" s="131"/>
      <c r="J38" s="131" t="str">
        <f t="shared" si="1"/>
        <v/>
      </c>
      <c r="K38" s="130" t="str">
        <f t="shared" si="2"/>
        <v/>
      </c>
      <c r="L38" s="130"/>
      <c r="M38" s="130"/>
      <c r="N38" s="130"/>
      <c r="O38" s="119"/>
      <c r="P38" s="119"/>
    </row>
    <row r="39" spans="1:16" ht="20.25" x14ac:dyDescent="0.25">
      <c r="A39" s="130" t="str">
        <f>IF('2 علوم تجريبية 1'!C38="","",'2 علوم تجريبية 1'!C38)</f>
        <v/>
      </c>
      <c r="B39" s="130"/>
      <c r="C39" s="130"/>
      <c r="D39" s="130" t="str">
        <f>IF('2 علوم تجريبية 1'!G38="","",'2 علوم تجريبية 1'!G38)</f>
        <v/>
      </c>
      <c r="E39" s="130" t="str">
        <f>IF('2 علوم تجريبية 1'!H38="","",'2 علوم تجريبية 1'!H38)</f>
        <v/>
      </c>
      <c r="F39" s="127" t="str">
        <f>IF('2 علوم تجريبية 1'!I38="","",'2 علوم تجريبية 1'!I38)</f>
        <v/>
      </c>
      <c r="G39" s="123" t="str">
        <f>IF('2 علوم تجريبية 1'!J38="","",'2 علوم تجريبية 1'!J38*2)</f>
        <v/>
      </c>
      <c r="H39" s="127" t="str">
        <f t="shared" si="3"/>
        <v/>
      </c>
      <c r="I39" s="131"/>
      <c r="J39" s="131" t="str">
        <f t="shared" si="1"/>
        <v/>
      </c>
      <c r="K39" s="130" t="str">
        <f t="shared" si="2"/>
        <v/>
      </c>
      <c r="L39" s="130"/>
      <c r="M39" s="130"/>
      <c r="N39" s="130"/>
      <c r="O39" s="119"/>
      <c r="P39" s="119"/>
    </row>
    <row r="40" spans="1:16" ht="21" thickBot="1" x14ac:dyDescent="0.3">
      <c r="A40" s="130" t="str">
        <f>IF('2 علوم تجريبية 1'!C39="","",'2 علوم تجريبية 1'!C39)</f>
        <v/>
      </c>
      <c r="B40" s="130"/>
      <c r="C40" s="130"/>
      <c r="D40" s="130" t="str">
        <f>IF('2 علوم تجريبية 1'!G39="","",'2 علوم تجريبية 1'!G39)</f>
        <v/>
      </c>
      <c r="E40" s="130" t="str">
        <f>IF('2 علوم تجريبية 1'!H39="","",'2 علوم تجريبية 1'!H39)</f>
        <v/>
      </c>
      <c r="F40" s="127" t="str">
        <f>IF('2 علوم تجريبية 1'!I39="","",'2 علوم تجريبية 1'!I39)</f>
        <v/>
      </c>
      <c r="G40" s="123" t="str">
        <f>IF('2 علوم تجريبية 1'!J39="","",'2 علوم تجريبية 1'!J39*2)</f>
        <v/>
      </c>
      <c r="H40" s="127" t="str">
        <f t="shared" si="3"/>
        <v/>
      </c>
      <c r="I40" s="131"/>
      <c r="J40" s="131" t="str">
        <f t="shared" si="1"/>
        <v/>
      </c>
      <c r="K40" s="130" t="str">
        <f t="shared" si="2"/>
        <v/>
      </c>
      <c r="L40" s="130"/>
      <c r="M40" s="130"/>
      <c r="N40" s="130"/>
      <c r="O40" s="119"/>
      <c r="P40" s="119"/>
    </row>
    <row r="41" spans="1:16" ht="30.75" thickBot="1" x14ac:dyDescent="0.3">
      <c r="A41" s="273" t="s">
        <v>0</v>
      </c>
      <c r="B41" s="273"/>
      <c r="C41" s="279" t="s">
        <v>26</v>
      </c>
      <c r="D41" s="279"/>
      <c r="E41" s="280"/>
      <c r="F41" s="292" t="s">
        <v>21</v>
      </c>
      <c r="G41" s="292"/>
      <c r="H41" s="292"/>
      <c r="I41" s="292"/>
      <c r="J41" s="293" t="s">
        <v>9</v>
      </c>
      <c r="K41" s="294"/>
      <c r="L41" s="286" t="s">
        <v>19</v>
      </c>
      <c r="M41" s="286"/>
      <c r="N41" s="286"/>
    </row>
    <row r="42" spans="1:16" ht="23.25" thickBot="1" x14ac:dyDescent="0.3">
      <c r="A42" s="273" t="s">
        <v>6</v>
      </c>
      <c r="B42" s="273"/>
      <c r="C42" s="274" t="s">
        <v>29</v>
      </c>
      <c r="D42" s="274"/>
      <c r="E42" s="274"/>
      <c r="F42" s="275" t="s">
        <v>5</v>
      </c>
      <c r="G42" s="275"/>
      <c r="H42" s="276" t="str">
        <f>IFERROR(INDEX($B$45:$H$75,MATCH(L42,$H$45:$H$75,0),1),"")</f>
        <v/>
      </c>
      <c r="I42" s="276"/>
      <c r="J42" s="277"/>
      <c r="K42" s="166" t="s">
        <v>10</v>
      </c>
      <c r="L42" s="137">
        <f>IFERROR(MAX(H45:H80),"")</f>
        <v>0</v>
      </c>
      <c r="M42" s="138"/>
      <c r="N42" s="139" t="s">
        <v>18</v>
      </c>
    </row>
    <row r="43" spans="1:16" ht="23.25" thickBot="1" x14ac:dyDescent="0.3">
      <c r="A43" s="273" t="s">
        <v>1</v>
      </c>
      <c r="B43" s="273"/>
      <c r="C43" s="274" t="s">
        <v>7</v>
      </c>
      <c r="D43" s="274"/>
      <c r="E43" s="274"/>
      <c r="F43" s="278" t="s">
        <v>8</v>
      </c>
      <c r="G43" s="278"/>
      <c r="H43" s="277" t="str">
        <f>IFERROR(INDEX($B$45:$H$75,MATCH(L43,$H$45:$H$75,0),1),"")</f>
        <v/>
      </c>
      <c r="I43" s="277"/>
      <c r="J43" s="277"/>
      <c r="K43" s="166" t="s">
        <v>10</v>
      </c>
      <c r="L43" s="137">
        <f>IFERROR(MIN(H45:H80),"")</f>
        <v>0</v>
      </c>
      <c r="M43" s="138"/>
      <c r="N43" s="140" t="s">
        <v>25</v>
      </c>
    </row>
    <row r="44" spans="1:16" ht="21.75" customHeight="1" thickTop="1" thickBot="1" x14ac:dyDescent="0.3">
      <c r="A44" s="164" t="s">
        <v>2</v>
      </c>
      <c r="B44" s="271" t="s">
        <v>3</v>
      </c>
      <c r="C44" s="271"/>
      <c r="D44" s="165" t="s">
        <v>11</v>
      </c>
      <c r="E44" s="165" t="s">
        <v>12</v>
      </c>
      <c r="F44" s="165" t="s">
        <v>13</v>
      </c>
      <c r="G44" s="165" t="s">
        <v>28</v>
      </c>
      <c r="H44" s="165" t="s">
        <v>14</v>
      </c>
      <c r="I44" s="165" t="s">
        <v>15</v>
      </c>
      <c r="J44" s="165" t="s">
        <v>16</v>
      </c>
      <c r="K44" s="272" t="s">
        <v>17</v>
      </c>
      <c r="L44" s="272"/>
      <c r="M44" s="141"/>
      <c r="N44" s="254" t="s">
        <v>151</v>
      </c>
    </row>
    <row r="45" spans="1:16" ht="21.75" customHeight="1" thickBot="1" x14ac:dyDescent="0.3">
      <c r="A45" s="142">
        <f>IF('2 علوم تجريبية 1'!C4="","",'2 علوم تجريبية 1'!C4)</f>
        <v>1</v>
      </c>
      <c r="B45" s="263" t="e">
        <f>IF('2 علوم تجريبية 1'!D4:E4="","",'2 علوم تجريبية 1'!D4:E4)</f>
        <v>#VALUE!</v>
      </c>
      <c r="C45" s="264"/>
      <c r="D45" s="143" t="str">
        <f>IF('2 علوم تجريبية 1'!L4="","",'2 علوم تجريبية 1'!L4)</f>
        <v/>
      </c>
      <c r="E45" s="143" t="str">
        <f>IF('2 علوم تجريبية 1'!M4="","",'2 علوم تجريبية 1'!M4)</f>
        <v/>
      </c>
      <c r="F45" s="143" t="str">
        <f>IF('2 علوم تجريبية 1'!N4="","",'2 علوم تجريبية 1'!N4)</f>
        <v/>
      </c>
      <c r="G45" s="143" t="str">
        <f>IF('2 علوم تجريبية 1'!O4="","",'2 علوم تجريبية 1'!O4*2)</f>
        <v/>
      </c>
      <c r="H45" s="143" t="str">
        <f>IF(D45="","",SUM(D45:G45)/5)</f>
        <v/>
      </c>
      <c r="I45" s="144">
        <f>IF('2 علوم تجريبية 1'!$N$1="","",'2 علوم تجريبية 1'!$N$1)</f>
        <v>2</v>
      </c>
      <c r="J45" s="145" t="str">
        <f>IFERROR(I45*H45,"")</f>
        <v/>
      </c>
      <c r="K45" s="265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5"/>
      <c r="M45" s="146"/>
      <c r="N45" s="255"/>
    </row>
    <row r="46" spans="1:16" ht="21" thickBot="1" x14ac:dyDescent="0.3">
      <c r="A46" s="142">
        <f>IF('2 علوم تجريبية 1'!C5="","",'2 علوم تجريبية 1'!C5)</f>
        <v>2</v>
      </c>
      <c r="B46" s="263" t="e">
        <f>IF('2 علوم تجريبية 1'!D5:E5="","",'2 علوم تجريبية 1'!D5:E5)</f>
        <v>#VALUE!</v>
      </c>
      <c r="C46" s="264"/>
      <c r="D46" s="143" t="str">
        <f>IF('2 علوم تجريبية 1'!L5="","",'2 علوم تجريبية 1'!L5)</f>
        <v/>
      </c>
      <c r="E46" s="143" t="str">
        <f>IF('2 علوم تجريبية 1'!M5="","",'2 علوم تجريبية 1'!M5)</f>
        <v/>
      </c>
      <c r="F46" s="143" t="str">
        <f>IF('2 علوم تجريبية 1'!N5="","",'2 علوم تجريبية 1'!N5)</f>
        <v/>
      </c>
      <c r="G46" s="143" t="str">
        <f>IF('2 علوم تجريبية 1'!O5="","",'2 علوم تجريبية 1'!O5*2)</f>
        <v/>
      </c>
      <c r="H46" s="143" t="str">
        <f t="shared" ref="H46:H74" si="4">IF(D46="","",SUM(D46:G46)/5)</f>
        <v/>
      </c>
      <c r="I46" s="144">
        <f>IF('2 علوم تجريبية 1'!$N$1="","",'2 علوم تجريبية 1'!$N$1)</f>
        <v>2</v>
      </c>
      <c r="J46" s="145" t="str">
        <f t="shared" ref="J46:J76" si="5">IFERROR(I46*H46,"")</f>
        <v/>
      </c>
      <c r="K46" s="265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5"/>
      <c r="M46" s="147"/>
      <c r="N46" s="255"/>
    </row>
    <row r="47" spans="1:16" ht="21" thickBot="1" x14ac:dyDescent="0.3">
      <c r="A47" s="142">
        <f>IF('2 علوم تجريبية 1'!C6="","",'2 علوم تجريبية 1'!C6)</f>
        <v>3</v>
      </c>
      <c r="B47" s="263" t="e">
        <f>IF('2 علوم تجريبية 1'!D6:E6="","",'2 علوم تجريبية 1'!D6:E6)</f>
        <v>#VALUE!</v>
      </c>
      <c r="C47" s="264"/>
      <c r="D47" s="143" t="str">
        <f>IF('2 علوم تجريبية 1'!L6="","",'2 علوم تجريبية 1'!L6)</f>
        <v/>
      </c>
      <c r="E47" s="143" t="str">
        <f>IF('2 علوم تجريبية 1'!M6="","",'2 علوم تجريبية 1'!M6)</f>
        <v/>
      </c>
      <c r="F47" s="143" t="str">
        <f>IF('2 علوم تجريبية 1'!N6="","",'2 علوم تجريبية 1'!N6)</f>
        <v/>
      </c>
      <c r="G47" s="143" t="str">
        <f>IF('2 علوم تجريبية 1'!O6="","",'2 علوم تجريبية 1'!O6*2)</f>
        <v/>
      </c>
      <c r="H47" s="143" t="str">
        <f t="shared" si="4"/>
        <v/>
      </c>
      <c r="I47" s="144">
        <f>IF('2 علوم تجريبية 1'!$N$1="","",'2 علوم تجريبية 1'!$N$1)</f>
        <v>2</v>
      </c>
      <c r="J47" s="145" t="str">
        <f t="shared" si="5"/>
        <v/>
      </c>
      <c r="K47" s="265" t="str">
        <f t="shared" si="6"/>
        <v/>
      </c>
      <c r="L47" s="265"/>
      <c r="M47" s="147"/>
      <c r="N47" s="255"/>
    </row>
    <row r="48" spans="1:16" ht="21" thickBot="1" x14ac:dyDescent="0.3">
      <c r="A48" s="142">
        <f>IF('2 علوم تجريبية 1'!C7="","",'2 علوم تجريبية 1'!C7)</f>
        <v>4</v>
      </c>
      <c r="B48" s="263" t="e">
        <f>IF('2 علوم تجريبية 1'!D7:E7="","",'2 علوم تجريبية 1'!D7:E7)</f>
        <v>#VALUE!</v>
      </c>
      <c r="C48" s="264"/>
      <c r="D48" s="143" t="str">
        <f>IF('2 علوم تجريبية 1'!L7="","",'2 علوم تجريبية 1'!L7)</f>
        <v/>
      </c>
      <c r="E48" s="143" t="str">
        <f>IF('2 علوم تجريبية 1'!M7="","",'2 علوم تجريبية 1'!M7)</f>
        <v/>
      </c>
      <c r="F48" s="143" t="str">
        <f>IF('2 علوم تجريبية 1'!N7="","",'2 علوم تجريبية 1'!N7)</f>
        <v/>
      </c>
      <c r="G48" s="143" t="str">
        <f>IF('2 علوم تجريبية 1'!O7="","",'2 علوم تجريبية 1'!O7*2)</f>
        <v/>
      </c>
      <c r="H48" s="143" t="str">
        <f t="shared" si="4"/>
        <v/>
      </c>
      <c r="I48" s="144">
        <f>IF('2 علوم تجريبية 1'!$N$1="","",'2 علوم تجريبية 1'!$N$1)</f>
        <v>2</v>
      </c>
      <c r="J48" s="145" t="str">
        <f t="shared" si="5"/>
        <v/>
      </c>
      <c r="K48" s="265" t="str">
        <f t="shared" si="6"/>
        <v/>
      </c>
      <c r="L48" s="265"/>
      <c r="M48" s="147"/>
      <c r="N48" s="255"/>
      <c r="P48" s="132"/>
    </row>
    <row r="49" spans="1:14" ht="21" thickBot="1" x14ac:dyDescent="0.3">
      <c r="A49" s="142">
        <f>IF('2 علوم تجريبية 1'!C8="","",'2 علوم تجريبية 1'!C8)</f>
        <v>5</v>
      </c>
      <c r="B49" s="263" t="e">
        <f>IF('2 علوم تجريبية 1'!D8:E8="","",'2 علوم تجريبية 1'!D8:E8)</f>
        <v>#VALUE!</v>
      </c>
      <c r="C49" s="264"/>
      <c r="D49" s="143" t="str">
        <f>IF('2 علوم تجريبية 1'!L8="","",'2 علوم تجريبية 1'!L8)</f>
        <v/>
      </c>
      <c r="E49" s="143" t="str">
        <f>IF('2 علوم تجريبية 1'!M8="","",'2 علوم تجريبية 1'!M8)</f>
        <v/>
      </c>
      <c r="F49" s="143" t="str">
        <f>IF('2 علوم تجريبية 1'!N8="","",'2 علوم تجريبية 1'!N8)</f>
        <v/>
      </c>
      <c r="G49" s="143" t="str">
        <f>IF('2 علوم تجريبية 1'!O8="","",'2 علوم تجريبية 1'!O8*2)</f>
        <v/>
      </c>
      <c r="H49" s="143" t="str">
        <f t="shared" si="4"/>
        <v/>
      </c>
      <c r="I49" s="144">
        <f>IF('2 علوم تجريبية 1'!$N$1="","",'2 علوم تجريبية 1'!$N$1)</f>
        <v>2</v>
      </c>
      <c r="J49" s="145" t="str">
        <f t="shared" si="5"/>
        <v/>
      </c>
      <c r="K49" s="265" t="str">
        <f t="shared" si="6"/>
        <v/>
      </c>
      <c r="L49" s="265"/>
      <c r="M49" s="147"/>
      <c r="N49" s="255"/>
    </row>
    <row r="50" spans="1:14" ht="21" thickBot="1" x14ac:dyDescent="0.3">
      <c r="A50" s="142">
        <f>IF('2 علوم تجريبية 1'!C9="","",'2 علوم تجريبية 1'!C9)</f>
        <v>6</v>
      </c>
      <c r="B50" s="263" t="e">
        <f>IF('2 علوم تجريبية 1'!D9:E9="","",'2 علوم تجريبية 1'!D9:E9)</f>
        <v>#VALUE!</v>
      </c>
      <c r="C50" s="264"/>
      <c r="D50" s="143" t="str">
        <f>IF('2 علوم تجريبية 1'!L9="","",'2 علوم تجريبية 1'!L9)</f>
        <v/>
      </c>
      <c r="E50" s="143" t="str">
        <f>IF('2 علوم تجريبية 1'!M9="","",'2 علوم تجريبية 1'!M9)</f>
        <v/>
      </c>
      <c r="F50" s="143" t="str">
        <f>IF('2 علوم تجريبية 1'!N9="","",'2 علوم تجريبية 1'!N9)</f>
        <v/>
      </c>
      <c r="G50" s="143" t="str">
        <f>IF('2 علوم تجريبية 1'!O9="","",'2 علوم تجريبية 1'!O9*2)</f>
        <v/>
      </c>
      <c r="H50" s="143" t="str">
        <f t="shared" si="4"/>
        <v/>
      </c>
      <c r="I50" s="144">
        <f>IF('2 علوم تجريبية 1'!$N$1="","",'2 علوم تجريبية 1'!$N$1)</f>
        <v>2</v>
      </c>
      <c r="J50" s="145" t="str">
        <f t="shared" si="5"/>
        <v/>
      </c>
      <c r="K50" s="265" t="str">
        <f t="shared" si="6"/>
        <v/>
      </c>
      <c r="L50" s="265"/>
      <c r="M50" s="147"/>
      <c r="N50" s="255"/>
    </row>
    <row r="51" spans="1:14" ht="21" thickBot="1" x14ac:dyDescent="0.3">
      <c r="A51" s="142">
        <f>IF('2 علوم تجريبية 1'!C10="","",'2 علوم تجريبية 1'!C10)</f>
        <v>7</v>
      </c>
      <c r="B51" s="263" t="e">
        <f>IF('2 علوم تجريبية 1'!D10:E10="","",'2 علوم تجريبية 1'!D10:E10)</f>
        <v>#VALUE!</v>
      </c>
      <c r="C51" s="264"/>
      <c r="D51" s="143" t="str">
        <f>IF('2 علوم تجريبية 1'!L10="","",'2 علوم تجريبية 1'!L10)</f>
        <v/>
      </c>
      <c r="E51" s="143" t="str">
        <f>IF('2 علوم تجريبية 1'!M10="","",'2 علوم تجريبية 1'!M10)</f>
        <v/>
      </c>
      <c r="F51" s="143" t="str">
        <f>IF('2 علوم تجريبية 1'!N10="","",'2 علوم تجريبية 1'!N10)</f>
        <v/>
      </c>
      <c r="G51" s="143" t="str">
        <f>IF('2 علوم تجريبية 1'!O10="","",'2 علوم تجريبية 1'!O10*2)</f>
        <v/>
      </c>
      <c r="H51" s="143" t="str">
        <f t="shared" si="4"/>
        <v/>
      </c>
      <c r="I51" s="144">
        <f>IF('2 علوم تجريبية 1'!$N$1="","",'2 علوم تجريبية 1'!$N$1)</f>
        <v>2</v>
      </c>
      <c r="J51" s="145" t="str">
        <f t="shared" si="5"/>
        <v/>
      </c>
      <c r="K51" s="265" t="str">
        <f t="shared" si="6"/>
        <v/>
      </c>
      <c r="L51" s="265"/>
      <c r="M51" s="147"/>
      <c r="N51" s="255"/>
    </row>
    <row r="52" spans="1:14" ht="21" thickBot="1" x14ac:dyDescent="0.3">
      <c r="A52" s="142">
        <f>IF('2 علوم تجريبية 1'!C11="","",'2 علوم تجريبية 1'!C11)</f>
        <v>8</v>
      </c>
      <c r="B52" s="263" t="e">
        <f>IF('2 علوم تجريبية 1'!D11:E11="","",'2 علوم تجريبية 1'!D11:E11)</f>
        <v>#VALUE!</v>
      </c>
      <c r="C52" s="264"/>
      <c r="D52" s="143" t="str">
        <f>IF('2 علوم تجريبية 1'!L11="","",'2 علوم تجريبية 1'!L11)</f>
        <v/>
      </c>
      <c r="E52" s="143" t="str">
        <f>IF('2 علوم تجريبية 1'!M11="","",'2 علوم تجريبية 1'!M11)</f>
        <v/>
      </c>
      <c r="F52" s="143" t="str">
        <f>IF('2 علوم تجريبية 1'!N11="","",'2 علوم تجريبية 1'!N11)</f>
        <v/>
      </c>
      <c r="G52" s="143" t="str">
        <f>IF('2 علوم تجريبية 1'!O11="","",'2 علوم تجريبية 1'!O11*2)</f>
        <v/>
      </c>
      <c r="H52" s="143" t="str">
        <f t="shared" si="4"/>
        <v/>
      </c>
      <c r="I52" s="144">
        <f>IF('2 علوم تجريبية 1'!$N$1="","",'2 علوم تجريبية 1'!$N$1)</f>
        <v>2</v>
      </c>
      <c r="J52" s="145" t="str">
        <f t="shared" si="5"/>
        <v/>
      </c>
      <c r="K52" s="265" t="str">
        <f t="shared" si="6"/>
        <v/>
      </c>
      <c r="L52" s="265"/>
      <c r="M52" s="147"/>
      <c r="N52" s="255"/>
    </row>
    <row r="53" spans="1:14" ht="21" thickBot="1" x14ac:dyDescent="0.3">
      <c r="A53" s="142">
        <f>IF('2 علوم تجريبية 1'!C12="","",'2 علوم تجريبية 1'!C12)</f>
        <v>9</v>
      </c>
      <c r="B53" s="263" t="e">
        <f>IF('2 علوم تجريبية 1'!D12:E12="","",'2 علوم تجريبية 1'!D12:E12)</f>
        <v>#VALUE!</v>
      </c>
      <c r="C53" s="264"/>
      <c r="D53" s="143" t="str">
        <f>IF('2 علوم تجريبية 1'!L12="","",'2 علوم تجريبية 1'!L12)</f>
        <v/>
      </c>
      <c r="E53" s="143" t="str">
        <f>IF('2 علوم تجريبية 1'!M12="","",'2 علوم تجريبية 1'!M12)</f>
        <v/>
      </c>
      <c r="F53" s="143" t="str">
        <f>IF('2 علوم تجريبية 1'!N12="","",'2 علوم تجريبية 1'!N12)</f>
        <v/>
      </c>
      <c r="G53" s="143" t="str">
        <f>IF('2 علوم تجريبية 1'!O12="","",'2 علوم تجريبية 1'!O12*2)</f>
        <v/>
      </c>
      <c r="H53" s="143" t="str">
        <f t="shared" si="4"/>
        <v/>
      </c>
      <c r="I53" s="144">
        <f>IF('2 علوم تجريبية 1'!$N$1="","",'2 علوم تجريبية 1'!$N$1)</f>
        <v>2</v>
      </c>
      <c r="J53" s="145" t="str">
        <f t="shared" si="5"/>
        <v/>
      </c>
      <c r="K53" s="265" t="str">
        <f t="shared" si="6"/>
        <v/>
      </c>
      <c r="L53" s="265"/>
      <c r="M53" s="147"/>
      <c r="N53" s="255"/>
    </row>
    <row r="54" spans="1:14" ht="21" thickBot="1" x14ac:dyDescent="0.3">
      <c r="A54" s="142">
        <f>IF('2 علوم تجريبية 1'!C13="","",'2 علوم تجريبية 1'!C13)</f>
        <v>10</v>
      </c>
      <c r="B54" s="263" t="e">
        <f>IF('2 علوم تجريبية 1'!D13:E13="","",'2 علوم تجريبية 1'!D13:E13)</f>
        <v>#VALUE!</v>
      </c>
      <c r="C54" s="264"/>
      <c r="D54" s="143" t="str">
        <f>IF('2 علوم تجريبية 1'!L13="","",'2 علوم تجريبية 1'!L13)</f>
        <v/>
      </c>
      <c r="E54" s="143" t="str">
        <f>IF('2 علوم تجريبية 1'!M13="","",'2 علوم تجريبية 1'!M13)</f>
        <v/>
      </c>
      <c r="F54" s="143" t="str">
        <f>IF('2 علوم تجريبية 1'!N13="","",'2 علوم تجريبية 1'!N13)</f>
        <v/>
      </c>
      <c r="G54" s="143" t="str">
        <f>IF('2 علوم تجريبية 1'!O13="","",'2 علوم تجريبية 1'!O13*2)</f>
        <v/>
      </c>
      <c r="H54" s="143" t="str">
        <f t="shared" si="4"/>
        <v/>
      </c>
      <c r="I54" s="144">
        <f>IF('2 علوم تجريبية 1'!$N$1="","",'2 علوم تجريبية 1'!$N$1)</f>
        <v>2</v>
      </c>
      <c r="J54" s="145" t="str">
        <f t="shared" si="5"/>
        <v/>
      </c>
      <c r="K54" s="265" t="str">
        <f t="shared" si="6"/>
        <v/>
      </c>
      <c r="L54" s="265"/>
      <c r="M54" s="147"/>
      <c r="N54" s="255"/>
    </row>
    <row r="55" spans="1:14" ht="21" thickBot="1" x14ac:dyDescent="0.3">
      <c r="A55" s="142">
        <f>IF('2 علوم تجريبية 1'!C14="","",'2 علوم تجريبية 1'!C14)</f>
        <v>11</v>
      </c>
      <c r="B55" s="263" t="e">
        <f>IF('2 علوم تجريبية 1'!D14:E14="","",'2 علوم تجريبية 1'!D14:E14)</f>
        <v>#VALUE!</v>
      </c>
      <c r="C55" s="264"/>
      <c r="D55" s="143" t="str">
        <f>IF('2 علوم تجريبية 1'!L14="","",'2 علوم تجريبية 1'!L14)</f>
        <v/>
      </c>
      <c r="E55" s="143" t="str">
        <f>IF('2 علوم تجريبية 1'!M14="","",'2 علوم تجريبية 1'!M14)</f>
        <v/>
      </c>
      <c r="F55" s="143" t="str">
        <f>IF('2 علوم تجريبية 1'!N14="","",'2 علوم تجريبية 1'!N14)</f>
        <v/>
      </c>
      <c r="G55" s="143" t="str">
        <f>IF('2 علوم تجريبية 1'!O14="","",'2 علوم تجريبية 1'!O14*2)</f>
        <v/>
      </c>
      <c r="H55" s="143" t="str">
        <f t="shared" si="4"/>
        <v/>
      </c>
      <c r="I55" s="144">
        <f>IF('2 علوم تجريبية 1'!$N$1="","",'2 علوم تجريبية 1'!$N$1)</f>
        <v>2</v>
      </c>
      <c r="J55" s="145" t="str">
        <f t="shared" si="5"/>
        <v/>
      </c>
      <c r="K55" s="265" t="str">
        <f t="shared" si="6"/>
        <v/>
      </c>
      <c r="L55" s="265"/>
      <c r="M55" s="147"/>
      <c r="N55" s="255"/>
    </row>
    <row r="56" spans="1:14" ht="21" thickBot="1" x14ac:dyDescent="0.3">
      <c r="A56" s="142">
        <f>IF('2 علوم تجريبية 1'!C15="","",'2 علوم تجريبية 1'!C15)</f>
        <v>12</v>
      </c>
      <c r="B56" s="263" t="e">
        <f>IF('2 علوم تجريبية 1'!D15:E15="","",'2 علوم تجريبية 1'!D15:E15)</f>
        <v>#VALUE!</v>
      </c>
      <c r="C56" s="264"/>
      <c r="D56" s="143" t="str">
        <f>IF('2 علوم تجريبية 1'!L15="","",'2 علوم تجريبية 1'!L15)</f>
        <v/>
      </c>
      <c r="E56" s="143" t="str">
        <f>IF('2 علوم تجريبية 1'!M15="","",'2 علوم تجريبية 1'!M15)</f>
        <v/>
      </c>
      <c r="F56" s="143" t="str">
        <f>IF('2 علوم تجريبية 1'!N15="","",'2 علوم تجريبية 1'!N15)</f>
        <v/>
      </c>
      <c r="G56" s="143" t="str">
        <f>IF('2 علوم تجريبية 1'!O15="","",'2 علوم تجريبية 1'!O15*2)</f>
        <v/>
      </c>
      <c r="H56" s="143" t="str">
        <f t="shared" si="4"/>
        <v/>
      </c>
      <c r="I56" s="144">
        <f>IF('2 علوم تجريبية 1'!$N$1="","",'2 علوم تجريبية 1'!$N$1)</f>
        <v>2</v>
      </c>
      <c r="J56" s="145" t="str">
        <f t="shared" si="5"/>
        <v/>
      </c>
      <c r="K56" s="265" t="str">
        <f t="shared" si="6"/>
        <v/>
      </c>
      <c r="L56" s="265"/>
      <c r="M56" s="147"/>
      <c r="N56" s="255"/>
    </row>
    <row r="57" spans="1:14" ht="21" thickBot="1" x14ac:dyDescent="0.3">
      <c r="A57" s="142">
        <f>IF('2 علوم تجريبية 1'!C16="","",'2 علوم تجريبية 1'!C16)</f>
        <v>13</v>
      </c>
      <c r="B57" s="263" t="e">
        <f>IF('2 علوم تجريبية 1'!D16:E16="","",'2 علوم تجريبية 1'!D16:E16)</f>
        <v>#VALUE!</v>
      </c>
      <c r="C57" s="264"/>
      <c r="D57" s="143" t="str">
        <f>IF('2 علوم تجريبية 1'!L16="","",'2 علوم تجريبية 1'!L16)</f>
        <v/>
      </c>
      <c r="E57" s="143" t="str">
        <f>IF('2 علوم تجريبية 1'!M16="","",'2 علوم تجريبية 1'!M16)</f>
        <v/>
      </c>
      <c r="F57" s="143" t="str">
        <f>IF('2 علوم تجريبية 1'!N16="","",'2 علوم تجريبية 1'!N16)</f>
        <v/>
      </c>
      <c r="G57" s="143" t="str">
        <f>IF('2 علوم تجريبية 1'!O16="","",'2 علوم تجريبية 1'!O16*2)</f>
        <v/>
      </c>
      <c r="H57" s="143" t="str">
        <f t="shared" si="4"/>
        <v/>
      </c>
      <c r="I57" s="144">
        <f>IF('2 علوم تجريبية 1'!$N$1="","",'2 علوم تجريبية 1'!$N$1)</f>
        <v>2</v>
      </c>
      <c r="J57" s="145" t="str">
        <f t="shared" si="5"/>
        <v/>
      </c>
      <c r="K57" s="265" t="str">
        <f t="shared" si="6"/>
        <v/>
      </c>
      <c r="L57" s="265"/>
      <c r="M57" s="147"/>
      <c r="N57" s="255"/>
    </row>
    <row r="58" spans="1:14" ht="21" thickBot="1" x14ac:dyDescent="0.3">
      <c r="A58" s="142">
        <f>IF('2 علوم تجريبية 1'!C17="","",'2 علوم تجريبية 1'!C17)</f>
        <v>14</v>
      </c>
      <c r="B58" s="263" t="e">
        <f>IF('2 علوم تجريبية 1'!D17:E17="","",'2 علوم تجريبية 1'!D17:E17)</f>
        <v>#VALUE!</v>
      </c>
      <c r="C58" s="264"/>
      <c r="D58" s="143" t="str">
        <f>IF('2 علوم تجريبية 1'!L17="","",'2 علوم تجريبية 1'!L17)</f>
        <v/>
      </c>
      <c r="E58" s="143" t="str">
        <f>IF('2 علوم تجريبية 1'!M17="","",'2 علوم تجريبية 1'!M17)</f>
        <v/>
      </c>
      <c r="F58" s="143" t="str">
        <f>IF('2 علوم تجريبية 1'!N17="","",'2 علوم تجريبية 1'!N17)</f>
        <v/>
      </c>
      <c r="G58" s="143" t="str">
        <f>IF('2 علوم تجريبية 1'!O17="","",'2 علوم تجريبية 1'!O17*2)</f>
        <v/>
      </c>
      <c r="H58" s="143" t="str">
        <f t="shared" si="4"/>
        <v/>
      </c>
      <c r="I58" s="144">
        <f>IF('2 علوم تجريبية 1'!$N$1="","",'2 علوم تجريبية 1'!$N$1)</f>
        <v>2</v>
      </c>
      <c r="J58" s="145" t="str">
        <f t="shared" si="5"/>
        <v/>
      </c>
      <c r="K58" s="265" t="str">
        <f t="shared" si="6"/>
        <v/>
      </c>
      <c r="L58" s="265"/>
      <c r="M58" s="147"/>
      <c r="N58" s="255"/>
    </row>
    <row r="59" spans="1:14" ht="21" thickBot="1" x14ac:dyDescent="0.3">
      <c r="A59" s="142">
        <f>IF('2 علوم تجريبية 1'!C18="","",'2 علوم تجريبية 1'!C18)</f>
        <v>15</v>
      </c>
      <c r="B59" s="263" t="e">
        <f>IF('2 علوم تجريبية 1'!D18:E18="","",'2 علوم تجريبية 1'!D18:E18)</f>
        <v>#VALUE!</v>
      </c>
      <c r="C59" s="264"/>
      <c r="D59" s="143" t="str">
        <f>IF('2 علوم تجريبية 1'!L18="","",'2 علوم تجريبية 1'!L18)</f>
        <v/>
      </c>
      <c r="E59" s="143" t="str">
        <f>IF('2 علوم تجريبية 1'!M18="","",'2 علوم تجريبية 1'!M18)</f>
        <v/>
      </c>
      <c r="F59" s="143" t="str">
        <f>IF('2 علوم تجريبية 1'!N18="","",'2 علوم تجريبية 1'!N18)</f>
        <v/>
      </c>
      <c r="G59" s="143" t="str">
        <f>IF('2 علوم تجريبية 1'!O18="","",'2 علوم تجريبية 1'!O18*2)</f>
        <v/>
      </c>
      <c r="H59" s="143" t="str">
        <f t="shared" si="4"/>
        <v/>
      </c>
      <c r="I59" s="144">
        <f>IF('2 علوم تجريبية 1'!$N$1="","",'2 علوم تجريبية 1'!$N$1)</f>
        <v>2</v>
      </c>
      <c r="J59" s="145" t="str">
        <f t="shared" si="5"/>
        <v/>
      </c>
      <c r="K59" s="265" t="str">
        <f t="shared" si="6"/>
        <v/>
      </c>
      <c r="L59" s="265"/>
      <c r="M59" s="147"/>
      <c r="N59" s="255"/>
    </row>
    <row r="60" spans="1:14" ht="21" thickBot="1" x14ac:dyDescent="0.3">
      <c r="A60" s="142">
        <f>IF('2 علوم تجريبية 1'!C19="","",'2 علوم تجريبية 1'!C19)</f>
        <v>16</v>
      </c>
      <c r="B60" s="263" t="e">
        <f>IF('2 علوم تجريبية 1'!D19:E19="","",'2 علوم تجريبية 1'!D19:E19)</f>
        <v>#VALUE!</v>
      </c>
      <c r="C60" s="264"/>
      <c r="D60" s="143" t="str">
        <f>IF('2 علوم تجريبية 1'!L19="","",'2 علوم تجريبية 1'!L19)</f>
        <v/>
      </c>
      <c r="E60" s="143" t="str">
        <f>IF('2 علوم تجريبية 1'!M19="","",'2 علوم تجريبية 1'!M19)</f>
        <v/>
      </c>
      <c r="F60" s="143" t="str">
        <f>IF('2 علوم تجريبية 1'!N19="","",'2 علوم تجريبية 1'!N19)</f>
        <v/>
      </c>
      <c r="G60" s="143" t="str">
        <f>IF('2 علوم تجريبية 1'!O19="","",'2 علوم تجريبية 1'!O19*2)</f>
        <v/>
      </c>
      <c r="H60" s="143" t="str">
        <f t="shared" si="4"/>
        <v/>
      </c>
      <c r="I60" s="144">
        <f>IF('2 علوم تجريبية 1'!$N$1="","",'2 علوم تجريبية 1'!$N$1)</f>
        <v>2</v>
      </c>
      <c r="J60" s="145" t="str">
        <f t="shared" si="5"/>
        <v/>
      </c>
      <c r="K60" s="265" t="str">
        <f t="shared" si="6"/>
        <v/>
      </c>
      <c r="L60" s="265"/>
      <c r="M60" s="147"/>
      <c r="N60" s="255"/>
    </row>
    <row r="61" spans="1:14" ht="21" thickBot="1" x14ac:dyDescent="0.3">
      <c r="A61" s="142">
        <f>IF('2 علوم تجريبية 1'!C20="","",'2 علوم تجريبية 1'!C20)</f>
        <v>17</v>
      </c>
      <c r="B61" s="263" t="e">
        <f>IF('2 علوم تجريبية 1'!D20:E20="","",'2 علوم تجريبية 1'!D20:E20)</f>
        <v>#VALUE!</v>
      </c>
      <c r="C61" s="264"/>
      <c r="D61" s="143" t="str">
        <f>IF('2 علوم تجريبية 1'!L20="","",'2 علوم تجريبية 1'!L20)</f>
        <v/>
      </c>
      <c r="E61" s="143" t="str">
        <f>IF('2 علوم تجريبية 1'!M20="","",'2 علوم تجريبية 1'!M20)</f>
        <v/>
      </c>
      <c r="F61" s="143" t="str">
        <f>IF('2 علوم تجريبية 1'!N20="","",'2 علوم تجريبية 1'!N20)</f>
        <v/>
      </c>
      <c r="G61" s="143" t="str">
        <f>IF('2 علوم تجريبية 1'!O20="","",'2 علوم تجريبية 1'!O20*2)</f>
        <v/>
      </c>
      <c r="H61" s="143" t="str">
        <f t="shared" si="4"/>
        <v/>
      </c>
      <c r="I61" s="144">
        <f>IF('2 علوم تجريبية 1'!$N$1="","",'2 علوم تجريبية 1'!$N$1)</f>
        <v>2</v>
      </c>
      <c r="J61" s="145" t="str">
        <f t="shared" si="5"/>
        <v/>
      </c>
      <c r="K61" s="265" t="str">
        <f t="shared" si="6"/>
        <v/>
      </c>
      <c r="L61" s="265"/>
      <c r="M61" s="147"/>
      <c r="N61" s="256"/>
    </row>
    <row r="62" spans="1:14" ht="21.75" thickTop="1" thickBot="1" x14ac:dyDescent="0.3">
      <c r="A62" s="142">
        <f>IF('2 علوم تجريبية 1'!C21="","",'2 علوم تجريبية 1'!C21)</f>
        <v>18</v>
      </c>
      <c r="B62" s="263" t="e">
        <f>IF('2 علوم تجريبية 1'!D21:E21="","",'2 علوم تجريبية 1'!D21:E21)</f>
        <v>#VALUE!</v>
      </c>
      <c r="C62" s="264"/>
      <c r="D62" s="143" t="str">
        <f>IF('2 علوم تجريبية 1'!L21="","",'2 علوم تجريبية 1'!L21)</f>
        <v/>
      </c>
      <c r="E62" s="143" t="str">
        <f>IF('2 علوم تجريبية 1'!M21="","",'2 علوم تجريبية 1'!M21)</f>
        <v/>
      </c>
      <c r="F62" s="143" t="str">
        <f>IF('2 علوم تجريبية 1'!N21="","",'2 علوم تجريبية 1'!N21)</f>
        <v/>
      </c>
      <c r="G62" s="143" t="str">
        <f>IF('2 علوم تجريبية 1'!O21="","",'2 علوم تجريبية 1'!O21*2)</f>
        <v/>
      </c>
      <c r="H62" s="143" t="str">
        <f t="shared" si="4"/>
        <v/>
      </c>
      <c r="I62" s="144">
        <f>IF('2 علوم تجريبية 1'!$N$1="","",'2 علوم تجريبية 1'!$N$1)</f>
        <v>2</v>
      </c>
      <c r="J62" s="145" t="str">
        <f t="shared" si="5"/>
        <v/>
      </c>
      <c r="K62" s="265" t="str">
        <f t="shared" si="6"/>
        <v/>
      </c>
      <c r="L62" s="265"/>
      <c r="M62" s="147"/>
      <c r="N62" s="148"/>
    </row>
    <row r="63" spans="1:14" ht="21" customHeight="1" thickTop="1" thickBot="1" x14ac:dyDescent="0.3">
      <c r="A63" s="142">
        <f>IF('2 علوم تجريبية 1'!C22="","",'2 علوم تجريبية 1'!C22)</f>
        <v>19</v>
      </c>
      <c r="B63" s="263" t="e">
        <f>IF('2 علوم تجريبية 1'!D22:E22="","",'2 علوم تجريبية 1'!D22:E22)</f>
        <v>#VALUE!</v>
      </c>
      <c r="C63" s="264"/>
      <c r="D63" s="143" t="str">
        <f>IF('2 علوم تجريبية 1'!L22="","",'2 علوم تجريبية 1'!L22)</f>
        <v/>
      </c>
      <c r="E63" s="143" t="str">
        <f>IF('2 علوم تجريبية 1'!M22="","",'2 علوم تجريبية 1'!M22)</f>
        <v/>
      </c>
      <c r="F63" s="143" t="str">
        <f>IF('2 علوم تجريبية 1'!N22="","",'2 علوم تجريبية 1'!N22)</f>
        <v/>
      </c>
      <c r="G63" s="143" t="str">
        <f>IF('2 علوم تجريبية 1'!O22="","",'2 علوم تجريبية 1'!O22*2)</f>
        <v/>
      </c>
      <c r="H63" s="143" t="str">
        <f t="shared" si="4"/>
        <v/>
      </c>
      <c r="I63" s="144">
        <f>IF('2 علوم تجريبية 1'!$N$1="","",'2 علوم تجريبية 1'!$N$1)</f>
        <v>2</v>
      </c>
      <c r="J63" s="145" t="str">
        <f t="shared" si="5"/>
        <v/>
      </c>
      <c r="K63" s="265" t="str">
        <f t="shared" si="6"/>
        <v/>
      </c>
      <c r="L63" s="265"/>
      <c r="M63" s="147"/>
      <c r="N63" s="257" t="str">
        <f>IFERROR(AVERAGE(H45:H74),"")</f>
        <v/>
      </c>
    </row>
    <row r="64" spans="1:14" ht="21" thickBot="1" x14ac:dyDescent="0.3">
      <c r="A64" s="142">
        <f>IF('2 علوم تجريبية 1'!C23="","",'2 علوم تجريبية 1'!C23)</f>
        <v>20</v>
      </c>
      <c r="B64" s="263" t="e">
        <f>IF('2 علوم تجريبية 1'!D23:E23="","",'2 علوم تجريبية 1'!D23:E23)</f>
        <v>#VALUE!</v>
      </c>
      <c r="C64" s="264"/>
      <c r="D64" s="143" t="str">
        <f>IF('2 علوم تجريبية 1'!L23="","",'2 علوم تجريبية 1'!L23)</f>
        <v/>
      </c>
      <c r="E64" s="143" t="str">
        <f>IF('2 علوم تجريبية 1'!M23="","",'2 علوم تجريبية 1'!M23)</f>
        <v/>
      </c>
      <c r="F64" s="143" t="str">
        <f>IF('2 علوم تجريبية 1'!N23="","",'2 علوم تجريبية 1'!N23)</f>
        <v/>
      </c>
      <c r="G64" s="143" t="str">
        <f>IF('2 علوم تجريبية 1'!O23="","",'2 علوم تجريبية 1'!O23*2)</f>
        <v/>
      </c>
      <c r="H64" s="143" t="str">
        <f t="shared" si="4"/>
        <v/>
      </c>
      <c r="I64" s="144">
        <f>IF('2 علوم تجريبية 1'!$N$1="","",'2 علوم تجريبية 1'!$N$1)</f>
        <v>2</v>
      </c>
      <c r="J64" s="145" t="str">
        <f t="shared" si="5"/>
        <v/>
      </c>
      <c r="K64" s="265" t="str">
        <f t="shared" si="6"/>
        <v/>
      </c>
      <c r="L64" s="265"/>
      <c r="M64" s="147"/>
      <c r="N64" s="258"/>
    </row>
    <row r="65" spans="1:14" ht="21" thickBot="1" x14ac:dyDescent="0.3">
      <c r="A65" s="142">
        <f>IF('2 علوم تجريبية 1'!C24="","",'2 علوم تجريبية 1'!C24)</f>
        <v>21</v>
      </c>
      <c r="B65" s="263" t="e">
        <f>IF('2 علوم تجريبية 1'!D24:E24="","",'2 علوم تجريبية 1'!D24:E24)</f>
        <v>#VALUE!</v>
      </c>
      <c r="C65" s="264"/>
      <c r="D65" s="143" t="str">
        <f>IF('2 علوم تجريبية 1'!L24="","",'2 علوم تجريبية 1'!L24)</f>
        <v/>
      </c>
      <c r="E65" s="143" t="str">
        <f>IF('2 علوم تجريبية 1'!M24="","",'2 علوم تجريبية 1'!M24)</f>
        <v/>
      </c>
      <c r="F65" s="143" t="str">
        <f>IF('2 علوم تجريبية 1'!N24="","",'2 علوم تجريبية 1'!N24)</f>
        <v/>
      </c>
      <c r="G65" s="143" t="str">
        <f>IF('2 علوم تجريبية 1'!O24="","",'2 علوم تجريبية 1'!O24*2)</f>
        <v/>
      </c>
      <c r="H65" s="143" t="str">
        <f t="shared" si="4"/>
        <v/>
      </c>
      <c r="I65" s="144">
        <f>IF('2 علوم تجريبية 1'!$N$1="","",'2 علوم تجريبية 1'!$N$1)</f>
        <v>2</v>
      </c>
      <c r="J65" s="145" t="str">
        <f t="shared" si="5"/>
        <v/>
      </c>
      <c r="K65" s="265" t="str">
        <f t="shared" si="6"/>
        <v/>
      </c>
      <c r="L65" s="265"/>
      <c r="M65" s="147"/>
      <c r="N65" s="258"/>
    </row>
    <row r="66" spans="1:14" ht="21" thickBot="1" x14ac:dyDescent="0.3">
      <c r="A66" s="142">
        <f>IF('2 علوم تجريبية 1'!C25="","",'2 علوم تجريبية 1'!C25)</f>
        <v>22</v>
      </c>
      <c r="B66" s="263" t="e">
        <f>IF('2 علوم تجريبية 1'!D25:E25="","",'2 علوم تجريبية 1'!D25:E25)</f>
        <v>#VALUE!</v>
      </c>
      <c r="C66" s="264"/>
      <c r="D66" s="143" t="str">
        <f>IF('2 علوم تجريبية 1'!L25="","",'2 علوم تجريبية 1'!L25)</f>
        <v/>
      </c>
      <c r="E66" s="143" t="str">
        <f>IF('2 علوم تجريبية 1'!M25="","",'2 علوم تجريبية 1'!M25)</f>
        <v/>
      </c>
      <c r="F66" s="143" t="str">
        <f>IF('2 علوم تجريبية 1'!N25="","",'2 علوم تجريبية 1'!N25)</f>
        <v/>
      </c>
      <c r="G66" s="143" t="str">
        <f>IF('2 علوم تجريبية 1'!O25="","",'2 علوم تجريبية 1'!O25*2)</f>
        <v/>
      </c>
      <c r="H66" s="143" t="str">
        <f t="shared" si="4"/>
        <v/>
      </c>
      <c r="I66" s="144">
        <f>IF('2 علوم تجريبية 1'!$N$1="","",'2 علوم تجريبية 1'!$N$1)</f>
        <v>2</v>
      </c>
      <c r="J66" s="145" t="str">
        <f t="shared" si="5"/>
        <v/>
      </c>
      <c r="K66" s="265" t="str">
        <f t="shared" si="6"/>
        <v/>
      </c>
      <c r="L66" s="265"/>
      <c r="M66" s="147"/>
      <c r="N66" s="258"/>
    </row>
    <row r="67" spans="1:14" ht="21" thickBot="1" x14ac:dyDescent="0.3">
      <c r="A67" s="142">
        <f>IF('2 علوم تجريبية 1'!C26="","",'2 علوم تجريبية 1'!C26)</f>
        <v>23</v>
      </c>
      <c r="B67" s="263" t="e">
        <f>IF('2 علوم تجريبية 1'!D26:E26="","",'2 علوم تجريبية 1'!D26:E26)</f>
        <v>#VALUE!</v>
      </c>
      <c r="C67" s="264"/>
      <c r="D67" s="143" t="str">
        <f>IF('2 علوم تجريبية 1'!L26="","",'2 علوم تجريبية 1'!L26)</f>
        <v/>
      </c>
      <c r="E67" s="143" t="str">
        <f>IF('2 علوم تجريبية 1'!M26="","",'2 علوم تجريبية 1'!M26)</f>
        <v/>
      </c>
      <c r="F67" s="143" t="str">
        <f>IF('2 علوم تجريبية 1'!N26="","",'2 علوم تجريبية 1'!N26)</f>
        <v/>
      </c>
      <c r="G67" s="143" t="str">
        <f>IF('2 علوم تجريبية 1'!O26="","",'2 علوم تجريبية 1'!O26*2)</f>
        <v/>
      </c>
      <c r="H67" s="143" t="str">
        <f t="shared" si="4"/>
        <v/>
      </c>
      <c r="I67" s="144">
        <f>IF('2 علوم تجريبية 1'!$N$1="","",'2 علوم تجريبية 1'!$N$1)</f>
        <v>2</v>
      </c>
      <c r="J67" s="145" t="str">
        <f t="shared" si="5"/>
        <v/>
      </c>
      <c r="K67" s="265" t="str">
        <f t="shared" si="6"/>
        <v/>
      </c>
      <c r="L67" s="265"/>
      <c r="M67" s="147"/>
      <c r="N67" s="258"/>
    </row>
    <row r="68" spans="1:14" ht="21" thickBot="1" x14ac:dyDescent="0.3">
      <c r="A68" s="142">
        <f>IF('2 علوم تجريبية 1'!C27="","",'2 علوم تجريبية 1'!C27)</f>
        <v>24</v>
      </c>
      <c r="B68" s="263" t="e">
        <f>IF('2 علوم تجريبية 1'!D27:E27="","",'2 علوم تجريبية 1'!D27:E27)</f>
        <v>#VALUE!</v>
      </c>
      <c r="C68" s="264"/>
      <c r="D68" s="143" t="str">
        <f>IF('2 علوم تجريبية 1'!L27="","",'2 علوم تجريبية 1'!L27)</f>
        <v/>
      </c>
      <c r="E68" s="143" t="str">
        <f>IF('2 علوم تجريبية 1'!M27="","",'2 علوم تجريبية 1'!M27)</f>
        <v/>
      </c>
      <c r="F68" s="143" t="str">
        <f>IF('2 علوم تجريبية 1'!N27="","",'2 علوم تجريبية 1'!N27)</f>
        <v/>
      </c>
      <c r="G68" s="143" t="str">
        <f>IF('2 علوم تجريبية 1'!O27="","",'2 علوم تجريبية 1'!O27*2)</f>
        <v/>
      </c>
      <c r="H68" s="143" t="str">
        <f t="shared" si="4"/>
        <v/>
      </c>
      <c r="I68" s="144">
        <f>IF('2 علوم تجريبية 1'!$N$1="","",'2 علوم تجريبية 1'!$N$1)</f>
        <v>2</v>
      </c>
      <c r="J68" s="145" t="str">
        <f t="shared" si="5"/>
        <v/>
      </c>
      <c r="K68" s="265" t="str">
        <f t="shared" si="6"/>
        <v/>
      </c>
      <c r="L68" s="265"/>
      <c r="M68" s="147"/>
      <c r="N68" s="258"/>
    </row>
    <row r="69" spans="1:14" ht="21" thickBot="1" x14ac:dyDescent="0.3">
      <c r="A69" s="142">
        <f>IF('2 علوم تجريبية 1'!C28="","",'2 علوم تجريبية 1'!C28)</f>
        <v>25</v>
      </c>
      <c r="B69" s="263" t="e">
        <f>IF('2 علوم تجريبية 1'!D28:E28="","",'2 علوم تجريبية 1'!D28:E28)</f>
        <v>#VALUE!</v>
      </c>
      <c r="C69" s="264"/>
      <c r="D69" s="143" t="str">
        <f>IF('2 علوم تجريبية 1'!L28="","",'2 علوم تجريبية 1'!L28)</f>
        <v/>
      </c>
      <c r="E69" s="143" t="str">
        <f>IF('2 علوم تجريبية 1'!M28="","",'2 علوم تجريبية 1'!M28)</f>
        <v/>
      </c>
      <c r="F69" s="143" t="str">
        <f>IF('2 علوم تجريبية 1'!N28="","",'2 علوم تجريبية 1'!N28)</f>
        <v/>
      </c>
      <c r="G69" s="143" t="str">
        <f>IF('2 علوم تجريبية 1'!O28="","",'2 علوم تجريبية 1'!O28*2)</f>
        <v/>
      </c>
      <c r="H69" s="143" t="str">
        <f t="shared" si="4"/>
        <v/>
      </c>
      <c r="I69" s="144">
        <f>IF('2 علوم تجريبية 1'!$N$1="","",'2 علوم تجريبية 1'!$N$1)</f>
        <v>2</v>
      </c>
      <c r="J69" s="145" t="str">
        <f t="shared" si="5"/>
        <v/>
      </c>
      <c r="K69" s="265" t="str">
        <f t="shared" si="6"/>
        <v/>
      </c>
      <c r="L69" s="265"/>
      <c r="M69" s="147"/>
      <c r="N69" s="258"/>
    </row>
    <row r="70" spans="1:14" ht="21" thickBot="1" x14ac:dyDescent="0.3">
      <c r="A70" s="142">
        <f>IF('2 علوم تجريبية 1'!C29="","",'2 علوم تجريبية 1'!C29)</f>
        <v>26</v>
      </c>
      <c r="B70" s="263" t="e">
        <f>IF('2 علوم تجريبية 1'!D29:E29="","",'2 علوم تجريبية 1'!D29:E29)</f>
        <v>#VALUE!</v>
      </c>
      <c r="C70" s="264"/>
      <c r="D70" s="143" t="str">
        <f>IF('2 علوم تجريبية 1'!L29="","",'2 علوم تجريبية 1'!L29)</f>
        <v/>
      </c>
      <c r="E70" s="143" t="str">
        <f>IF('2 علوم تجريبية 1'!M29="","",'2 علوم تجريبية 1'!M29)</f>
        <v/>
      </c>
      <c r="F70" s="143" t="str">
        <f>IF('2 علوم تجريبية 1'!N29="","",'2 علوم تجريبية 1'!N29)</f>
        <v/>
      </c>
      <c r="G70" s="143" t="str">
        <f>IF('2 علوم تجريبية 1'!O29="","",'2 علوم تجريبية 1'!O29*2)</f>
        <v/>
      </c>
      <c r="H70" s="143" t="str">
        <f t="shared" si="4"/>
        <v/>
      </c>
      <c r="I70" s="144">
        <f>IF('2 علوم تجريبية 1'!$N$1="","",'2 علوم تجريبية 1'!$N$1)</f>
        <v>2</v>
      </c>
      <c r="J70" s="145" t="str">
        <f t="shared" si="5"/>
        <v/>
      </c>
      <c r="K70" s="265" t="str">
        <f t="shared" si="6"/>
        <v/>
      </c>
      <c r="L70" s="265"/>
      <c r="M70" s="147"/>
      <c r="N70" s="258"/>
    </row>
    <row r="71" spans="1:14" ht="21" thickBot="1" x14ac:dyDescent="0.3">
      <c r="A71" s="142">
        <f>IF('2 علوم تجريبية 1'!C30="","",'2 علوم تجريبية 1'!C30)</f>
        <v>27</v>
      </c>
      <c r="B71" s="263" t="e">
        <f>IF('2 علوم تجريبية 1'!D30:E30="","",'2 علوم تجريبية 1'!D30:E30)</f>
        <v>#VALUE!</v>
      </c>
      <c r="C71" s="264"/>
      <c r="D71" s="143" t="str">
        <f>IF('2 علوم تجريبية 1'!L30="","",'2 علوم تجريبية 1'!L30)</f>
        <v/>
      </c>
      <c r="E71" s="143" t="str">
        <f>IF('2 علوم تجريبية 1'!M30="","",'2 علوم تجريبية 1'!M30)</f>
        <v/>
      </c>
      <c r="F71" s="143" t="str">
        <f>IF('2 علوم تجريبية 1'!N30="","",'2 علوم تجريبية 1'!N30)</f>
        <v/>
      </c>
      <c r="G71" s="143" t="str">
        <f>IF('2 علوم تجريبية 1'!O30="","",'2 علوم تجريبية 1'!O30*2)</f>
        <v/>
      </c>
      <c r="H71" s="143" t="str">
        <f t="shared" si="4"/>
        <v/>
      </c>
      <c r="I71" s="144">
        <f>IF('2 علوم تجريبية 1'!$N$1="","",'2 علوم تجريبية 1'!$N$1)</f>
        <v>2</v>
      </c>
      <c r="J71" s="145" t="str">
        <f t="shared" si="5"/>
        <v/>
      </c>
      <c r="K71" s="265" t="str">
        <f t="shared" si="6"/>
        <v/>
      </c>
      <c r="L71" s="265"/>
      <c r="M71" s="147"/>
      <c r="N71" s="258"/>
    </row>
    <row r="72" spans="1:14" ht="21" thickBot="1" x14ac:dyDescent="0.3">
      <c r="A72" s="142">
        <f>IF('2 علوم تجريبية 1'!C31="","",'2 علوم تجريبية 1'!C31)</f>
        <v>28</v>
      </c>
      <c r="B72" s="263" t="e">
        <f>IF('2 علوم تجريبية 1'!D31:E31="","",'2 علوم تجريبية 1'!D31:E31)</f>
        <v>#VALUE!</v>
      </c>
      <c r="C72" s="264"/>
      <c r="D72" s="143" t="str">
        <f>IF('2 علوم تجريبية 1'!L31="","",'2 علوم تجريبية 1'!L31)</f>
        <v/>
      </c>
      <c r="E72" s="143" t="str">
        <f>IF('2 علوم تجريبية 1'!M31="","",'2 علوم تجريبية 1'!M31)</f>
        <v/>
      </c>
      <c r="F72" s="143" t="str">
        <f>IF('2 علوم تجريبية 1'!N31="","",'2 علوم تجريبية 1'!N31)</f>
        <v/>
      </c>
      <c r="G72" s="143" t="str">
        <f>IF('2 علوم تجريبية 1'!O31="","",'2 علوم تجريبية 1'!O31*2)</f>
        <v/>
      </c>
      <c r="H72" s="143" t="str">
        <f t="shared" si="4"/>
        <v/>
      </c>
      <c r="I72" s="144">
        <f>IF('2 علوم تجريبية 1'!$N$1="","",'2 علوم تجريبية 1'!$N$1)</f>
        <v>2</v>
      </c>
      <c r="J72" s="145" t="str">
        <f t="shared" si="5"/>
        <v/>
      </c>
      <c r="K72" s="265" t="str">
        <f t="shared" si="6"/>
        <v/>
      </c>
      <c r="L72" s="265"/>
      <c r="M72" s="147"/>
      <c r="N72" s="258"/>
    </row>
    <row r="73" spans="1:14" ht="21" thickBot="1" x14ac:dyDescent="0.3">
      <c r="A73" s="142">
        <f>IF('2 علوم تجريبية 1'!C32="","",'2 علوم تجريبية 1'!C32)</f>
        <v>29</v>
      </c>
      <c r="B73" s="263" t="e">
        <f>IF('2 علوم تجريبية 1'!D32:E32="","",'2 علوم تجريبية 1'!D32:E32)</f>
        <v>#VALUE!</v>
      </c>
      <c r="C73" s="264"/>
      <c r="D73" s="143" t="str">
        <f>IF('2 علوم تجريبية 1'!L32="","",'2 علوم تجريبية 1'!L32)</f>
        <v/>
      </c>
      <c r="E73" s="143" t="str">
        <f>IF('2 علوم تجريبية 1'!M32="","",'2 علوم تجريبية 1'!M32)</f>
        <v/>
      </c>
      <c r="F73" s="143" t="str">
        <f>IF('2 علوم تجريبية 1'!N32="","",'2 علوم تجريبية 1'!N32)</f>
        <v/>
      </c>
      <c r="G73" s="143" t="str">
        <f>IF('2 علوم تجريبية 1'!O32="","",'2 علوم تجريبية 1'!O32*2)</f>
        <v/>
      </c>
      <c r="H73" s="143" t="str">
        <f t="shared" si="4"/>
        <v/>
      </c>
      <c r="I73" s="144">
        <f>IF('2 علوم تجريبية 1'!$N$1="","",'2 علوم تجريبية 1'!$N$1)</f>
        <v>2</v>
      </c>
      <c r="J73" s="145" t="str">
        <f t="shared" si="5"/>
        <v/>
      </c>
      <c r="K73" s="265" t="str">
        <f t="shared" si="6"/>
        <v/>
      </c>
      <c r="L73" s="265"/>
      <c r="M73" s="147"/>
      <c r="N73" s="258"/>
    </row>
    <row r="74" spans="1:14" ht="21" thickBot="1" x14ac:dyDescent="0.3">
      <c r="A74" s="142">
        <f>IF('2 علوم تجريبية 1'!C33="","",'2 علوم تجريبية 1'!C33)</f>
        <v>30</v>
      </c>
      <c r="B74" s="287" t="e">
        <f>IF('2 علوم تجريبية 1'!D33:E33="","",'2 علوم تجريبية 1'!D33:E33)</f>
        <v>#VALUE!</v>
      </c>
      <c r="C74" s="288"/>
      <c r="D74" s="150" t="str">
        <f>IF('2 علوم تجريبية 1'!L33="","",'2 علوم تجريبية 1'!L33)</f>
        <v/>
      </c>
      <c r="E74" s="150" t="str">
        <f>IF('2 علوم تجريبية 1'!M33="","",'2 علوم تجريبية 1'!M33)</f>
        <v/>
      </c>
      <c r="F74" s="150" t="str">
        <f>IF('2 علوم تجريبية 1'!N33="","",'2 علوم تجريبية 1'!N33)</f>
        <v/>
      </c>
      <c r="G74" s="150" t="str">
        <f>IF('2 علوم تجريبية 1'!O33="","",'2 علوم تجريبية 1'!O33*2)</f>
        <v/>
      </c>
      <c r="H74" s="150" t="str">
        <f t="shared" si="4"/>
        <v/>
      </c>
      <c r="I74" s="151">
        <f>IF('2 علوم تجريبية 1'!$N$1="","",'2 علوم تجريبية 1'!$N$1)</f>
        <v>2</v>
      </c>
      <c r="J74" s="152"/>
      <c r="K74" s="289" t="str">
        <f t="shared" si="6"/>
        <v/>
      </c>
      <c r="L74" s="289"/>
      <c r="M74" s="147"/>
      <c r="N74" s="258"/>
    </row>
    <row r="75" spans="1:14" ht="21" thickBot="1" x14ac:dyDescent="0.3">
      <c r="A75" s="136" t="str">
        <f>IF('2 علوم تجريبية 1'!C34="","",'2 علوم تجريبية 1'!C34)</f>
        <v/>
      </c>
      <c r="B75" s="290" t="e">
        <f>IF('2 علوم تجريبية 1'!D34:E34="","",'2 علوم تجريبية 1'!D34:E34)</f>
        <v>#VALUE!</v>
      </c>
      <c r="C75" s="290"/>
      <c r="D75" s="159" t="str">
        <f>IF('2 علوم تجريبية 1'!L34="","",'2 علوم تجريبية 1'!L34)</f>
        <v/>
      </c>
      <c r="E75" s="159" t="str">
        <f>IF('2 علوم تجريبية 1'!M34="","",'2 علوم تجريبية 1'!M34)</f>
        <v/>
      </c>
      <c r="F75" s="159" t="str">
        <f>IF('2 علوم تجريبية 1'!N34="","",'2 علوم تجريبية 1'!N34)</f>
        <v/>
      </c>
      <c r="G75" s="159" t="str">
        <f>IF('2 علوم تجريبية 1'!O34="","",'2 علوم تجريبية 1'!O34*2)</f>
        <v/>
      </c>
      <c r="H75" s="159" t="str">
        <f t="shared" ref="H75:H76" si="7">IFERROR((D75+E75+F75+G75)/5,"")</f>
        <v/>
      </c>
      <c r="I75" s="160">
        <f>IF('2 علوم تجريبية 1'!$N$1="","",'2 علوم تجريبية 1'!$N$1)</f>
        <v>2</v>
      </c>
      <c r="J75" s="155" t="str">
        <f t="shared" si="5"/>
        <v/>
      </c>
      <c r="K75" s="291" t="str">
        <f t="shared" si="6"/>
        <v/>
      </c>
      <c r="L75" s="291"/>
      <c r="M75" s="153"/>
      <c r="N75" s="259"/>
    </row>
    <row r="76" spans="1:14" ht="21" thickBot="1" x14ac:dyDescent="0.3">
      <c r="A76" s="121" t="str">
        <f>IF('2 علوم تجريبية 1'!C35="","",'2 علوم تجريبية 1'!C35)</f>
        <v/>
      </c>
      <c r="B76" s="269" t="e">
        <f>IF('2 علوم تجريبية 1'!D35:E35="","",'2 علوم تجريبية 1'!D35:E35)</f>
        <v>#VALUE!</v>
      </c>
      <c r="C76" s="269"/>
      <c r="D76" s="122" t="str">
        <f>IF('2 علوم تجريبية 1'!L35="","",'2 علوم تجريبية 1'!L35)</f>
        <v/>
      </c>
      <c r="E76" s="122" t="str">
        <f>IF('2 علوم تجريبية 1'!M35="","",'2 علوم تجريبية 1'!M35)</f>
        <v/>
      </c>
      <c r="F76" s="122" t="str">
        <f>IF('2 علوم تجريبية 1'!N35="","",'2 علوم تجريبية 1'!N35)</f>
        <v/>
      </c>
      <c r="G76" s="122" t="str">
        <f>IF('2 علوم تجريبية 1'!O35="","",'2 علوم تجريبية 1'!O35*2)</f>
        <v/>
      </c>
      <c r="H76" s="122" t="str">
        <f t="shared" si="7"/>
        <v/>
      </c>
      <c r="I76" s="124"/>
      <c r="J76" s="123" t="str">
        <f t="shared" si="5"/>
        <v/>
      </c>
      <c r="K76" s="270" t="str">
        <f t="shared" si="6"/>
        <v/>
      </c>
      <c r="L76" s="270"/>
      <c r="M76" s="125"/>
      <c r="N76" s="133"/>
    </row>
    <row r="77" spans="1:14" ht="24" thickTop="1" thickBot="1" x14ac:dyDescent="0.3">
      <c r="A77" s="119"/>
      <c r="B77" s="260" t="s">
        <v>154</v>
      </c>
      <c r="C77" s="261"/>
      <c r="D77" s="262"/>
      <c r="E77" s="119"/>
      <c r="F77" s="174">
        <f>COUNTIF(H45:H74,"&gt;=10")</f>
        <v>0</v>
      </c>
      <c r="G77" s="119"/>
      <c r="H77" s="119"/>
      <c r="I77" s="260" t="s">
        <v>153</v>
      </c>
      <c r="J77" s="261"/>
      <c r="K77" s="262"/>
      <c r="L77" s="119"/>
      <c r="M77" s="119"/>
      <c r="N77" s="174">
        <f>COUNTIF(H45:H74,"&lt;10")</f>
        <v>0</v>
      </c>
    </row>
    <row r="78" spans="1:14" ht="19.5" thickTop="1" x14ac:dyDescent="0.25">
      <c r="A78" s="119"/>
      <c r="B78" s="119"/>
      <c r="C78" s="119"/>
      <c r="D78" s="119"/>
      <c r="E78" s="119"/>
      <c r="F78" s="119"/>
      <c r="G78" s="119"/>
      <c r="H78" s="119"/>
      <c r="I78" s="134"/>
      <c r="J78" s="134"/>
      <c r="K78" s="119"/>
      <c r="L78" s="119"/>
      <c r="M78" s="119"/>
      <c r="N78" s="119"/>
    </row>
    <row r="79" spans="1:14" x14ac:dyDescent="0.25">
      <c r="A79" s="119"/>
      <c r="B79" s="119"/>
      <c r="C79" s="119"/>
      <c r="D79" s="119"/>
      <c r="E79" s="119"/>
      <c r="F79" s="119"/>
      <c r="G79" s="119"/>
      <c r="H79" s="119"/>
      <c r="I79" s="134"/>
      <c r="J79" s="134"/>
      <c r="K79" s="119"/>
      <c r="L79" s="119"/>
      <c r="M79" s="119"/>
      <c r="N79" s="119"/>
    </row>
    <row r="80" spans="1:14" x14ac:dyDescent="0.25">
      <c r="A80" s="119"/>
      <c r="B80" s="119"/>
      <c r="C80" s="119"/>
      <c r="D80" s="119"/>
      <c r="E80" s="119"/>
      <c r="F80" s="119"/>
      <c r="G80" s="119"/>
      <c r="H80" s="119"/>
      <c r="I80" s="134"/>
      <c r="J80" s="134"/>
      <c r="K80" s="119"/>
      <c r="L80" s="119"/>
      <c r="M80" s="119"/>
      <c r="N80" s="119"/>
    </row>
    <row r="81" spans="1:14" ht="19.5" thickBot="1" x14ac:dyDescent="0.3">
      <c r="A81" s="119"/>
      <c r="B81" s="119"/>
      <c r="C81" s="119"/>
      <c r="D81" s="119"/>
      <c r="E81" s="119"/>
      <c r="F81" s="119"/>
      <c r="G81" s="119"/>
      <c r="H81" s="119"/>
      <c r="I81" s="134"/>
      <c r="J81" s="134"/>
      <c r="K81" s="119"/>
      <c r="L81" s="119"/>
      <c r="M81" s="119"/>
      <c r="N81" s="119"/>
    </row>
    <row r="82" spans="1:14" ht="30.75" thickBot="1" x14ac:dyDescent="0.3">
      <c r="A82" s="273" t="s">
        <v>0</v>
      </c>
      <c r="B82" s="273"/>
      <c r="C82" s="279" t="s">
        <v>26</v>
      </c>
      <c r="D82" s="279"/>
      <c r="E82" s="280"/>
      <c r="F82" s="281" t="s">
        <v>22</v>
      </c>
      <c r="G82" s="282"/>
      <c r="H82" s="282"/>
      <c r="I82" s="283"/>
      <c r="J82" s="284" t="s">
        <v>9</v>
      </c>
      <c r="K82" s="285"/>
      <c r="L82" s="286" t="s">
        <v>19</v>
      </c>
      <c r="M82" s="286"/>
      <c r="N82" s="286"/>
    </row>
    <row r="83" spans="1:14" ht="23.25" thickBot="1" x14ac:dyDescent="0.3">
      <c r="A83" s="273" t="s">
        <v>6</v>
      </c>
      <c r="B83" s="273"/>
      <c r="C83" s="274" t="s">
        <v>29</v>
      </c>
      <c r="D83" s="274"/>
      <c r="E83" s="274"/>
      <c r="F83" s="275" t="s">
        <v>5</v>
      </c>
      <c r="G83" s="275"/>
      <c r="H83" s="276" t="str">
        <f>IFERROR(INDEX($B$86:$H$116,MATCH(L83,$H$86:$H$116,0),1),"")</f>
        <v/>
      </c>
      <c r="I83" s="276"/>
      <c r="J83" s="277"/>
      <c r="K83" s="166" t="s">
        <v>10</v>
      </c>
      <c r="L83" s="137">
        <f>IFERROR(MAX(H86:H121),"")</f>
        <v>0</v>
      </c>
      <c r="M83" s="138"/>
      <c r="N83" s="139" t="s">
        <v>18</v>
      </c>
    </row>
    <row r="84" spans="1:14" ht="23.25" thickBot="1" x14ac:dyDescent="0.3">
      <c r="A84" s="273" t="s">
        <v>1</v>
      </c>
      <c r="B84" s="273"/>
      <c r="C84" s="274" t="s">
        <v>7</v>
      </c>
      <c r="D84" s="274"/>
      <c r="E84" s="274"/>
      <c r="F84" s="278" t="s">
        <v>8</v>
      </c>
      <c r="G84" s="278"/>
      <c r="H84" s="277" t="str">
        <f>IFERROR(INDEX($B$86:$H$116,MATCH(L84,$H$86:$H$116,0),1),"")</f>
        <v/>
      </c>
      <c r="I84" s="277"/>
      <c r="J84" s="277"/>
      <c r="K84" s="166" t="s">
        <v>10</v>
      </c>
      <c r="L84" s="137">
        <f>IFERROR(MIN(H86:H121),"")</f>
        <v>0</v>
      </c>
      <c r="M84" s="138"/>
      <c r="N84" s="140" t="s">
        <v>25</v>
      </c>
    </row>
    <row r="85" spans="1:14" ht="21.75" customHeight="1" thickTop="1" thickBot="1" x14ac:dyDescent="0.3">
      <c r="A85" s="164" t="s">
        <v>2</v>
      </c>
      <c r="B85" s="271" t="s">
        <v>3</v>
      </c>
      <c r="C85" s="271"/>
      <c r="D85" s="165" t="s">
        <v>11</v>
      </c>
      <c r="E85" s="165" t="s">
        <v>12</v>
      </c>
      <c r="F85" s="165" t="s">
        <v>13</v>
      </c>
      <c r="G85" s="165" t="s">
        <v>28</v>
      </c>
      <c r="H85" s="165" t="s">
        <v>14</v>
      </c>
      <c r="I85" s="165" t="s">
        <v>15</v>
      </c>
      <c r="J85" s="165" t="s">
        <v>16</v>
      </c>
      <c r="K85" s="272" t="s">
        <v>17</v>
      </c>
      <c r="L85" s="272"/>
      <c r="M85" s="141"/>
      <c r="N85" s="254" t="s">
        <v>152</v>
      </c>
    </row>
    <row r="86" spans="1:14" ht="21" thickBot="1" x14ac:dyDescent="0.3">
      <c r="A86" s="142">
        <f>IF('2 علوم تجريبية 1'!C4="","",'2 علوم تجريبية 1'!C4)</f>
        <v>1</v>
      </c>
      <c r="B86" s="263" t="e">
        <f>IF('2 علوم تجريبية 1'!D4:E4="","",'2 علوم تجريبية 1'!D4:E4)</f>
        <v>#VALUE!</v>
      </c>
      <c r="C86" s="264"/>
      <c r="D86" s="143" t="str">
        <f>IF('2 علوم تجريبية 1'!Q4="","",'2 علوم تجريبية 1'!Q4)</f>
        <v/>
      </c>
      <c r="E86" s="143" t="str">
        <f>IF('2 علوم تجريبية 1'!R4="","",'2 علوم تجريبية 1'!R4)</f>
        <v/>
      </c>
      <c r="F86" s="143" t="str">
        <f>IF('2 علوم تجريبية 1'!S4="","",'2 علوم تجريبية 1'!S4)</f>
        <v/>
      </c>
      <c r="G86" s="143" t="str">
        <f>IF('2 علوم تجريبية 1'!T4="","",'2 علوم تجريبية 1'!T4*2)</f>
        <v/>
      </c>
      <c r="H86" s="143" t="str">
        <f>IF(D86="","",SUM(D86:G86)/5)</f>
        <v/>
      </c>
      <c r="I86" s="144">
        <f>IF('2 علوم تجريبية 1'!$N$1="","",'2 علوم تجريبية 1'!$N$1)</f>
        <v>2</v>
      </c>
      <c r="J86" s="145" t="str">
        <f>IFERROR(I86*H86,"")</f>
        <v/>
      </c>
      <c r="K86" s="265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265"/>
      <c r="M86" s="146"/>
      <c r="N86" s="255"/>
    </row>
    <row r="87" spans="1:14" ht="21" thickBot="1" x14ac:dyDescent="0.3">
      <c r="A87" s="142">
        <f>IF('2 علوم تجريبية 1'!C5="","",'2 علوم تجريبية 1'!C5)</f>
        <v>2</v>
      </c>
      <c r="B87" s="263" t="e">
        <f>IF('2 علوم تجريبية 1'!D5:E5="","",'2 علوم تجريبية 1'!D5:E5)</f>
        <v>#VALUE!</v>
      </c>
      <c r="C87" s="264"/>
      <c r="D87" s="143" t="str">
        <f>IF('2 علوم تجريبية 1'!Q5="","",'2 علوم تجريبية 1'!Q5)</f>
        <v/>
      </c>
      <c r="E87" s="143" t="str">
        <f>IF('2 علوم تجريبية 1'!R5="","",'2 علوم تجريبية 1'!R5)</f>
        <v/>
      </c>
      <c r="F87" s="143" t="str">
        <f>IF('2 علوم تجريبية 1'!S5="","",'2 علوم تجريبية 1'!S5)</f>
        <v/>
      </c>
      <c r="G87" s="143" t="str">
        <f>IF('2 علوم تجريبية 1'!T5="","",'2 علوم تجريبية 1'!T5*2)</f>
        <v/>
      </c>
      <c r="H87" s="143" t="str">
        <f t="shared" ref="H87:H115" si="8">IF(D87="","",SUM(D87:G87)/5)</f>
        <v/>
      </c>
      <c r="I87" s="144">
        <f>IF('2 علوم تجريبية 1'!$N$1="","",'2 علوم تجريبية 1'!$N$1)</f>
        <v>2</v>
      </c>
      <c r="J87" s="145" t="str">
        <f t="shared" ref="J87:J117" si="9">IFERROR(I87*H87,"")</f>
        <v/>
      </c>
      <c r="K87" s="265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265"/>
      <c r="M87" s="147"/>
      <c r="N87" s="255"/>
    </row>
    <row r="88" spans="1:14" ht="21" thickBot="1" x14ac:dyDescent="0.3">
      <c r="A88" s="142">
        <f>IF('2 علوم تجريبية 1'!C6="","",'2 علوم تجريبية 1'!C6)</f>
        <v>3</v>
      </c>
      <c r="B88" s="263" t="e">
        <f>IF('2 علوم تجريبية 1'!D6:E6="","",'2 علوم تجريبية 1'!D6:E6)</f>
        <v>#VALUE!</v>
      </c>
      <c r="C88" s="264"/>
      <c r="D88" s="143" t="str">
        <f>IF('2 علوم تجريبية 1'!Q6="","",'2 علوم تجريبية 1'!Q6)</f>
        <v/>
      </c>
      <c r="E88" s="143" t="str">
        <f>IF('2 علوم تجريبية 1'!R6="","",'2 علوم تجريبية 1'!R6)</f>
        <v/>
      </c>
      <c r="F88" s="143" t="str">
        <f>IF('2 علوم تجريبية 1'!S6="","",'2 علوم تجريبية 1'!S6)</f>
        <v/>
      </c>
      <c r="G88" s="143" t="str">
        <f>IF('2 علوم تجريبية 1'!T6="","",'2 علوم تجريبية 1'!T6*2)</f>
        <v/>
      </c>
      <c r="H88" s="143" t="str">
        <f t="shared" si="8"/>
        <v/>
      </c>
      <c r="I88" s="144">
        <f>IF('2 علوم تجريبية 1'!$N$1="","",'2 علوم تجريبية 1'!$N$1)</f>
        <v>2</v>
      </c>
      <c r="J88" s="145" t="str">
        <f t="shared" si="9"/>
        <v/>
      </c>
      <c r="K88" s="265" t="str">
        <f t="shared" si="10"/>
        <v/>
      </c>
      <c r="L88" s="265"/>
      <c r="M88" s="147"/>
      <c r="N88" s="255"/>
    </row>
    <row r="89" spans="1:14" ht="21" thickBot="1" x14ac:dyDescent="0.3">
      <c r="A89" s="142">
        <f>IF('2 علوم تجريبية 1'!C7="","",'2 علوم تجريبية 1'!C7)</f>
        <v>4</v>
      </c>
      <c r="B89" s="263" t="e">
        <f>IF('2 علوم تجريبية 1'!D7:E7="","",'2 علوم تجريبية 1'!D7:E7)</f>
        <v>#VALUE!</v>
      </c>
      <c r="C89" s="264"/>
      <c r="D89" s="143" t="str">
        <f>IF('2 علوم تجريبية 1'!Q7="","",'2 علوم تجريبية 1'!Q7)</f>
        <v/>
      </c>
      <c r="E89" s="143" t="str">
        <f>IF('2 علوم تجريبية 1'!R7="","",'2 علوم تجريبية 1'!R7)</f>
        <v/>
      </c>
      <c r="F89" s="143" t="str">
        <f>IF('2 علوم تجريبية 1'!S7="","",'2 علوم تجريبية 1'!S7)</f>
        <v/>
      </c>
      <c r="G89" s="143" t="str">
        <f>IF('2 علوم تجريبية 1'!T7="","",'2 علوم تجريبية 1'!T7*2)</f>
        <v/>
      </c>
      <c r="H89" s="143" t="str">
        <f t="shared" si="8"/>
        <v/>
      </c>
      <c r="I89" s="144">
        <f>IF('2 علوم تجريبية 1'!$N$1="","",'2 علوم تجريبية 1'!$N$1)</f>
        <v>2</v>
      </c>
      <c r="J89" s="145" t="str">
        <f t="shared" si="9"/>
        <v/>
      </c>
      <c r="K89" s="265" t="str">
        <f t="shared" si="10"/>
        <v/>
      </c>
      <c r="L89" s="265"/>
      <c r="M89" s="147"/>
      <c r="N89" s="255"/>
    </row>
    <row r="90" spans="1:14" ht="21" thickBot="1" x14ac:dyDescent="0.3">
      <c r="A90" s="142">
        <f>IF('2 علوم تجريبية 1'!C8="","",'2 علوم تجريبية 1'!C8)</f>
        <v>5</v>
      </c>
      <c r="B90" s="263" t="e">
        <f>IF('2 علوم تجريبية 1'!D8:E8="","",'2 علوم تجريبية 1'!D8:E8)</f>
        <v>#VALUE!</v>
      </c>
      <c r="C90" s="264"/>
      <c r="D90" s="143" t="str">
        <f>IF('2 علوم تجريبية 1'!Q8="","",'2 علوم تجريبية 1'!Q8)</f>
        <v/>
      </c>
      <c r="E90" s="143" t="str">
        <f>IF('2 علوم تجريبية 1'!R8="","",'2 علوم تجريبية 1'!R8)</f>
        <v/>
      </c>
      <c r="F90" s="143" t="str">
        <f>IF('2 علوم تجريبية 1'!S8="","",'2 علوم تجريبية 1'!S8)</f>
        <v/>
      </c>
      <c r="G90" s="143" t="str">
        <f>IF('2 علوم تجريبية 1'!T8="","",'2 علوم تجريبية 1'!T8*2)</f>
        <v/>
      </c>
      <c r="H90" s="143" t="str">
        <f t="shared" si="8"/>
        <v/>
      </c>
      <c r="I90" s="144">
        <f>IF('2 علوم تجريبية 1'!$N$1="","",'2 علوم تجريبية 1'!$N$1)</f>
        <v>2</v>
      </c>
      <c r="J90" s="145" t="str">
        <f t="shared" si="9"/>
        <v/>
      </c>
      <c r="K90" s="265" t="str">
        <f t="shared" si="10"/>
        <v/>
      </c>
      <c r="L90" s="265"/>
      <c r="M90" s="147"/>
      <c r="N90" s="255"/>
    </row>
    <row r="91" spans="1:14" ht="21" thickBot="1" x14ac:dyDescent="0.3">
      <c r="A91" s="142">
        <f>IF('2 علوم تجريبية 1'!C9="","",'2 علوم تجريبية 1'!C9)</f>
        <v>6</v>
      </c>
      <c r="B91" s="263" t="e">
        <f>IF('2 علوم تجريبية 1'!D9:E9="","",'2 علوم تجريبية 1'!D9:E9)</f>
        <v>#VALUE!</v>
      </c>
      <c r="C91" s="264"/>
      <c r="D91" s="143" t="str">
        <f>IF('2 علوم تجريبية 1'!Q9="","",'2 علوم تجريبية 1'!Q9)</f>
        <v/>
      </c>
      <c r="E91" s="143" t="str">
        <f>IF('2 علوم تجريبية 1'!R9="","",'2 علوم تجريبية 1'!R9)</f>
        <v/>
      </c>
      <c r="F91" s="143" t="str">
        <f>IF('2 علوم تجريبية 1'!S9="","",'2 علوم تجريبية 1'!S9)</f>
        <v/>
      </c>
      <c r="G91" s="143" t="str">
        <f>IF('2 علوم تجريبية 1'!T9="","",'2 علوم تجريبية 1'!T9*2)</f>
        <v/>
      </c>
      <c r="H91" s="143" t="str">
        <f t="shared" si="8"/>
        <v/>
      </c>
      <c r="I91" s="144">
        <f>IF('2 علوم تجريبية 1'!$N$1="","",'2 علوم تجريبية 1'!$N$1)</f>
        <v>2</v>
      </c>
      <c r="J91" s="145" t="str">
        <f t="shared" si="9"/>
        <v/>
      </c>
      <c r="K91" s="265" t="str">
        <f t="shared" si="10"/>
        <v/>
      </c>
      <c r="L91" s="265"/>
      <c r="M91" s="147"/>
      <c r="N91" s="255"/>
    </row>
    <row r="92" spans="1:14" ht="21" thickBot="1" x14ac:dyDescent="0.3">
      <c r="A92" s="142">
        <f>IF('2 علوم تجريبية 1'!C10="","",'2 علوم تجريبية 1'!C10)</f>
        <v>7</v>
      </c>
      <c r="B92" s="263" t="e">
        <f>IF('2 علوم تجريبية 1'!D10:E10="","",'2 علوم تجريبية 1'!D10:E10)</f>
        <v>#VALUE!</v>
      </c>
      <c r="C92" s="264"/>
      <c r="D92" s="143" t="str">
        <f>IF('2 علوم تجريبية 1'!Q10="","",'2 علوم تجريبية 1'!Q10)</f>
        <v/>
      </c>
      <c r="E92" s="143" t="str">
        <f>IF('2 علوم تجريبية 1'!R10="","",'2 علوم تجريبية 1'!R10)</f>
        <v/>
      </c>
      <c r="F92" s="143" t="str">
        <f>IF('2 علوم تجريبية 1'!S10="","",'2 علوم تجريبية 1'!S10)</f>
        <v/>
      </c>
      <c r="G92" s="143" t="str">
        <f>IF('2 علوم تجريبية 1'!T10="","",'2 علوم تجريبية 1'!T10*2)</f>
        <v/>
      </c>
      <c r="H92" s="143" t="str">
        <f t="shared" si="8"/>
        <v/>
      </c>
      <c r="I92" s="144">
        <f>IF('2 علوم تجريبية 1'!$N$1="","",'2 علوم تجريبية 1'!$N$1)</f>
        <v>2</v>
      </c>
      <c r="J92" s="145" t="str">
        <f t="shared" si="9"/>
        <v/>
      </c>
      <c r="K92" s="265" t="str">
        <f t="shared" si="10"/>
        <v/>
      </c>
      <c r="L92" s="265"/>
      <c r="M92" s="147"/>
      <c r="N92" s="255"/>
    </row>
    <row r="93" spans="1:14" ht="21" thickBot="1" x14ac:dyDescent="0.3">
      <c r="A93" s="142">
        <f>IF('2 علوم تجريبية 1'!C11="","",'2 علوم تجريبية 1'!C11)</f>
        <v>8</v>
      </c>
      <c r="B93" s="263" t="e">
        <f>IF('2 علوم تجريبية 1'!D11:E11="","",'2 علوم تجريبية 1'!D11:E11)</f>
        <v>#VALUE!</v>
      </c>
      <c r="C93" s="264"/>
      <c r="D93" s="143" t="str">
        <f>IF('2 علوم تجريبية 1'!Q11="","",'2 علوم تجريبية 1'!Q11)</f>
        <v/>
      </c>
      <c r="E93" s="143" t="str">
        <f>IF('2 علوم تجريبية 1'!R11="","",'2 علوم تجريبية 1'!R11)</f>
        <v/>
      </c>
      <c r="F93" s="143" t="str">
        <f>IF('2 علوم تجريبية 1'!S11="","",'2 علوم تجريبية 1'!S11)</f>
        <v/>
      </c>
      <c r="G93" s="143" t="str">
        <f>IF('2 علوم تجريبية 1'!T11="","",'2 علوم تجريبية 1'!T11*2)</f>
        <v/>
      </c>
      <c r="H93" s="143" t="str">
        <f t="shared" si="8"/>
        <v/>
      </c>
      <c r="I93" s="144">
        <f>IF('2 علوم تجريبية 1'!$N$1="","",'2 علوم تجريبية 1'!$N$1)</f>
        <v>2</v>
      </c>
      <c r="J93" s="145" t="str">
        <f t="shared" si="9"/>
        <v/>
      </c>
      <c r="K93" s="265" t="str">
        <f t="shared" si="10"/>
        <v/>
      </c>
      <c r="L93" s="265"/>
      <c r="M93" s="147"/>
      <c r="N93" s="255"/>
    </row>
    <row r="94" spans="1:14" ht="21" thickBot="1" x14ac:dyDescent="0.3">
      <c r="A94" s="142">
        <f>IF('2 علوم تجريبية 1'!C12="","",'2 علوم تجريبية 1'!C12)</f>
        <v>9</v>
      </c>
      <c r="B94" s="263" t="e">
        <f>IF('2 علوم تجريبية 1'!D12:E12="","",'2 علوم تجريبية 1'!D12:E12)</f>
        <v>#VALUE!</v>
      </c>
      <c r="C94" s="264"/>
      <c r="D94" s="143" t="str">
        <f>IF('2 علوم تجريبية 1'!Q12="","",'2 علوم تجريبية 1'!Q12)</f>
        <v/>
      </c>
      <c r="E94" s="143" t="str">
        <f>IF('2 علوم تجريبية 1'!R12="","",'2 علوم تجريبية 1'!R12)</f>
        <v/>
      </c>
      <c r="F94" s="143" t="str">
        <f>IF('2 علوم تجريبية 1'!S12="","",'2 علوم تجريبية 1'!S12)</f>
        <v/>
      </c>
      <c r="G94" s="143" t="str">
        <f>IF('2 علوم تجريبية 1'!T12="","",'2 علوم تجريبية 1'!T12*2)</f>
        <v/>
      </c>
      <c r="H94" s="143" t="str">
        <f t="shared" si="8"/>
        <v/>
      </c>
      <c r="I94" s="144">
        <f>IF('2 علوم تجريبية 1'!$N$1="","",'2 علوم تجريبية 1'!$N$1)</f>
        <v>2</v>
      </c>
      <c r="J94" s="145" t="str">
        <f t="shared" si="9"/>
        <v/>
      </c>
      <c r="K94" s="265" t="str">
        <f t="shared" si="10"/>
        <v/>
      </c>
      <c r="L94" s="265"/>
      <c r="M94" s="147"/>
      <c r="N94" s="255"/>
    </row>
    <row r="95" spans="1:14" ht="21" thickBot="1" x14ac:dyDescent="0.3">
      <c r="A95" s="142">
        <f>IF('2 علوم تجريبية 1'!C13="","",'2 علوم تجريبية 1'!C13)</f>
        <v>10</v>
      </c>
      <c r="B95" s="263" t="e">
        <f>IF('2 علوم تجريبية 1'!D13:E13="","",'2 علوم تجريبية 1'!D13:E13)</f>
        <v>#VALUE!</v>
      </c>
      <c r="C95" s="264"/>
      <c r="D95" s="143" t="str">
        <f>IF('2 علوم تجريبية 1'!Q13="","",'2 علوم تجريبية 1'!Q13)</f>
        <v/>
      </c>
      <c r="E95" s="143" t="str">
        <f>IF('2 علوم تجريبية 1'!R13="","",'2 علوم تجريبية 1'!R13)</f>
        <v/>
      </c>
      <c r="F95" s="143" t="str">
        <f>IF('2 علوم تجريبية 1'!S13="","",'2 علوم تجريبية 1'!S13)</f>
        <v/>
      </c>
      <c r="G95" s="143" t="str">
        <f>IF('2 علوم تجريبية 1'!T13="","",'2 علوم تجريبية 1'!T13*2)</f>
        <v/>
      </c>
      <c r="H95" s="143" t="str">
        <f t="shared" si="8"/>
        <v/>
      </c>
      <c r="I95" s="144">
        <f>IF('2 علوم تجريبية 1'!$N$1="","",'2 علوم تجريبية 1'!$N$1)</f>
        <v>2</v>
      </c>
      <c r="J95" s="145" t="str">
        <f t="shared" si="9"/>
        <v/>
      </c>
      <c r="K95" s="265" t="str">
        <f t="shared" si="10"/>
        <v/>
      </c>
      <c r="L95" s="265"/>
      <c r="M95" s="147"/>
      <c r="N95" s="255"/>
    </row>
    <row r="96" spans="1:14" ht="21" thickBot="1" x14ac:dyDescent="0.3">
      <c r="A96" s="142">
        <f>IF('2 علوم تجريبية 1'!C14="","",'2 علوم تجريبية 1'!C14)</f>
        <v>11</v>
      </c>
      <c r="B96" s="263" t="e">
        <f>IF('2 علوم تجريبية 1'!D14:E14="","",'2 علوم تجريبية 1'!D14:E14)</f>
        <v>#VALUE!</v>
      </c>
      <c r="C96" s="264"/>
      <c r="D96" s="143" t="str">
        <f>IF('2 علوم تجريبية 1'!Q14="","",'2 علوم تجريبية 1'!Q14)</f>
        <v/>
      </c>
      <c r="E96" s="143" t="str">
        <f>IF('2 علوم تجريبية 1'!R14="","",'2 علوم تجريبية 1'!R14)</f>
        <v/>
      </c>
      <c r="F96" s="143" t="str">
        <f>IF('2 علوم تجريبية 1'!S14="","",'2 علوم تجريبية 1'!S14)</f>
        <v/>
      </c>
      <c r="G96" s="143" t="str">
        <f>IF('2 علوم تجريبية 1'!T14="","",'2 علوم تجريبية 1'!T14*2)</f>
        <v/>
      </c>
      <c r="H96" s="143" t="str">
        <f t="shared" si="8"/>
        <v/>
      </c>
      <c r="I96" s="144">
        <f>IF('2 علوم تجريبية 1'!$N$1="","",'2 علوم تجريبية 1'!$N$1)</f>
        <v>2</v>
      </c>
      <c r="J96" s="145" t="str">
        <f t="shared" si="9"/>
        <v/>
      </c>
      <c r="K96" s="265" t="str">
        <f t="shared" si="10"/>
        <v/>
      </c>
      <c r="L96" s="265"/>
      <c r="M96" s="147"/>
      <c r="N96" s="255"/>
    </row>
    <row r="97" spans="1:14" ht="21" thickBot="1" x14ac:dyDescent="0.3">
      <c r="A97" s="142">
        <f>IF('2 علوم تجريبية 1'!C15="","",'2 علوم تجريبية 1'!C15)</f>
        <v>12</v>
      </c>
      <c r="B97" s="263" t="e">
        <f>IF('2 علوم تجريبية 1'!D15:E15="","",'2 علوم تجريبية 1'!D15:E15)</f>
        <v>#VALUE!</v>
      </c>
      <c r="C97" s="264"/>
      <c r="D97" s="143" t="str">
        <f>IF('2 علوم تجريبية 1'!Q15="","",'2 علوم تجريبية 1'!Q15)</f>
        <v/>
      </c>
      <c r="E97" s="143" t="str">
        <f>IF('2 علوم تجريبية 1'!R15="","",'2 علوم تجريبية 1'!R15)</f>
        <v/>
      </c>
      <c r="F97" s="143" t="str">
        <f>IF('2 علوم تجريبية 1'!S15="","",'2 علوم تجريبية 1'!S15)</f>
        <v/>
      </c>
      <c r="G97" s="143" t="str">
        <f>IF('2 علوم تجريبية 1'!T15="","",'2 علوم تجريبية 1'!T15*2)</f>
        <v/>
      </c>
      <c r="H97" s="143" t="str">
        <f t="shared" si="8"/>
        <v/>
      </c>
      <c r="I97" s="144">
        <f>IF('2 علوم تجريبية 1'!$N$1="","",'2 علوم تجريبية 1'!$N$1)</f>
        <v>2</v>
      </c>
      <c r="J97" s="145" t="str">
        <f t="shared" si="9"/>
        <v/>
      </c>
      <c r="K97" s="265" t="str">
        <f t="shared" si="10"/>
        <v/>
      </c>
      <c r="L97" s="265"/>
      <c r="M97" s="147"/>
      <c r="N97" s="255"/>
    </row>
    <row r="98" spans="1:14" ht="21" thickBot="1" x14ac:dyDescent="0.3">
      <c r="A98" s="142">
        <f>IF('2 علوم تجريبية 1'!C16="","",'2 علوم تجريبية 1'!C16)</f>
        <v>13</v>
      </c>
      <c r="B98" s="263" t="e">
        <f>IF('2 علوم تجريبية 1'!D16:E16="","",'2 علوم تجريبية 1'!D16:E16)</f>
        <v>#VALUE!</v>
      </c>
      <c r="C98" s="264"/>
      <c r="D98" s="143" t="str">
        <f>IF('2 علوم تجريبية 1'!Q16="","",'2 علوم تجريبية 1'!Q16)</f>
        <v/>
      </c>
      <c r="E98" s="143" t="str">
        <f>IF('2 علوم تجريبية 1'!R16="","",'2 علوم تجريبية 1'!R16)</f>
        <v/>
      </c>
      <c r="F98" s="143" t="str">
        <f>IF('2 علوم تجريبية 1'!S16="","",'2 علوم تجريبية 1'!S16)</f>
        <v/>
      </c>
      <c r="G98" s="143" t="str">
        <f>IF('2 علوم تجريبية 1'!T16="","",'2 علوم تجريبية 1'!T16*2)</f>
        <v/>
      </c>
      <c r="H98" s="143" t="str">
        <f t="shared" si="8"/>
        <v/>
      </c>
      <c r="I98" s="144">
        <f>IF('2 علوم تجريبية 1'!$N$1="","",'2 علوم تجريبية 1'!$N$1)</f>
        <v>2</v>
      </c>
      <c r="J98" s="145" t="str">
        <f t="shared" si="9"/>
        <v/>
      </c>
      <c r="K98" s="265" t="str">
        <f t="shared" si="10"/>
        <v/>
      </c>
      <c r="L98" s="265"/>
      <c r="M98" s="147"/>
      <c r="N98" s="255"/>
    </row>
    <row r="99" spans="1:14" ht="21" thickBot="1" x14ac:dyDescent="0.3">
      <c r="A99" s="142">
        <f>IF('2 علوم تجريبية 1'!C17="","",'2 علوم تجريبية 1'!C17)</f>
        <v>14</v>
      </c>
      <c r="B99" s="263" t="e">
        <f>IF('2 علوم تجريبية 1'!D17:E17="","",'2 علوم تجريبية 1'!D17:E17)</f>
        <v>#VALUE!</v>
      </c>
      <c r="C99" s="264"/>
      <c r="D99" s="143" t="str">
        <f>IF('2 علوم تجريبية 1'!Q17="","",'2 علوم تجريبية 1'!Q17)</f>
        <v/>
      </c>
      <c r="E99" s="143" t="str">
        <f>IF('2 علوم تجريبية 1'!R17="","",'2 علوم تجريبية 1'!R17)</f>
        <v/>
      </c>
      <c r="F99" s="143" t="str">
        <f>IF('2 علوم تجريبية 1'!S17="","",'2 علوم تجريبية 1'!S17)</f>
        <v/>
      </c>
      <c r="G99" s="143" t="str">
        <f>IF('2 علوم تجريبية 1'!T17="","",'2 علوم تجريبية 1'!T17*2)</f>
        <v/>
      </c>
      <c r="H99" s="143" t="str">
        <f t="shared" si="8"/>
        <v/>
      </c>
      <c r="I99" s="144">
        <f>IF('2 علوم تجريبية 1'!$N$1="","",'2 علوم تجريبية 1'!$N$1)</f>
        <v>2</v>
      </c>
      <c r="J99" s="145" t="str">
        <f t="shared" si="9"/>
        <v/>
      </c>
      <c r="K99" s="265" t="str">
        <f t="shared" si="10"/>
        <v/>
      </c>
      <c r="L99" s="265"/>
      <c r="M99" s="147"/>
      <c r="N99" s="255"/>
    </row>
    <row r="100" spans="1:14" ht="21" thickBot="1" x14ac:dyDescent="0.3">
      <c r="A100" s="142">
        <f>IF('2 علوم تجريبية 1'!C18="","",'2 علوم تجريبية 1'!C18)</f>
        <v>15</v>
      </c>
      <c r="B100" s="263" t="e">
        <f>IF('2 علوم تجريبية 1'!D18:E18="","",'2 علوم تجريبية 1'!D18:E18)</f>
        <v>#VALUE!</v>
      </c>
      <c r="C100" s="264"/>
      <c r="D100" s="143" t="str">
        <f>IF('2 علوم تجريبية 1'!Q18="","",'2 علوم تجريبية 1'!Q18)</f>
        <v/>
      </c>
      <c r="E100" s="143" t="str">
        <f>IF('2 علوم تجريبية 1'!R18="","",'2 علوم تجريبية 1'!R18)</f>
        <v/>
      </c>
      <c r="F100" s="143" t="str">
        <f>IF('2 علوم تجريبية 1'!S18="","",'2 علوم تجريبية 1'!S18)</f>
        <v/>
      </c>
      <c r="G100" s="143" t="str">
        <f>IF('2 علوم تجريبية 1'!T18="","",'2 علوم تجريبية 1'!T18*2)</f>
        <v/>
      </c>
      <c r="H100" s="143" t="str">
        <f t="shared" si="8"/>
        <v/>
      </c>
      <c r="I100" s="144">
        <f>IF('2 علوم تجريبية 1'!$N$1="","",'2 علوم تجريبية 1'!$N$1)</f>
        <v>2</v>
      </c>
      <c r="J100" s="145" t="str">
        <f t="shared" si="9"/>
        <v/>
      </c>
      <c r="K100" s="265" t="str">
        <f t="shared" si="10"/>
        <v/>
      </c>
      <c r="L100" s="265"/>
      <c r="M100" s="147"/>
      <c r="N100" s="255"/>
    </row>
    <row r="101" spans="1:14" ht="21" thickBot="1" x14ac:dyDescent="0.3">
      <c r="A101" s="142">
        <f>IF('2 علوم تجريبية 1'!C19="","",'2 علوم تجريبية 1'!C19)</f>
        <v>16</v>
      </c>
      <c r="B101" s="263" t="e">
        <f>IF('2 علوم تجريبية 1'!D19:E19="","",'2 علوم تجريبية 1'!D19:E19)</f>
        <v>#VALUE!</v>
      </c>
      <c r="C101" s="264"/>
      <c r="D101" s="143" t="str">
        <f>IF('2 علوم تجريبية 1'!Q19="","",'2 علوم تجريبية 1'!Q19)</f>
        <v/>
      </c>
      <c r="E101" s="143" t="str">
        <f>IF('2 علوم تجريبية 1'!R19="","",'2 علوم تجريبية 1'!R19)</f>
        <v/>
      </c>
      <c r="F101" s="143" t="str">
        <f>IF('2 علوم تجريبية 1'!S19="","",'2 علوم تجريبية 1'!S19)</f>
        <v/>
      </c>
      <c r="G101" s="143" t="str">
        <f>IF('2 علوم تجريبية 1'!T19="","",'2 علوم تجريبية 1'!T19*2)</f>
        <v/>
      </c>
      <c r="H101" s="143" t="str">
        <f t="shared" si="8"/>
        <v/>
      </c>
      <c r="I101" s="144">
        <f>IF('2 علوم تجريبية 1'!$N$1="","",'2 علوم تجريبية 1'!$N$1)</f>
        <v>2</v>
      </c>
      <c r="J101" s="145" t="str">
        <f t="shared" si="9"/>
        <v/>
      </c>
      <c r="K101" s="265" t="str">
        <f t="shared" si="10"/>
        <v/>
      </c>
      <c r="L101" s="265"/>
      <c r="M101" s="147"/>
      <c r="N101" s="256"/>
    </row>
    <row r="102" spans="1:14" ht="21.75" thickTop="1" thickBot="1" x14ac:dyDescent="0.3">
      <c r="A102" s="142">
        <f>IF('2 علوم تجريبية 1'!C20="","",'2 علوم تجريبية 1'!C20)</f>
        <v>17</v>
      </c>
      <c r="B102" s="263" t="e">
        <f>IF('2 علوم تجريبية 1'!D20:E20="","",'2 علوم تجريبية 1'!D20:E20)</f>
        <v>#VALUE!</v>
      </c>
      <c r="C102" s="264"/>
      <c r="D102" s="143" t="str">
        <f>IF('2 علوم تجريبية 1'!Q20="","",'2 علوم تجريبية 1'!Q20)</f>
        <v/>
      </c>
      <c r="E102" s="143" t="str">
        <f>IF('2 علوم تجريبية 1'!R20="","",'2 علوم تجريبية 1'!R20)</f>
        <v/>
      </c>
      <c r="F102" s="143" t="str">
        <f>IF('2 علوم تجريبية 1'!S20="","",'2 علوم تجريبية 1'!S20)</f>
        <v/>
      </c>
      <c r="G102" s="143" t="str">
        <f>IF('2 علوم تجريبية 1'!T20="","",'2 علوم تجريبية 1'!T20*2)</f>
        <v/>
      </c>
      <c r="H102" s="143" t="str">
        <f t="shared" si="8"/>
        <v/>
      </c>
      <c r="I102" s="144">
        <f>IF('2 علوم تجريبية 1'!$N$1="","",'2 علوم تجريبية 1'!$N$1)</f>
        <v>2</v>
      </c>
      <c r="J102" s="145" t="str">
        <f t="shared" si="9"/>
        <v/>
      </c>
      <c r="K102" s="265" t="str">
        <f t="shared" si="10"/>
        <v/>
      </c>
      <c r="L102" s="265"/>
      <c r="M102" s="147"/>
      <c r="N102" s="148"/>
    </row>
    <row r="103" spans="1:14" ht="23.25" customHeight="1" thickTop="1" thickBot="1" x14ac:dyDescent="0.3">
      <c r="A103" s="142">
        <f>IF('2 علوم تجريبية 1'!C21="","",'2 علوم تجريبية 1'!C21)</f>
        <v>18</v>
      </c>
      <c r="B103" s="263" t="e">
        <f>IF('2 علوم تجريبية 1'!D21:E21="","",'2 علوم تجريبية 1'!D21:E21)</f>
        <v>#VALUE!</v>
      </c>
      <c r="C103" s="264"/>
      <c r="D103" s="143" t="str">
        <f>IF('2 علوم تجريبية 1'!Q21="","",'2 علوم تجريبية 1'!Q21)</f>
        <v/>
      </c>
      <c r="E103" s="143" t="str">
        <f>IF('2 علوم تجريبية 1'!R21="","",'2 علوم تجريبية 1'!R21)</f>
        <v/>
      </c>
      <c r="F103" s="143" t="str">
        <f>IF('2 علوم تجريبية 1'!S21="","",'2 علوم تجريبية 1'!S21)</f>
        <v/>
      </c>
      <c r="G103" s="143" t="str">
        <f>IF('2 علوم تجريبية 1'!T21="","",'2 علوم تجريبية 1'!T21*2)</f>
        <v/>
      </c>
      <c r="H103" s="143" t="str">
        <f t="shared" si="8"/>
        <v/>
      </c>
      <c r="I103" s="144">
        <f>IF('2 علوم تجريبية 1'!$N$1="","",'2 علوم تجريبية 1'!$N$1)</f>
        <v>2</v>
      </c>
      <c r="J103" s="145" t="str">
        <f t="shared" si="9"/>
        <v/>
      </c>
      <c r="K103" s="265" t="str">
        <f t="shared" si="10"/>
        <v/>
      </c>
      <c r="L103" s="265"/>
      <c r="M103" s="147"/>
      <c r="N103" s="257" t="str">
        <f>IFERROR(AVERAGE(H86:H116),"")</f>
        <v/>
      </c>
    </row>
    <row r="104" spans="1:14" ht="21.75" customHeight="1" thickBot="1" x14ac:dyDescent="0.3">
      <c r="A104" s="142">
        <f>IF('2 علوم تجريبية 1'!C22="","",'2 علوم تجريبية 1'!C22)</f>
        <v>19</v>
      </c>
      <c r="B104" s="263" t="e">
        <f>IF('2 علوم تجريبية 1'!D22:E22="","",'2 علوم تجريبية 1'!D22:E22)</f>
        <v>#VALUE!</v>
      </c>
      <c r="C104" s="264"/>
      <c r="D104" s="143" t="str">
        <f>IF('2 علوم تجريبية 1'!Q22="","",'2 علوم تجريبية 1'!Q22)</f>
        <v/>
      </c>
      <c r="E104" s="143" t="str">
        <f>IF('2 علوم تجريبية 1'!R22="","",'2 علوم تجريبية 1'!R22)</f>
        <v/>
      </c>
      <c r="F104" s="143" t="str">
        <f>IF('2 علوم تجريبية 1'!S22="","",'2 علوم تجريبية 1'!S22)</f>
        <v/>
      </c>
      <c r="G104" s="143" t="str">
        <f>IF('2 علوم تجريبية 1'!T22="","",'2 علوم تجريبية 1'!T22*2)</f>
        <v/>
      </c>
      <c r="H104" s="143" t="str">
        <f t="shared" si="8"/>
        <v/>
      </c>
      <c r="I104" s="144">
        <f>IF('2 علوم تجريبية 1'!$N$1="","",'2 علوم تجريبية 1'!$N$1)</f>
        <v>2</v>
      </c>
      <c r="J104" s="145" t="str">
        <f t="shared" si="9"/>
        <v/>
      </c>
      <c r="K104" s="265" t="str">
        <f t="shared" si="10"/>
        <v/>
      </c>
      <c r="L104" s="265"/>
      <c r="M104" s="147"/>
      <c r="N104" s="258"/>
    </row>
    <row r="105" spans="1:14" ht="21" thickBot="1" x14ac:dyDescent="0.3">
      <c r="A105" s="142">
        <f>IF('2 علوم تجريبية 1'!C23="","",'2 علوم تجريبية 1'!C23)</f>
        <v>20</v>
      </c>
      <c r="B105" s="263" t="e">
        <f>IF('2 علوم تجريبية 1'!D23:E23="","",'2 علوم تجريبية 1'!D23:E23)</f>
        <v>#VALUE!</v>
      </c>
      <c r="C105" s="264"/>
      <c r="D105" s="143" t="str">
        <f>IF('2 علوم تجريبية 1'!Q23="","",'2 علوم تجريبية 1'!Q23)</f>
        <v/>
      </c>
      <c r="E105" s="143" t="str">
        <f>IF('2 علوم تجريبية 1'!R23="","",'2 علوم تجريبية 1'!R23)</f>
        <v/>
      </c>
      <c r="F105" s="143" t="str">
        <f>IF('2 علوم تجريبية 1'!S23="","",'2 علوم تجريبية 1'!S23)</f>
        <v/>
      </c>
      <c r="G105" s="143" t="str">
        <f>IF('2 علوم تجريبية 1'!T23="","",'2 علوم تجريبية 1'!T23*2)</f>
        <v/>
      </c>
      <c r="H105" s="143" t="str">
        <f t="shared" si="8"/>
        <v/>
      </c>
      <c r="I105" s="144">
        <f>IF('2 علوم تجريبية 1'!$N$1="","",'2 علوم تجريبية 1'!$N$1)</f>
        <v>2</v>
      </c>
      <c r="J105" s="145" t="str">
        <f t="shared" si="9"/>
        <v/>
      </c>
      <c r="K105" s="265" t="str">
        <f t="shared" si="10"/>
        <v/>
      </c>
      <c r="L105" s="265"/>
      <c r="M105" s="147"/>
      <c r="N105" s="258"/>
    </row>
    <row r="106" spans="1:14" ht="21" thickBot="1" x14ac:dyDescent="0.3">
      <c r="A106" s="142">
        <f>IF('2 علوم تجريبية 1'!C24="","",'2 علوم تجريبية 1'!C24)</f>
        <v>21</v>
      </c>
      <c r="B106" s="263" t="e">
        <f>IF('2 علوم تجريبية 1'!D24:E24="","",'2 علوم تجريبية 1'!D24:E24)</f>
        <v>#VALUE!</v>
      </c>
      <c r="C106" s="264"/>
      <c r="D106" s="143" t="str">
        <f>IF('2 علوم تجريبية 1'!Q24="","",'2 علوم تجريبية 1'!Q24)</f>
        <v/>
      </c>
      <c r="E106" s="143" t="str">
        <f>IF('2 علوم تجريبية 1'!R24="","",'2 علوم تجريبية 1'!R24)</f>
        <v/>
      </c>
      <c r="F106" s="143" t="str">
        <f>IF('2 علوم تجريبية 1'!S24="","",'2 علوم تجريبية 1'!S24)</f>
        <v/>
      </c>
      <c r="G106" s="143" t="str">
        <f>IF('2 علوم تجريبية 1'!T24="","",'2 علوم تجريبية 1'!T24*2)</f>
        <v/>
      </c>
      <c r="H106" s="143" t="str">
        <f t="shared" si="8"/>
        <v/>
      </c>
      <c r="I106" s="144">
        <f>IF('2 علوم تجريبية 1'!$N$1="","",'2 علوم تجريبية 1'!$N$1)</f>
        <v>2</v>
      </c>
      <c r="J106" s="145" t="str">
        <f t="shared" si="9"/>
        <v/>
      </c>
      <c r="K106" s="265" t="str">
        <f t="shared" si="10"/>
        <v/>
      </c>
      <c r="L106" s="265"/>
      <c r="M106" s="147"/>
      <c r="N106" s="258"/>
    </row>
    <row r="107" spans="1:14" ht="21" thickBot="1" x14ac:dyDescent="0.3">
      <c r="A107" s="142">
        <f>IF('2 علوم تجريبية 1'!C25="","",'2 علوم تجريبية 1'!C25)</f>
        <v>22</v>
      </c>
      <c r="B107" s="263" t="e">
        <f>IF('2 علوم تجريبية 1'!D25:E25="","",'2 علوم تجريبية 1'!D25:E25)</f>
        <v>#VALUE!</v>
      </c>
      <c r="C107" s="264"/>
      <c r="D107" s="143" t="str">
        <f>IF('2 علوم تجريبية 1'!Q25="","",'2 علوم تجريبية 1'!Q25)</f>
        <v/>
      </c>
      <c r="E107" s="143" t="str">
        <f>IF('2 علوم تجريبية 1'!R25="","",'2 علوم تجريبية 1'!R25)</f>
        <v/>
      </c>
      <c r="F107" s="143" t="str">
        <f>IF('2 علوم تجريبية 1'!S25="","",'2 علوم تجريبية 1'!S25)</f>
        <v/>
      </c>
      <c r="G107" s="143" t="str">
        <f>IF('2 علوم تجريبية 1'!T25="","",'2 علوم تجريبية 1'!T25*2)</f>
        <v/>
      </c>
      <c r="H107" s="143" t="str">
        <f t="shared" si="8"/>
        <v/>
      </c>
      <c r="I107" s="144">
        <f>IF('2 علوم تجريبية 1'!$N$1="","",'2 علوم تجريبية 1'!$N$1)</f>
        <v>2</v>
      </c>
      <c r="J107" s="145" t="str">
        <f t="shared" si="9"/>
        <v/>
      </c>
      <c r="K107" s="265" t="str">
        <f t="shared" si="10"/>
        <v/>
      </c>
      <c r="L107" s="265"/>
      <c r="M107" s="147"/>
      <c r="N107" s="258"/>
    </row>
    <row r="108" spans="1:14" ht="21" thickBot="1" x14ac:dyDescent="0.3">
      <c r="A108" s="142">
        <f>IF('2 علوم تجريبية 1'!C26="","",'2 علوم تجريبية 1'!C26)</f>
        <v>23</v>
      </c>
      <c r="B108" s="263" t="e">
        <f>IF('2 علوم تجريبية 1'!D26:E26="","",'2 علوم تجريبية 1'!D26:E26)</f>
        <v>#VALUE!</v>
      </c>
      <c r="C108" s="264"/>
      <c r="D108" s="143" t="str">
        <f>IF('2 علوم تجريبية 1'!Q26="","",'2 علوم تجريبية 1'!Q26)</f>
        <v/>
      </c>
      <c r="E108" s="143" t="str">
        <f>IF('2 علوم تجريبية 1'!R26="","",'2 علوم تجريبية 1'!R26)</f>
        <v/>
      </c>
      <c r="F108" s="143" t="str">
        <f>IF('2 علوم تجريبية 1'!S26="","",'2 علوم تجريبية 1'!S26)</f>
        <v/>
      </c>
      <c r="G108" s="143" t="str">
        <f>IF('2 علوم تجريبية 1'!T26="","",'2 علوم تجريبية 1'!T26*2)</f>
        <v/>
      </c>
      <c r="H108" s="143" t="str">
        <f t="shared" si="8"/>
        <v/>
      </c>
      <c r="I108" s="144">
        <f>IF('2 علوم تجريبية 1'!$N$1="","",'2 علوم تجريبية 1'!$N$1)</f>
        <v>2</v>
      </c>
      <c r="J108" s="145" t="str">
        <f t="shared" si="9"/>
        <v/>
      </c>
      <c r="K108" s="265" t="str">
        <f t="shared" si="10"/>
        <v/>
      </c>
      <c r="L108" s="265"/>
      <c r="M108" s="147"/>
      <c r="N108" s="258"/>
    </row>
    <row r="109" spans="1:14" ht="21" thickBot="1" x14ac:dyDescent="0.3">
      <c r="A109" s="142">
        <f>IF('2 علوم تجريبية 1'!C27="","",'2 علوم تجريبية 1'!C27)</f>
        <v>24</v>
      </c>
      <c r="B109" s="263" t="e">
        <f>IF('2 علوم تجريبية 1'!D27:E27="","",'2 علوم تجريبية 1'!D27:E27)</f>
        <v>#VALUE!</v>
      </c>
      <c r="C109" s="264"/>
      <c r="D109" s="143" t="str">
        <f>IF('2 علوم تجريبية 1'!Q27="","",'2 علوم تجريبية 1'!Q27)</f>
        <v/>
      </c>
      <c r="E109" s="143" t="str">
        <f>IF('2 علوم تجريبية 1'!R27="","",'2 علوم تجريبية 1'!R27)</f>
        <v/>
      </c>
      <c r="F109" s="143" t="str">
        <f>IF('2 علوم تجريبية 1'!S27="","",'2 علوم تجريبية 1'!S27)</f>
        <v/>
      </c>
      <c r="G109" s="143" t="str">
        <f>IF('2 علوم تجريبية 1'!T27="","",'2 علوم تجريبية 1'!T27*2)</f>
        <v/>
      </c>
      <c r="H109" s="143" t="str">
        <f t="shared" si="8"/>
        <v/>
      </c>
      <c r="I109" s="144">
        <f>IF('2 علوم تجريبية 1'!$N$1="","",'2 علوم تجريبية 1'!$N$1)</f>
        <v>2</v>
      </c>
      <c r="J109" s="145" t="str">
        <f t="shared" si="9"/>
        <v/>
      </c>
      <c r="K109" s="265" t="str">
        <f t="shared" si="10"/>
        <v/>
      </c>
      <c r="L109" s="265"/>
      <c r="M109" s="147"/>
      <c r="N109" s="258"/>
    </row>
    <row r="110" spans="1:14" ht="21" thickBot="1" x14ac:dyDescent="0.3">
      <c r="A110" s="142">
        <f>IF('2 علوم تجريبية 1'!C28="","",'2 علوم تجريبية 1'!C28)</f>
        <v>25</v>
      </c>
      <c r="B110" s="263" t="e">
        <f>IF('2 علوم تجريبية 1'!D28:E28="","",'2 علوم تجريبية 1'!D28:E28)</f>
        <v>#VALUE!</v>
      </c>
      <c r="C110" s="264"/>
      <c r="D110" s="143" t="str">
        <f>IF('2 علوم تجريبية 1'!Q28="","",'2 علوم تجريبية 1'!Q28)</f>
        <v/>
      </c>
      <c r="E110" s="143" t="str">
        <f>IF('2 علوم تجريبية 1'!R28="","",'2 علوم تجريبية 1'!R28)</f>
        <v/>
      </c>
      <c r="F110" s="143" t="str">
        <f>IF('2 علوم تجريبية 1'!S28="","",'2 علوم تجريبية 1'!S28)</f>
        <v/>
      </c>
      <c r="G110" s="143" t="str">
        <f>IF('2 علوم تجريبية 1'!T28="","",'2 علوم تجريبية 1'!T28*2)</f>
        <v/>
      </c>
      <c r="H110" s="143" t="str">
        <f t="shared" si="8"/>
        <v/>
      </c>
      <c r="I110" s="144">
        <f>IF('2 علوم تجريبية 1'!$N$1="","",'2 علوم تجريبية 1'!$N$1)</f>
        <v>2</v>
      </c>
      <c r="J110" s="145" t="str">
        <f t="shared" si="9"/>
        <v/>
      </c>
      <c r="K110" s="265" t="str">
        <f t="shared" si="10"/>
        <v/>
      </c>
      <c r="L110" s="265"/>
      <c r="M110" s="147"/>
      <c r="N110" s="258"/>
    </row>
    <row r="111" spans="1:14" ht="21" thickBot="1" x14ac:dyDescent="0.3">
      <c r="A111" s="142">
        <f>IF('2 علوم تجريبية 1'!C29="","",'2 علوم تجريبية 1'!C29)</f>
        <v>26</v>
      </c>
      <c r="B111" s="263" t="e">
        <f>IF('2 علوم تجريبية 1'!D29:E29="","",'2 علوم تجريبية 1'!D29:E29)</f>
        <v>#VALUE!</v>
      </c>
      <c r="C111" s="264"/>
      <c r="D111" s="143" t="str">
        <f>IF('2 علوم تجريبية 1'!Q29="","",'2 علوم تجريبية 1'!Q29)</f>
        <v/>
      </c>
      <c r="E111" s="143" t="str">
        <f>IF('2 علوم تجريبية 1'!R29="","",'2 علوم تجريبية 1'!R29)</f>
        <v/>
      </c>
      <c r="F111" s="143" t="str">
        <f>IF('2 علوم تجريبية 1'!S29="","",'2 علوم تجريبية 1'!S29)</f>
        <v/>
      </c>
      <c r="G111" s="143" t="str">
        <f>IF('2 علوم تجريبية 1'!T29="","",'2 علوم تجريبية 1'!T29*2)</f>
        <v/>
      </c>
      <c r="H111" s="143" t="str">
        <f t="shared" si="8"/>
        <v/>
      </c>
      <c r="I111" s="144">
        <f>IF('2 علوم تجريبية 1'!$N$1="","",'2 علوم تجريبية 1'!$N$1)</f>
        <v>2</v>
      </c>
      <c r="J111" s="145" t="str">
        <f t="shared" si="9"/>
        <v/>
      </c>
      <c r="K111" s="265" t="str">
        <f t="shared" si="10"/>
        <v/>
      </c>
      <c r="L111" s="265"/>
      <c r="M111" s="147"/>
      <c r="N111" s="258"/>
    </row>
    <row r="112" spans="1:14" ht="21" thickBot="1" x14ac:dyDescent="0.3">
      <c r="A112" s="142">
        <f>IF('2 علوم تجريبية 1'!C30="","",'2 علوم تجريبية 1'!C30)</f>
        <v>27</v>
      </c>
      <c r="B112" s="263" t="e">
        <f>IF('2 علوم تجريبية 1'!D30:E30="","",'2 علوم تجريبية 1'!D30:E30)</f>
        <v>#VALUE!</v>
      </c>
      <c r="C112" s="264"/>
      <c r="D112" s="143" t="str">
        <f>IF('2 علوم تجريبية 1'!Q30="","",'2 علوم تجريبية 1'!Q30)</f>
        <v/>
      </c>
      <c r="E112" s="143" t="str">
        <f>IF('2 علوم تجريبية 1'!R30="","",'2 علوم تجريبية 1'!R30)</f>
        <v/>
      </c>
      <c r="F112" s="143" t="str">
        <f>IF('2 علوم تجريبية 1'!S30="","",'2 علوم تجريبية 1'!S30)</f>
        <v/>
      </c>
      <c r="G112" s="143" t="str">
        <f>IF('2 علوم تجريبية 1'!T30="","",'2 علوم تجريبية 1'!T30*2)</f>
        <v/>
      </c>
      <c r="H112" s="143" t="str">
        <f t="shared" si="8"/>
        <v/>
      </c>
      <c r="I112" s="144">
        <f>IF('2 علوم تجريبية 1'!$N$1="","",'2 علوم تجريبية 1'!$N$1)</f>
        <v>2</v>
      </c>
      <c r="J112" s="145" t="str">
        <f t="shared" si="9"/>
        <v/>
      </c>
      <c r="K112" s="265" t="str">
        <f t="shared" si="10"/>
        <v/>
      </c>
      <c r="L112" s="265"/>
      <c r="M112" s="147"/>
      <c r="N112" s="258"/>
    </row>
    <row r="113" spans="1:14" ht="21" thickBot="1" x14ac:dyDescent="0.3">
      <c r="A113" s="142">
        <f>IF('2 علوم تجريبية 1'!C31="","",'2 علوم تجريبية 1'!C31)</f>
        <v>28</v>
      </c>
      <c r="B113" s="263" t="e">
        <f>IF('2 علوم تجريبية 1'!D31:E31="","",'2 علوم تجريبية 1'!D31:E31)</f>
        <v>#VALUE!</v>
      </c>
      <c r="C113" s="264"/>
      <c r="D113" s="143" t="str">
        <f>IF('2 علوم تجريبية 1'!Q31="","",'2 علوم تجريبية 1'!Q31)</f>
        <v/>
      </c>
      <c r="E113" s="143" t="str">
        <f>IF('2 علوم تجريبية 1'!R31="","",'2 علوم تجريبية 1'!R31)</f>
        <v/>
      </c>
      <c r="F113" s="143" t="str">
        <f>IF('2 علوم تجريبية 1'!S31="","",'2 علوم تجريبية 1'!S31)</f>
        <v/>
      </c>
      <c r="G113" s="143" t="str">
        <f>IF('2 علوم تجريبية 1'!T31="","",'2 علوم تجريبية 1'!T31*2)</f>
        <v/>
      </c>
      <c r="H113" s="143" t="str">
        <f t="shared" si="8"/>
        <v/>
      </c>
      <c r="I113" s="144">
        <f>IF('2 علوم تجريبية 1'!$N$1="","",'2 علوم تجريبية 1'!$N$1)</f>
        <v>2</v>
      </c>
      <c r="J113" s="145" t="str">
        <f t="shared" si="9"/>
        <v/>
      </c>
      <c r="K113" s="265" t="str">
        <f t="shared" si="10"/>
        <v/>
      </c>
      <c r="L113" s="265"/>
      <c r="M113" s="147"/>
      <c r="N113" s="258"/>
    </row>
    <row r="114" spans="1:14" ht="21" thickBot="1" x14ac:dyDescent="0.3">
      <c r="A114" s="142">
        <f>IF('2 علوم تجريبية 1'!C32="","",'2 علوم تجريبية 1'!C32)</f>
        <v>29</v>
      </c>
      <c r="B114" s="263" t="e">
        <f>IF('2 علوم تجريبية 1'!D32:E32="","",'2 علوم تجريبية 1'!D32:E32)</f>
        <v>#VALUE!</v>
      </c>
      <c r="C114" s="264"/>
      <c r="D114" s="143" t="str">
        <f>IF('2 علوم تجريبية 1'!Q32="","",'2 علوم تجريبية 1'!Q32)</f>
        <v/>
      </c>
      <c r="E114" s="143" t="str">
        <f>IF('2 علوم تجريبية 1'!R32="","",'2 علوم تجريبية 1'!R32)</f>
        <v/>
      </c>
      <c r="F114" s="143" t="str">
        <f>IF('2 علوم تجريبية 1'!S32="","",'2 علوم تجريبية 1'!S32)</f>
        <v/>
      </c>
      <c r="G114" s="143" t="str">
        <f>IF('2 علوم تجريبية 1'!T32="","",'2 علوم تجريبية 1'!T32*2)</f>
        <v/>
      </c>
      <c r="H114" s="143" t="str">
        <f t="shared" si="8"/>
        <v/>
      </c>
      <c r="I114" s="144">
        <f>IF('2 علوم تجريبية 1'!$N$1="","",'2 علوم تجريبية 1'!$N$1)</f>
        <v>2</v>
      </c>
      <c r="J114" s="145" t="str">
        <f t="shared" si="9"/>
        <v/>
      </c>
      <c r="K114" s="265" t="str">
        <f t="shared" si="10"/>
        <v/>
      </c>
      <c r="L114" s="265"/>
      <c r="M114" s="147"/>
      <c r="N114" s="258"/>
    </row>
    <row r="115" spans="1:14" ht="21" thickBot="1" x14ac:dyDescent="0.3">
      <c r="A115" s="142">
        <f>IF('2 علوم تجريبية 1'!C33="","",'2 علوم تجريبية 1'!C33)</f>
        <v>30</v>
      </c>
      <c r="B115" s="263" t="e">
        <f>IF('2 علوم تجريبية 1'!D33:E33="","",'2 علوم تجريبية 1'!D33:E33)</f>
        <v>#VALUE!</v>
      </c>
      <c r="C115" s="264"/>
      <c r="D115" s="143" t="str">
        <f>IF('2 علوم تجريبية 1'!Q33="","",'2 علوم تجريبية 1'!Q33)</f>
        <v/>
      </c>
      <c r="E115" s="143" t="str">
        <f>IF('2 علوم تجريبية 1'!R33="","",'2 علوم تجريبية 1'!R33)</f>
        <v/>
      </c>
      <c r="F115" s="143" t="str">
        <f>IF('2 علوم تجريبية 1'!S33="","",'2 علوم تجريبية 1'!S33)</f>
        <v/>
      </c>
      <c r="G115" s="143" t="str">
        <f>IF('2 علوم تجريبية 1'!T33="","",'2 علوم تجريبية 1'!T33*2)</f>
        <v/>
      </c>
      <c r="H115" s="143" t="str">
        <f t="shared" si="8"/>
        <v/>
      </c>
      <c r="I115" s="144">
        <f>IF('2 علوم تجريبية 1'!$N$1="","",'2 علوم تجريبية 1'!$N$1)</f>
        <v>2</v>
      </c>
      <c r="J115" s="145" t="str">
        <f t="shared" si="9"/>
        <v/>
      </c>
      <c r="K115" s="265" t="str">
        <f t="shared" si="10"/>
        <v/>
      </c>
      <c r="L115" s="265"/>
      <c r="M115" s="147"/>
      <c r="N115" s="258"/>
    </row>
    <row r="116" spans="1:14" ht="21" thickBot="1" x14ac:dyDescent="0.3">
      <c r="A116" s="136" t="str">
        <f>IF('2 علوم تجريبية 1'!C34="","",'2 علوم تجريبية 1'!C34)</f>
        <v/>
      </c>
      <c r="B116" s="266" t="e">
        <f>IF('2 علوم تجريبية 1'!D34:E34="","",'2 علوم تجريبية 1'!D34:E34)</f>
        <v>#VALUE!</v>
      </c>
      <c r="C116" s="267"/>
      <c r="D116" s="161" t="str">
        <f>IF('2 علوم تجريبية 1'!Q34="","",'2 علوم تجريبية 1'!Q34)</f>
        <v/>
      </c>
      <c r="E116" s="161" t="str">
        <f>IF('2 علوم تجريبية 1'!R34="","",'2 علوم تجريبية 1'!R34)</f>
        <v/>
      </c>
      <c r="F116" s="161" t="str">
        <f>IF('2 علوم تجريبية 1'!S34="","",'2 علوم تجريبية 1'!S34)</f>
        <v/>
      </c>
      <c r="G116" s="161" t="str">
        <f>IF('2 علوم تجريبية 1'!T34="","",'2 علوم تجريبية 1'!T34*2)</f>
        <v/>
      </c>
      <c r="H116" s="161" t="str">
        <f t="shared" ref="H116:H117" si="11">IFERROR((D116+E116+F116+G116)/5,"")</f>
        <v/>
      </c>
      <c r="I116" s="162">
        <f>IF('2 علوم تجريبية 1'!$N$1="","",'2 علوم تجريبية 1'!$N$1)</f>
        <v>2</v>
      </c>
      <c r="J116" s="163" t="str">
        <f t="shared" si="9"/>
        <v/>
      </c>
      <c r="K116" s="268" t="str">
        <f t="shared" si="10"/>
        <v/>
      </c>
      <c r="L116" s="268"/>
      <c r="M116" s="153"/>
      <c r="N116" s="259"/>
    </row>
    <row r="117" spans="1:14" ht="21" thickBot="1" x14ac:dyDescent="0.3">
      <c r="A117" s="121" t="str">
        <f>IF('2 علوم تجريبية 1'!C35="","",'2 علوم تجريبية 1'!C35)</f>
        <v/>
      </c>
      <c r="B117" s="269" t="e">
        <f>IF('2 علوم تجريبية 1'!D35:E35="","",'2 علوم تجريبية 1'!D35:E35)</f>
        <v>#VALUE!</v>
      </c>
      <c r="C117" s="269"/>
      <c r="D117" s="123" t="str">
        <f>IF('2 علوم تجريبية 1'!G116="","",'2 علوم تجريبية 1'!G116)</f>
        <v/>
      </c>
      <c r="E117" s="123" t="str">
        <f>IF('2 علوم تجريبية 1'!H116="","",'2 علوم تجريبية 1'!H116)</f>
        <v/>
      </c>
      <c r="F117" s="123" t="str">
        <f>IF('2 علوم تجريبية 1'!I116="","",'2 علوم تجريبية 1'!I116)</f>
        <v/>
      </c>
      <c r="G117" s="123" t="str">
        <f>IF('2 علوم تجريبية 1'!J116="","",'2 علوم تجريبية 1'!J116*2)</f>
        <v/>
      </c>
      <c r="H117" s="123" t="str">
        <f t="shared" si="11"/>
        <v/>
      </c>
      <c r="I117" s="124"/>
      <c r="J117" s="123" t="str">
        <f t="shared" si="9"/>
        <v/>
      </c>
      <c r="K117" s="270" t="str">
        <f t="shared" si="10"/>
        <v/>
      </c>
      <c r="L117" s="270"/>
      <c r="M117" s="125"/>
      <c r="N117" s="126"/>
    </row>
    <row r="118" spans="1:14" ht="24" thickTop="1" thickBot="1" x14ac:dyDescent="0.3">
      <c r="B118" s="260" t="s">
        <v>154</v>
      </c>
      <c r="C118" s="261"/>
      <c r="D118" s="262"/>
      <c r="F118" s="174">
        <f>COUNTIF(H86:H115,"&gt;=10")</f>
        <v>0</v>
      </c>
      <c r="I118" s="260" t="s">
        <v>153</v>
      </c>
      <c r="J118" s="261"/>
      <c r="K118" s="262"/>
      <c r="N118" s="174">
        <f>COUNTIF(H86:H115,"&lt;10")</f>
        <v>0</v>
      </c>
    </row>
    <row r="119" spans="1:14" ht="19.5" thickTop="1" x14ac:dyDescent="0.25"/>
    <row r="120" spans="1:14" x14ac:dyDescent="0.25"/>
  </sheetData>
  <mergeCells count="247"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N63:N75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K90:L90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N85:N101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97:C97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  <mergeCell ref="N44:N61"/>
    <mergeCell ref="N4:N20"/>
    <mergeCell ref="N103:N116"/>
    <mergeCell ref="B77:D77"/>
    <mergeCell ref="I77:K77"/>
    <mergeCell ref="B118:D118"/>
    <mergeCell ref="I118:K118"/>
    <mergeCell ref="B36:D36"/>
    <mergeCell ref="I36:K36"/>
    <mergeCell ref="B108:C108"/>
    <mergeCell ref="K108:L108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N22:N34"/>
  </mergeCells>
  <conditionalFormatting sqref="F2">
    <cfRule type="containsErrors" dxfId="33" priority="11" stopIfTrue="1">
      <formula>ISERROR(F2)</formula>
    </cfRule>
  </conditionalFormatting>
  <conditionalFormatting sqref="F3">
    <cfRule type="containsErrors" dxfId="32" priority="10" stopIfTrue="1">
      <formula>ISERROR(F3)</formula>
    </cfRule>
  </conditionalFormatting>
  <conditionalFormatting sqref="F42">
    <cfRule type="containsErrors" dxfId="31" priority="7" stopIfTrue="1">
      <formula>ISERROR(F42)</formula>
    </cfRule>
  </conditionalFormatting>
  <conditionalFormatting sqref="F43">
    <cfRule type="containsErrors" dxfId="30" priority="6" stopIfTrue="1">
      <formula>ISERROR(F43)</formula>
    </cfRule>
  </conditionalFormatting>
  <conditionalFormatting sqref="F83">
    <cfRule type="containsErrors" dxfId="29" priority="5" stopIfTrue="1">
      <formula>ISERROR(F83)</formula>
    </cfRule>
  </conditionalFormatting>
  <conditionalFormatting sqref="F84">
    <cfRule type="containsErrors" dxfId="28" priority="4" stopIfTrue="1">
      <formula>ISERROR(F84)</formula>
    </cfRule>
  </conditionalFormatting>
  <conditionalFormatting sqref="H5:H34">
    <cfRule type="cellIs" dxfId="27" priority="3" operator="lessThan">
      <formula>10</formula>
    </cfRule>
  </conditionalFormatting>
  <conditionalFormatting sqref="H45:H75">
    <cfRule type="cellIs" dxfId="26" priority="2" operator="lessThan">
      <formula>10</formula>
    </cfRule>
  </conditionalFormatting>
  <conditionalFormatting sqref="H86:H116">
    <cfRule type="cellIs" dxfId="25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FF0000"/>
  </sheetPr>
  <dimension ref="A1:R123"/>
  <sheetViews>
    <sheetView showGridLines="0" rightToLeft="1" workbookViewId="0">
      <selection activeCell="H123" sqref="H123"/>
    </sheetView>
  </sheetViews>
  <sheetFormatPr baseColWidth="10" defaultColWidth="0" defaultRowHeight="18.75" zeroHeight="1" x14ac:dyDescent="0.25"/>
  <cols>
    <col min="1" max="1" width="4.75" style="120" customWidth="1"/>
    <col min="2" max="2" width="7.25" style="120" customWidth="1"/>
    <col min="3" max="3" width="14.75" style="120" customWidth="1"/>
    <col min="4" max="4" width="9.25" style="120" customWidth="1"/>
    <col min="5" max="5" width="9.375" style="120" customWidth="1"/>
    <col min="6" max="6" width="9.75" style="120" customWidth="1"/>
    <col min="7" max="7" width="9.5" style="120" customWidth="1"/>
    <col min="8" max="8" width="10.625" style="120" customWidth="1"/>
    <col min="9" max="9" width="8.5" style="135" customWidth="1"/>
    <col min="10" max="10" width="8.875" style="120" customWidth="1"/>
    <col min="11" max="11" width="10.5" style="120" customWidth="1"/>
    <col min="12" max="12" width="9.375" style="120" customWidth="1"/>
    <col min="13" max="13" width="11" style="120" hidden="1" customWidth="1"/>
    <col min="14" max="14" width="8.5" style="120" customWidth="1"/>
    <col min="15" max="15" width="8.75" style="120" customWidth="1"/>
    <col min="16" max="16" width="7.75" style="120" customWidth="1"/>
    <col min="17" max="18" width="11" style="120" customWidth="1"/>
    <col min="19" max="16384" width="11" style="120" hidden="1"/>
  </cols>
  <sheetData>
    <row r="1" spans="1:16" ht="30.75" thickBot="1" x14ac:dyDescent="0.3">
      <c r="A1" s="273" t="s">
        <v>0</v>
      </c>
      <c r="B1" s="273"/>
      <c r="C1" s="279" t="s">
        <v>26</v>
      </c>
      <c r="D1" s="279"/>
      <c r="E1" s="280"/>
      <c r="F1" s="281" t="s">
        <v>4</v>
      </c>
      <c r="G1" s="282"/>
      <c r="H1" s="282"/>
      <c r="I1" s="283"/>
      <c r="J1" s="293" t="s">
        <v>9</v>
      </c>
      <c r="K1" s="294"/>
      <c r="L1" s="286" t="s">
        <v>19</v>
      </c>
      <c r="M1" s="286"/>
      <c r="N1" s="286"/>
      <c r="O1" s="119"/>
      <c r="P1" s="119"/>
    </row>
    <row r="2" spans="1:16" ht="23.25" thickBot="1" x14ac:dyDescent="0.3">
      <c r="A2" s="273" t="s">
        <v>6</v>
      </c>
      <c r="B2" s="273"/>
      <c r="C2" s="274" t="s">
        <v>29</v>
      </c>
      <c r="D2" s="274"/>
      <c r="E2" s="274"/>
      <c r="F2" s="275" t="s">
        <v>5</v>
      </c>
      <c r="G2" s="275"/>
      <c r="H2" s="276" t="str">
        <f>IFERROR(INDEX($B$5:$H$35,MATCH(L2,$H$5:$H$35,0),1),"")</f>
        <v>بركات بشرى</v>
      </c>
      <c r="I2" s="276"/>
      <c r="J2" s="277"/>
      <c r="K2" s="166" t="s">
        <v>10</v>
      </c>
      <c r="L2" s="137">
        <f>IFERROR(MAX(H5:H40),"")</f>
        <v>14.5</v>
      </c>
      <c r="M2" s="138"/>
      <c r="N2" s="139" t="s">
        <v>18</v>
      </c>
      <c r="O2" s="119"/>
      <c r="P2" s="119"/>
    </row>
    <row r="3" spans="1:16" ht="23.25" thickBot="1" x14ac:dyDescent="0.3">
      <c r="A3" s="273" t="s">
        <v>1</v>
      </c>
      <c r="B3" s="273"/>
      <c r="C3" s="274" t="s">
        <v>7</v>
      </c>
      <c r="D3" s="274"/>
      <c r="E3" s="274"/>
      <c r="F3" s="278" t="s">
        <v>8</v>
      </c>
      <c r="G3" s="278"/>
      <c r="H3" s="277" t="str">
        <f>IFERROR(INDEX($B$5:$H$35,MATCH(L3,$H$5:$H$35,0),1),"")</f>
        <v>بوشيخي أحمد</v>
      </c>
      <c r="I3" s="277"/>
      <c r="J3" s="277"/>
      <c r="K3" s="166" t="s">
        <v>10</v>
      </c>
      <c r="L3" s="137">
        <f>IFERROR(MIN(H5:H40),"")</f>
        <v>4.2</v>
      </c>
      <c r="M3" s="138"/>
      <c r="N3" s="140" t="s">
        <v>25</v>
      </c>
      <c r="O3" s="119"/>
      <c r="P3" s="119"/>
    </row>
    <row r="4" spans="1:16" ht="21.75" customHeight="1" thickTop="1" thickBot="1" x14ac:dyDescent="0.3">
      <c r="A4" s="164" t="s">
        <v>2</v>
      </c>
      <c r="B4" s="271" t="s">
        <v>3</v>
      </c>
      <c r="C4" s="271"/>
      <c r="D4" s="165" t="s">
        <v>11</v>
      </c>
      <c r="E4" s="165" t="s">
        <v>12</v>
      </c>
      <c r="F4" s="165" t="s">
        <v>13</v>
      </c>
      <c r="G4" s="165" t="s">
        <v>28</v>
      </c>
      <c r="H4" s="165" t="s">
        <v>14</v>
      </c>
      <c r="I4" s="165" t="s">
        <v>15</v>
      </c>
      <c r="J4" s="165" t="s">
        <v>16</v>
      </c>
      <c r="K4" s="272" t="s">
        <v>17</v>
      </c>
      <c r="L4" s="272"/>
      <c r="M4" s="141"/>
      <c r="N4" s="254" t="s">
        <v>152</v>
      </c>
      <c r="O4" s="119"/>
      <c r="P4" s="119"/>
    </row>
    <row r="5" spans="1:16" ht="21" thickBot="1" x14ac:dyDescent="0.3">
      <c r="A5" s="142">
        <f>IF('2علوم تجريبة 2'!A4="","",'2علوم تجريبة 2'!A4)</f>
        <v>1</v>
      </c>
      <c r="B5" s="263" t="str">
        <f>IF('2علوم تجريبة 2'!B4:C4="","",'2علوم تجريبة 2'!B4:C4)</f>
        <v>أولا نصير رياض</v>
      </c>
      <c r="C5" s="264"/>
      <c r="D5" s="143">
        <f>IF('2علوم تجريبة 2'!D4="","",'2علوم تجريبة 2'!D4)</f>
        <v>13</v>
      </c>
      <c r="E5" s="143">
        <f>IF('2علوم تجريبة 2'!E4="","",'2علوم تجريبة 2'!E4)</f>
        <v>12</v>
      </c>
      <c r="F5" s="143">
        <f>IF('2علوم تجريبة 2'!F4="","",'2علوم تجريبة 2'!F4)</f>
        <v>6</v>
      </c>
      <c r="G5" s="143">
        <f>IF('2علوم تجريبة 2'!G4="","",'2علوم تجريبة 2'!G4*2)</f>
        <v>20</v>
      </c>
      <c r="H5" s="143">
        <f>IF(D5="","",SUM(D5:G5)/5)</f>
        <v>10.199999999999999</v>
      </c>
      <c r="I5" s="144">
        <f>IF('2 علوم تجريبية 1'!$N$1="","",'2 علوم تجريبية 1'!$N$1)</f>
        <v>2</v>
      </c>
      <c r="J5" s="167">
        <f>IFERROR(I5*H5,"")</f>
        <v>20.399999999999999</v>
      </c>
      <c r="K5" s="265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متوسطة</v>
      </c>
      <c r="L5" s="265"/>
      <c r="M5" s="146"/>
      <c r="N5" s="255"/>
      <c r="O5" s="119"/>
      <c r="P5" s="119"/>
    </row>
    <row r="6" spans="1:16" ht="21" thickBot="1" x14ac:dyDescent="0.3">
      <c r="A6" s="142">
        <f>IF('2علوم تجريبة 2'!A5="","",'2علوم تجريبة 2'!A5)</f>
        <v>2</v>
      </c>
      <c r="B6" s="263" t="str">
        <f>IF('2علوم تجريبة 2'!B5:C5="","",'2علوم تجريبة 2'!B5:C5)</f>
        <v>بركات بشرى</v>
      </c>
      <c r="C6" s="264"/>
      <c r="D6" s="143">
        <f>IF('2علوم تجريبة 2'!D5="","",'2علوم تجريبة 2'!D5)</f>
        <v>15</v>
      </c>
      <c r="E6" s="143">
        <f>IF('2علوم تجريبة 2'!E5="","",'2علوم تجريبة 2'!E5)</f>
        <v>14</v>
      </c>
      <c r="F6" s="143">
        <f>IF('2علوم تجريبة 2'!F5="","",'2علوم تجريبة 2'!F5)</f>
        <v>12</v>
      </c>
      <c r="G6" s="143">
        <f>IF('2علوم تجريبة 2'!G5="","",'2علوم تجريبة 2'!G5*2)</f>
        <v>31.5</v>
      </c>
      <c r="H6" s="143">
        <f t="shared" ref="H6:H36" si="0">IF(D6="","",SUM(D6:G6)/5)</f>
        <v>14.5</v>
      </c>
      <c r="I6" s="144">
        <f>IF('2 علوم تجريبية 1'!$N$1="","",'2 علوم تجريبية 1'!$N$1)</f>
        <v>2</v>
      </c>
      <c r="J6" s="167">
        <f t="shared" ref="J6:J40" si="1">IFERROR(I6*H6,"")</f>
        <v>29</v>
      </c>
      <c r="K6" s="265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جيدة جدا</v>
      </c>
      <c r="L6" s="265"/>
      <c r="M6" s="147"/>
      <c r="N6" s="255"/>
      <c r="O6" s="119"/>
      <c r="P6" s="119"/>
    </row>
    <row r="7" spans="1:16" ht="21" thickBot="1" x14ac:dyDescent="0.3">
      <c r="A7" s="142">
        <f>IF('2علوم تجريبة 2'!A6="","",'2علوم تجريبة 2'!A6)</f>
        <v>3</v>
      </c>
      <c r="B7" s="263" t="str">
        <f>IF('2علوم تجريبة 2'!B6:C6="","",'2علوم تجريبة 2'!B6:C6)</f>
        <v>بقوق نجيب</v>
      </c>
      <c r="C7" s="264"/>
      <c r="D7" s="143">
        <f>IF('2علوم تجريبة 2'!D6="","",'2علوم تجريبة 2'!D6)</f>
        <v>12</v>
      </c>
      <c r="E7" s="143">
        <f>IF('2علوم تجريبة 2'!E6="","",'2علوم تجريبة 2'!E6)</f>
        <v>13</v>
      </c>
      <c r="F7" s="143">
        <f>IF('2علوم تجريبة 2'!F6="","",'2علوم تجريبة 2'!F6)</f>
        <v>3.25</v>
      </c>
      <c r="G7" s="143">
        <f>IF('2علوم تجريبة 2'!G6="","",'2علوم تجريبة 2'!G6*2)</f>
        <v>15.5</v>
      </c>
      <c r="H7" s="143">
        <f t="shared" si="0"/>
        <v>8.75</v>
      </c>
      <c r="I7" s="144">
        <f>IF('2 علوم تجريبية 1'!$N$1="","",'2 علوم تجريبية 1'!$N$1)</f>
        <v>2</v>
      </c>
      <c r="J7" s="167">
        <f t="shared" si="1"/>
        <v>17.5</v>
      </c>
      <c r="K7" s="265" t="str">
        <f t="shared" si="2"/>
        <v>نتائج غيرمقبولة</v>
      </c>
      <c r="L7" s="265"/>
      <c r="M7" s="147"/>
      <c r="N7" s="255"/>
      <c r="O7" s="119"/>
      <c r="P7" s="119"/>
    </row>
    <row r="8" spans="1:16" ht="21" thickBot="1" x14ac:dyDescent="0.3">
      <c r="A8" s="142">
        <f>IF('2علوم تجريبة 2'!A7="","",'2علوم تجريبة 2'!A7)</f>
        <v>4</v>
      </c>
      <c r="B8" s="263" t="str">
        <f>IF('2علوم تجريبة 2'!B7:C7="","",'2علوم تجريبة 2'!B7:C7)</f>
        <v>بلعيد ايمان</v>
      </c>
      <c r="C8" s="264"/>
      <c r="D8" s="143">
        <f>IF('2علوم تجريبة 2'!D7="","",'2علوم تجريبة 2'!D7)</f>
        <v>14</v>
      </c>
      <c r="E8" s="143">
        <f>IF('2علوم تجريبة 2'!E7="","",'2علوم تجريبة 2'!E7)</f>
        <v>13</v>
      </c>
      <c r="F8" s="143">
        <f>IF('2علوم تجريبة 2'!F7="","",'2علوم تجريبة 2'!F7)</f>
        <v>9.75</v>
      </c>
      <c r="G8" s="143">
        <f>IF('2علوم تجريبة 2'!G7="","",'2علوم تجريبة 2'!G7*2)</f>
        <v>23</v>
      </c>
      <c r="H8" s="143">
        <f t="shared" si="0"/>
        <v>11.95</v>
      </c>
      <c r="I8" s="144">
        <f>IF('2 علوم تجريبية 1'!$N$1="","",'2 علوم تجريبية 1'!$N$1)</f>
        <v>2</v>
      </c>
      <c r="J8" s="167">
        <f t="shared" si="1"/>
        <v>23.9</v>
      </c>
      <c r="K8" s="265" t="str">
        <f t="shared" si="2"/>
        <v>نتائج حسنة</v>
      </c>
      <c r="L8" s="265"/>
      <c r="M8" s="147"/>
      <c r="N8" s="255"/>
      <c r="O8" s="119"/>
      <c r="P8" s="119"/>
    </row>
    <row r="9" spans="1:16" ht="21" thickBot="1" x14ac:dyDescent="0.3">
      <c r="A9" s="142">
        <f>IF('2علوم تجريبة 2'!A8="","",'2علوم تجريبة 2'!A8)</f>
        <v>5</v>
      </c>
      <c r="B9" s="263" t="str">
        <f>IF('2علوم تجريبة 2'!B8:C8="","",'2علوم تجريبة 2'!B8:C8)</f>
        <v>بن خادر خالد</v>
      </c>
      <c r="C9" s="264"/>
      <c r="D9" s="143">
        <f>IF('2علوم تجريبة 2'!D8="","",'2علوم تجريبة 2'!D8)</f>
        <v>12</v>
      </c>
      <c r="E9" s="143">
        <f>IF('2علوم تجريبة 2'!E8="","",'2علوم تجريبة 2'!E8)</f>
        <v>12.5</v>
      </c>
      <c r="F9" s="143">
        <f>IF('2علوم تجريبة 2'!F8="","",'2علوم تجريبة 2'!F8)</f>
        <v>11.75</v>
      </c>
      <c r="G9" s="143">
        <f>IF('2علوم تجريبة 2'!G8="","",'2علوم تجريبة 2'!G8*2)</f>
        <v>14.5</v>
      </c>
      <c r="H9" s="143">
        <f t="shared" si="0"/>
        <v>10.15</v>
      </c>
      <c r="I9" s="144">
        <f>IF('2 علوم تجريبية 1'!$N$1="","",'2 علوم تجريبية 1'!$N$1)</f>
        <v>2</v>
      </c>
      <c r="J9" s="167">
        <f t="shared" si="1"/>
        <v>20.3</v>
      </c>
      <c r="K9" s="265" t="str">
        <f t="shared" si="2"/>
        <v>نتائج متوسطة</v>
      </c>
      <c r="L9" s="265"/>
      <c r="M9" s="147"/>
      <c r="N9" s="255"/>
      <c r="O9" s="119"/>
      <c r="P9" s="119"/>
    </row>
    <row r="10" spans="1:16" ht="21" thickBot="1" x14ac:dyDescent="0.3">
      <c r="A10" s="142">
        <f>IF('2علوم تجريبة 2'!A9="","",'2علوم تجريبة 2'!A9)</f>
        <v>6</v>
      </c>
      <c r="B10" s="263" t="str">
        <f>IF('2علوم تجريبة 2'!B9:C9="","",'2علوم تجريبة 2'!B9:C9)</f>
        <v>بن دادة محمد اكرم</v>
      </c>
      <c r="C10" s="264"/>
      <c r="D10" s="143">
        <f>IF('2علوم تجريبة 2'!D9="","",'2علوم تجريبة 2'!D9)</f>
        <v>15</v>
      </c>
      <c r="E10" s="143">
        <f>IF('2علوم تجريبة 2'!E9="","",'2علوم تجريبة 2'!E9)</f>
        <v>13</v>
      </c>
      <c r="F10" s="143">
        <f>IF('2علوم تجريبة 2'!F9="","",'2علوم تجريبة 2'!F9)</f>
        <v>15.5</v>
      </c>
      <c r="G10" s="143">
        <f>IF('2علوم تجريبة 2'!G9="","",'2علوم تجريبة 2'!G9*2)</f>
        <v>22.5</v>
      </c>
      <c r="H10" s="143">
        <f t="shared" si="0"/>
        <v>13.2</v>
      </c>
      <c r="I10" s="144">
        <f>IF('2 علوم تجريبية 1'!$N$1="","",'2 علوم تجريبية 1'!$N$1)</f>
        <v>2</v>
      </c>
      <c r="J10" s="167">
        <f t="shared" si="1"/>
        <v>26.4</v>
      </c>
      <c r="K10" s="265" t="str">
        <f t="shared" si="2"/>
        <v>نتائج جيدة جدا</v>
      </c>
      <c r="L10" s="265"/>
      <c r="M10" s="147"/>
      <c r="N10" s="255"/>
      <c r="O10" s="119"/>
      <c r="P10" s="119"/>
    </row>
    <row r="11" spans="1:16" ht="21" thickBot="1" x14ac:dyDescent="0.3">
      <c r="A11" s="142">
        <f>IF('2علوم تجريبة 2'!A10="","",'2علوم تجريبة 2'!A10)</f>
        <v>7</v>
      </c>
      <c r="B11" s="263" t="str">
        <f>IF('2علوم تجريبة 2'!B10:C10="","",'2علوم تجريبة 2'!B10:C10)</f>
        <v>بن صابرو محمد</v>
      </c>
      <c r="C11" s="264"/>
      <c r="D11" s="143">
        <f>IF('2علوم تجريبة 2'!D10="","",'2علوم تجريبة 2'!D10)</f>
        <v>14.5</v>
      </c>
      <c r="E11" s="143">
        <f>IF('2علوم تجريبة 2'!E10="","",'2علوم تجريبة 2'!E10)</f>
        <v>12.5</v>
      </c>
      <c r="F11" s="143">
        <f>IF('2علوم تجريبة 2'!F10="","",'2علوم تجريبة 2'!F10)</f>
        <v>14.25</v>
      </c>
      <c r="G11" s="143">
        <f>IF('2علوم تجريبة 2'!G10="","",'2علوم تجريبة 2'!G10*2)</f>
        <v>19</v>
      </c>
      <c r="H11" s="143">
        <f t="shared" si="0"/>
        <v>12.05</v>
      </c>
      <c r="I11" s="144">
        <f>IF('2 علوم تجريبية 1'!$N$1="","",'2 علوم تجريبية 1'!$N$1)</f>
        <v>2</v>
      </c>
      <c r="J11" s="167">
        <f t="shared" si="1"/>
        <v>24.1</v>
      </c>
      <c r="K11" s="265" t="str">
        <f t="shared" si="2"/>
        <v>نتائج حسنة</v>
      </c>
      <c r="L11" s="265"/>
      <c r="M11" s="147"/>
      <c r="N11" s="255"/>
      <c r="O11" s="119"/>
      <c r="P11" s="119"/>
    </row>
    <row r="12" spans="1:16" ht="21" thickBot="1" x14ac:dyDescent="0.3">
      <c r="A12" s="142">
        <f>IF('2علوم تجريبة 2'!A11="","",'2علوم تجريبة 2'!A11)</f>
        <v>8</v>
      </c>
      <c r="B12" s="263" t="str">
        <f>IF('2علوم تجريبة 2'!B11:C11="","",'2علوم تجريبة 2'!B11:C11)</f>
        <v>بن عامر أسامة</v>
      </c>
      <c r="C12" s="264"/>
      <c r="D12" s="143">
        <f>IF('2علوم تجريبة 2'!D11="","",'2علوم تجريبة 2'!D11)</f>
        <v>11</v>
      </c>
      <c r="E12" s="143">
        <f>IF('2علوم تجريبة 2'!E11="","",'2علوم تجريبة 2'!E11)</f>
        <v>11.5</v>
      </c>
      <c r="F12" s="143">
        <f>IF('2علوم تجريبة 2'!F11="","",'2علوم تجريبة 2'!F11)</f>
        <v>6.25</v>
      </c>
      <c r="G12" s="143">
        <f>IF('2علوم تجريبة 2'!G11="","",'2علوم تجريبة 2'!G11*2)</f>
        <v>20</v>
      </c>
      <c r="H12" s="143">
        <f t="shared" si="0"/>
        <v>9.75</v>
      </c>
      <c r="I12" s="144">
        <f>IF('2 علوم تجريبية 1'!$N$1="","",'2 علوم تجريبية 1'!$N$1)</f>
        <v>2</v>
      </c>
      <c r="J12" s="167">
        <f t="shared" si="1"/>
        <v>19.5</v>
      </c>
      <c r="K12" s="265" t="str">
        <f t="shared" si="2"/>
        <v>نتائج غيرمقبولة</v>
      </c>
      <c r="L12" s="265"/>
      <c r="M12" s="147"/>
      <c r="N12" s="255"/>
      <c r="O12" s="119"/>
      <c r="P12" s="119"/>
    </row>
    <row r="13" spans="1:16" ht="21" thickBot="1" x14ac:dyDescent="0.3">
      <c r="A13" s="142">
        <f>IF('2علوم تجريبة 2'!A12="","",'2علوم تجريبة 2'!A12)</f>
        <v>9</v>
      </c>
      <c r="B13" s="263" t="str">
        <f>IF('2علوم تجريبة 2'!B12:C12="","",'2علوم تجريبة 2'!B12:C12)</f>
        <v>بن مجاهد هند</v>
      </c>
      <c r="C13" s="264"/>
      <c r="D13" s="143">
        <f>IF('2علوم تجريبة 2'!D12="","",'2علوم تجريبة 2'!D12)</f>
        <v>15.5</v>
      </c>
      <c r="E13" s="143">
        <f>IF('2علوم تجريبة 2'!E12="","",'2علوم تجريبة 2'!E12)</f>
        <v>13</v>
      </c>
      <c r="F13" s="143">
        <f>IF('2علوم تجريبة 2'!F12="","",'2علوم تجريبة 2'!F12)</f>
        <v>15</v>
      </c>
      <c r="G13" s="143">
        <f>IF('2علوم تجريبة 2'!G12="","",'2علوم تجريبة 2'!G12*2)</f>
        <v>25</v>
      </c>
      <c r="H13" s="143">
        <f t="shared" si="0"/>
        <v>13.7</v>
      </c>
      <c r="I13" s="144">
        <f>IF('2 علوم تجريبية 1'!$N$1="","",'2 علوم تجريبية 1'!$N$1)</f>
        <v>2</v>
      </c>
      <c r="J13" s="167">
        <f t="shared" si="1"/>
        <v>27.4</v>
      </c>
      <c r="K13" s="265" t="str">
        <f t="shared" si="2"/>
        <v>نتائج جيدة جدا</v>
      </c>
      <c r="L13" s="265"/>
      <c r="M13" s="147"/>
      <c r="N13" s="255"/>
      <c r="O13" s="119"/>
      <c r="P13" s="119"/>
    </row>
    <row r="14" spans="1:16" ht="21" thickBot="1" x14ac:dyDescent="0.3">
      <c r="A14" s="142">
        <f>IF('2علوم تجريبة 2'!A13="","",'2علوم تجريبة 2'!A13)</f>
        <v>10</v>
      </c>
      <c r="B14" s="263" t="str">
        <f>IF('2علوم تجريبة 2'!B13:C13="","",'2علوم تجريبة 2'!B13:C13)</f>
        <v>بن معطي الحاج محمد</v>
      </c>
      <c r="C14" s="264"/>
      <c r="D14" s="143">
        <f>IF('2علوم تجريبة 2'!D13="","",'2علوم تجريبة 2'!D13)</f>
        <v>13</v>
      </c>
      <c r="E14" s="143">
        <f>IF('2علوم تجريبة 2'!E13="","",'2علوم تجريبة 2'!E13)</f>
        <v>12</v>
      </c>
      <c r="F14" s="143">
        <f>IF('2علوم تجريبة 2'!F13="","",'2علوم تجريبة 2'!F13)</f>
        <v>8.25</v>
      </c>
      <c r="G14" s="143">
        <f>IF('2علوم تجريبة 2'!G13="","",'2علوم تجريبة 2'!G13*2)</f>
        <v>20</v>
      </c>
      <c r="H14" s="143">
        <f t="shared" si="0"/>
        <v>10.65</v>
      </c>
      <c r="I14" s="144">
        <f>IF('2 علوم تجريبية 1'!$N$1="","",'2 علوم تجريبية 1'!$N$1)</f>
        <v>2</v>
      </c>
      <c r="J14" s="167">
        <f t="shared" si="1"/>
        <v>21.3</v>
      </c>
      <c r="K14" s="265" t="str">
        <f t="shared" si="2"/>
        <v>نتائج متوسطة</v>
      </c>
      <c r="L14" s="265"/>
      <c r="M14" s="147"/>
      <c r="N14" s="255"/>
      <c r="O14" s="119"/>
      <c r="P14" s="119"/>
    </row>
    <row r="15" spans="1:16" ht="21" thickBot="1" x14ac:dyDescent="0.3">
      <c r="A15" s="142">
        <f>IF('2علوم تجريبة 2'!A14="","",'2علوم تجريبة 2'!A14)</f>
        <v>11</v>
      </c>
      <c r="B15" s="263" t="str">
        <f>IF('2علوم تجريبة 2'!B14:C14="","",'2علوم تجريبة 2'!B14:C14)</f>
        <v>بوشيخي أحمد</v>
      </c>
      <c r="C15" s="264"/>
      <c r="D15" s="143">
        <f>IF('2علوم تجريبة 2'!D14="","",'2علوم تجريبة 2'!D14)</f>
        <v>6</v>
      </c>
      <c r="E15" s="143">
        <f>IF('2علوم تجريبة 2'!E14="","",'2علوم تجريبة 2'!E14)</f>
        <v>6</v>
      </c>
      <c r="F15" s="143">
        <f>IF('2علوم تجريبة 2'!F14="","",'2علوم تجريبة 2'!F14)</f>
        <v>3</v>
      </c>
      <c r="G15" s="143">
        <f>IF('2علوم تجريبة 2'!G14="","",'2علوم تجريبة 2'!G14*2)</f>
        <v>6</v>
      </c>
      <c r="H15" s="143">
        <f t="shared" si="0"/>
        <v>4.2</v>
      </c>
      <c r="I15" s="144">
        <f>IF('2 علوم تجريبية 1'!$N$1="","",'2 علوم تجريبية 1'!$N$1)</f>
        <v>2</v>
      </c>
      <c r="J15" s="167">
        <f t="shared" si="1"/>
        <v>8.4</v>
      </c>
      <c r="K15" s="265" t="str">
        <f t="shared" si="2"/>
        <v>نتائج ضعيفة جدا</v>
      </c>
      <c r="L15" s="265"/>
      <c r="M15" s="147"/>
      <c r="N15" s="255"/>
      <c r="O15" s="119"/>
      <c r="P15" s="119"/>
    </row>
    <row r="16" spans="1:16" ht="21" thickBot="1" x14ac:dyDescent="0.3">
      <c r="A16" s="142">
        <f>IF('2علوم تجريبة 2'!A15="","",'2علوم تجريبة 2'!A15)</f>
        <v>12</v>
      </c>
      <c r="B16" s="263" t="str">
        <f>IF('2علوم تجريبة 2'!B15:C15="","",'2علوم تجريبة 2'!B15:C15)</f>
        <v>تارقي عبد الفتاح</v>
      </c>
      <c r="C16" s="264"/>
      <c r="D16" s="143">
        <f>IF('2علوم تجريبة 2'!D15="","",'2علوم تجريبة 2'!D15)</f>
        <v>16</v>
      </c>
      <c r="E16" s="143">
        <f>IF('2علوم تجريبة 2'!E15="","",'2علوم تجريبة 2'!E15)</f>
        <v>14</v>
      </c>
      <c r="F16" s="143">
        <f>IF('2علوم تجريبة 2'!F15="","",'2علوم تجريبة 2'!F15)</f>
        <v>15.5</v>
      </c>
      <c r="G16" s="143">
        <f>IF('2علوم تجريبة 2'!G15="","",'2علوم تجريبة 2'!G15*2)</f>
        <v>22</v>
      </c>
      <c r="H16" s="143">
        <f t="shared" si="0"/>
        <v>13.5</v>
      </c>
      <c r="I16" s="144">
        <f>IF('2 علوم تجريبية 1'!$N$1="","",'2 علوم تجريبية 1'!$N$1)</f>
        <v>2</v>
      </c>
      <c r="J16" s="167">
        <f t="shared" si="1"/>
        <v>27</v>
      </c>
      <c r="K16" s="265" t="str">
        <f t="shared" si="2"/>
        <v>نتائج جيدة جدا</v>
      </c>
      <c r="L16" s="265"/>
      <c r="M16" s="147"/>
      <c r="N16" s="255"/>
      <c r="O16" s="119"/>
      <c r="P16" s="119"/>
    </row>
    <row r="17" spans="1:16" ht="21" thickBot="1" x14ac:dyDescent="0.3">
      <c r="A17" s="142">
        <f>IF('2علوم تجريبة 2'!A16="","",'2علوم تجريبة 2'!A16)</f>
        <v>13</v>
      </c>
      <c r="B17" s="263" t="str">
        <f>IF('2علوم تجريبة 2'!B16:C16="","",'2علوم تجريبة 2'!B16:C16)</f>
        <v>توجي ندى شرين سهام  1</v>
      </c>
      <c r="C17" s="264"/>
      <c r="D17" s="143">
        <f>IF('2علوم تجريبة 2'!D16="","",'2علوم تجريبة 2'!D16)</f>
        <v>15</v>
      </c>
      <c r="E17" s="143">
        <f>IF('2علوم تجريبة 2'!E16="","",'2علوم تجريبة 2'!E16)</f>
        <v>14</v>
      </c>
      <c r="F17" s="143">
        <f>IF('2علوم تجريبة 2'!F16="","",'2علوم تجريبة 2'!F16)</f>
        <v>9.75</v>
      </c>
      <c r="G17" s="143">
        <f>IF('2علوم تجريبة 2'!G16="","",'2علوم تجريبة 2'!G16*2)</f>
        <v>16.5</v>
      </c>
      <c r="H17" s="143">
        <f t="shared" si="0"/>
        <v>11.05</v>
      </c>
      <c r="I17" s="144">
        <f>IF('2 علوم تجريبية 1'!$N$1="","",'2 علوم تجريبية 1'!$N$1)</f>
        <v>2</v>
      </c>
      <c r="J17" s="167">
        <f t="shared" si="1"/>
        <v>22.1</v>
      </c>
      <c r="K17" s="265" t="str">
        <f t="shared" si="2"/>
        <v>نتائج حسنة</v>
      </c>
      <c r="L17" s="265"/>
      <c r="M17" s="147"/>
      <c r="N17" s="255"/>
      <c r="O17" s="119"/>
      <c r="P17" s="119"/>
    </row>
    <row r="18" spans="1:16" ht="21" thickBot="1" x14ac:dyDescent="0.3">
      <c r="A18" s="142">
        <f>IF('2علوم تجريبة 2'!A17="","",'2علوم تجريبة 2'!A17)</f>
        <v>14</v>
      </c>
      <c r="B18" s="263" t="str">
        <f>IF('2علوم تجريبة 2'!B17:C17="","",'2علوم تجريبة 2'!B17:C17)</f>
        <v>جطني عادل</v>
      </c>
      <c r="C18" s="264"/>
      <c r="D18" s="143">
        <f>IF('2علوم تجريبة 2'!D17="","",'2علوم تجريبة 2'!D17)</f>
        <v>13</v>
      </c>
      <c r="E18" s="143">
        <f>IF('2علوم تجريبة 2'!E17="","",'2علوم تجريبة 2'!E17)</f>
        <v>12</v>
      </c>
      <c r="F18" s="143">
        <f>IF('2علوم تجريبة 2'!F17="","",'2علوم تجريبة 2'!F17)</f>
        <v>11.75</v>
      </c>
      <c r="G18" s="143">
        <f>IF('2علوم تجريبة 2'!G17="","",'2علوم تجريبة 2'!G17*2)</f>
        <v>20</v>
      </c>
      <c r="H18" s="143">
        <f t="shared" si="0"/>
        <v>11.35</v>
      </c>
      <c r="I18" s="144">
        <f>IF('2 علوم تجريبية 1'!$N$1="","",'2 علوم تجريبية 1'!$N$1)</f>
        <v>2</v>
      </c>
      <c r="J18" s="167">
        <f t="shared" si="1"/>
        <v>22.7</v>
      </c>
      <c r="K18" s="265" t="str">
        <f t="shared" si="2"/>
        <v>نتائج حسنة</v>
      </c>
      <c r="L18" s="265"/>
      <c r="M18" s="147"/>
      <c r="N18" s="255"/>
      <c r="O18" s="119"/>
      <c r="P18" s="119"/>
    </row>
    <row r="19" spans="1:16" ht="21" thickBot="1" x14ac:dyDescent="0.3">
      <c r="A19" s="142">
        <f>IF('2علوم تجريبة 2'!A18="","",'2علوم تجريبة 2'!A18)</f>
        <v>15</v>
      </c>
      <c r="B19" s="263" t="str">
        <f>IF('2علوم تجريبة 2'!B18:C18="","",'2علوم تجريبة 2'!B18:C18)</f>
        <v>جلمودي آدم</v>
      </c>
      <c r="C19" s="264"/>
      <c r="D19" s="143">
        <f>IF('2علوم تجريبة 2'!D18="","",'2علوم تجريبة 2'!D18)</f>
        <v>11</v>
      </c>
      <c r="E19" s="143">
        <f>IF('2علوم تجريبة 2'!E18="","",'2علوم تجريبة 2'!E18)</f>
        <v>14</v>
      </c>
      <c r="F19" s="143">
        <f>IF('2علوم تجريبة 2'!F18="","",'2علوم تجريبة 2'!F18)</f>
        <v>9.75</v>
      </c>
      <c r="G19" s="143">
        <f>IF('2علوم تجريبة 2'!G18="","",'2علوم تجريبة 2'!G18*2)</f>
        <v>17</v>
      </c>
      <c r="H19" s="143">
        <f t="shared" si="0"/>
        <v>10.35</v>
      </c>
      <c r="I19" s="144">
        <f>IF('2 علوم تجريبية 1'!$N$1="","",'2 علوم تجريبية 1'!$N$1)</f>
        <v>2</v>
      </c>
      <c r="J19" s="167">
        <f t="shared" si="1"/>
        <v>20.7</v>
      </c>
      <c r="K19" s="265" t="str">
        <f t="shared" si="2"/>
        <v>نتائج متوسطة</v>
      </c>
      <c r="L19" s="265"/>
      <c r="M19" s="147"/>
      <c r="N19" s="255"/>
      <c r="O19" s="119"/>
      <c r="P19" s="119"/>
    </row>
    <row r="20" spans="1:16" ht="21" thickBot="1" x14ac:dyDescent="0.3">
      <c r="A20" s="142">
        <f>IF('2علوم تجريبة 2'!A19="","",'2علوم تجريبة 2'!A19)</f>
        <v>16</v>
      </c>
      <c r="B20" s="263" t="str">
        <f>IF('2علوم تجريبة 2'!B19:C19="","",'2علوم تجريبة 2'!B19:C19)</f>
        <v>حكومي حنان</v>
      </c>
      <c r="C20" s="264"/>
      <c r="D20" s="143">
        <f>IF('2علوم تجريبة 2'!D19="","",'2علوم تجريبة 2'!D19)</f>
        <v>12.5</v>
      </c>
      <c r="E20" s="143">
        <f>IF('2علوم تجريبة 2'!E19="","",'2علوم تجريبة 2'!E19)</f>
        <v>13</v>
      </c>
      <c r="F20" s="143">
        <f>IF('2علوم تجريبة 2'!F19="","",'2علوم تجريبة 2'!F19)</f>
        <v>7</v>
      </c>
      <c r="G20" s="143">
        <f>IF('2علوم تجريبة 2'!G19="","",'2علوم تجريبة 2'!G19*2)</f>
        <v>14</v>
      </c>
      <c r="H20" s="143">
        <f t="shared" si="0"/>
        <v>9.3000000000000007</v>
      </c>
      <c r="I20" s="144">
        <f>IF('2 علوم تجريبية 1'!$N$1="","",'2 علوم تجريبية 1'!$N$1)</f>
        <v>2</v>
      </c>
      <c r="J20" s="167">
        <f t="shared" si="1"/>
        <v>18.600000000000001</v>
      </c>
      <c r="K20" s="265" t="str">
        <f t="shared" si="2"/>
        <v>نتائج غيرمقبولة</v>
      </c>
      <c r="L20" s="265"/>
      <c r="M20" s="147"/>
      <c r="N20" s="255"/>
      <c r="O20" s="119"/>
      <c r="P20" s="119"/>
    </row>
    <row r="21" spans="1:16" ht="21" thickBot="1" x14ac:dyDescent="0.3">
      <c r="A21" s="142">
        <f>IF('2علوم تجريبة 2'!A20="","",'2علوم تجريبة 2'!A20)</f>
        <v>17</v>
      </c>
      <c r="B21" s="263" t="str">
        <f>IF('2علوم تجريبة 2'!B20:C20="","",'2علوم تجريبة 2'!B20:C20)</f>
        <v>حواص محمد عماد الدين</v>
      </c>
      <c r="C21" s="264"/>
      <c r="D21" s="143">
        <f>IF('2علوم تجريبة 2'!D20="","",'2علوم تجريبة 2'!D20)</f>
        <v>15</v>
      </c>
      <c r="E21" s="143">
        <f>IF('2علوم تجريبة 2'!E20="","",'2علوم تجريبة 2'!E20)</f>
        <v>14</v>
      </c>
      <c r="F21" s="143">
        <f>IF('2علوم تجريبة 2'!F20="","",'2علوم تجريبة 2'!F20)</f>
        <v>10.25</v>
      </c>
      <c r="G21" s="143">
        <f>IF('2علوم تجريبة 2'!G20="","",'2علوم تجريبة 2'!G20*2)</f>
        <v>21.5</v>
      </c>
      <c r="H21" s="143">
        <f t="shared" si="0"/>
        <v>12.15</v>
      </c>
      <c r="I21" s="144">
        <f>IF('2 علوم تجريبية 1'!$N$1="","",'2 علوم تجريبية 1'!$N$1)</f>
        <v>2</v>
      </c>
      <c r="J21" s="167">
        <f t="shared" si="1"/>
        <v>24.3</v>
      </c>
      <c r="K21" s="265" t="str">
        <f t="shared" si="2"/>
        <v>نتائج حسنة</v>
      </c>
      <c r="L21" s="265"/>
      <c r="M21" s="147"/>
      <c r="N21" s="256"/>
      <c r="O21" s="119"/>
      <c r="P21" s="119"/>
    </row>
    <row r="22" spans="1:16" ht="21.75" thickTop="1" thickBot="1" x14ac:dyDescent="0.3">
      <c r="A22" s="142">
        <f>IF('2علوم تجريبة 2'!A21="","",'2علوم تجريبة 2'!A21)</f>
        <v>18</v>
      </c>
      <c r="B22" s="263" t="str">
        <f>IF('2علوم تجريبة 2'!B21:C21="","",'2علوم تجريبة 2'!B21:C21)</f>
        <v>خادر فيصل</v>
      </c>
      <c r="C22" s="264"/>
      <c r="D22" s="143">
        <f>IF('2علوم تجريبة 2'!D21="","",'2علوم تجريبة 2'!D21)</f>
        <v>14</v>
      </c>
      <c r="E22" s="143">
        <f>IF('2علوم تجريبة 2'!E21="","",'2علوم تجريبة 2'!E21)</f>
        <v>14</v>
      </c>
      <c r="F22" s="143">
        <f>IF('2علوم تجريبة 2'!F21="","",'2علوم تجريبة 2'!F21)</f>
        <v>7.75</v>
      </c>
      <c r="G22" s="143">
        <f>IF('2علوم تجريبة 2'!G21="","",'2علوم تجريبة 2'!G21*2)</f>
        <v>20</v>
      </c>
      <c r="H22" s="143">
        <f t="shared" si="0"/>
        <v>11.15</v>
      </c>
      <c r="I22" s="144">
        <f>IF('2 علوم تجريبية 1'!$N$1="","",'2 علوم تجريبية 1'!$N$1)</f>
        <v>2</v>
      </c>
      <c r="J22" s="167">
        <f t="shared" si="1"/>
        <v>22.3</v>
      </c>
      <c r="K22" s="265" t="str">
        <f t="shared" si="2"/>
        <v>نتائج حسنة</v>
      </c>
      <c r="L22" s="265"/>
      <c r="M22" s="147"/>
      <c r="N22" s="168"/>
      <c r="O22" s="119"/>
      <c r="P22" s="119"/>
    </row>
    <row r="23" spans="1:16" ht="21.75" customHeight="1" thickTop="1" thickBot="1" x14ac:dyDescent="0.3">
      <c r="A23" s="142">
        <f>IF('2علوم تجريبة 2'!A22="","",'2علوم تجريبة 2'!A22)</f>
        <v>19</v>
      </c>
      <c r="B23" s="263" t="str">
        <f>IF('2علوم تجريبة 2'!B22:C22="","",'2علوم تجريبة 2'!B22:C22)</f>
        <v>خليف فتحي</v>
      </c>
      <c r="C23" s="264"/>
      <c r="D23" s="143">
        <f>IF('2علوم تجريبة 2'!D22="","",'2علوم تجريبة 2'!D22)</f>
        <v>12</v>
      </c>
      <c r="E23" s="143">
        <f>IF('2علوم تجريبة 2'!E22="","",'2علوم تجريبة 2'!E22)</f>
        <v>12.5</v>
      </c>
      <c r="F23" s="143">
        <f>IF('2علوم تجريبة 2'!F22="","",'2علوم تجريبة 2'!F22)</f>
        <v>6.75</v>
      </c>
      <c r="G23" s="143">
        <f>IF('2علوم تجريبة 2'!G22="","",'2علوم تجريبة 2'!G22*2)</f>
        <v>18.5</v>
      </c>
      <c r="H23" s="143">
        <f t="shared" si="0"/>
        <v>9.9499999999999993</v>
      </c>
      <c r="I23" s="144">
        <f>IF('2 علوم تجريبية 1'!$N$1="","",'2 علوم تجريبية 1'!$N$1)</f>
        <v>2</v>
      </c>
      <c r="J23" s="167">
        <f t="shared" si="1"/>
        <v>19.899999999999999</v>
      </c>
      <c r="K23" s="265" t="str">
        <f t="shared" si="2"/>
        <v>نتائج غيرمقبولة</v>
      </c>
      <c r="L23" s="265"/>
      <c r="M23" s="147"/>
      <c r="N23" s="257">
        <f>IFERROR(AVERAGE(H5:H37),"")</f>
        <v>11.081250000000001</v>
      </c>
      <c r="O23" s="119"/>
      <c r="P23" s="119"/>
    </row>
    <row r="24" spans="1:16" ht="21" thickBot="1" x14ac:dyDescent="0.3">
      <c r="A24" s="142">
        <f>IF('2علوم تجريبة 2'!A23="","",'2علوم تجريبة 2'!A23)</f>
        <v>20</v>
      </c>
      <c r="B24" s="263" t="str">
        <f>IF('2علوم تجريبة 2'!B23:C23="","",'2علوم تجريبة 2'!B23:C23)</f>
        <v>دحماني محمد عبد الغاني</v>
      </c>
      <c r="C24" s="264"/>
      <c r="D24" s="143">
        <f>IF('2علوم تجريبة 2'!D23="","",'2علوم تجريبة 2'!D23)</f>
        <v>13</v>
      </c>
      <c r="E24" s="143">
        <f>IF('2علوم تجريبة 2'!E23="","",'2علوم تجريبة 2'!E23)</f>
        <v>11</v>
      </c>
      <c r="F24" s="143">
        <f>IF('2علوم تجريبة 2'!F23="","",'2علوم تجريبة 2'!F23)</f>
        <v>12</v>
      </c>
      <c r="G24" s="143">
        <f>IF('2علوم تجريبة 2'!G23="","",'2علوم تجريبة 2'!G23*2)</f>
        <v>20.5</v>
      </c>
      <c r="H24" s="143">
        <f t="shared" si="0"/>
        <v>11.3</v>
      </c>
      <c r="I24" s="144">
        <f>IF('2 علوم تجريبية 1'!$N$1="","",'2 علوم تجريبية 1'!$N$1)</f>
        <v>2</v>
      </c>
      <c r="J24" s="167">
        <f t="shared" si="1"/>
        <v>22.6</v>
      </c>
      <c r="K24" s="265" t="str">
        <f t="shared" si="2"/>
        <v>نتائج حسنة</v>
      </c>
      <c r="L24" s="265"/>
      <c r="M24" s="147"/>
      <c r="N24" s="258"/>
      <c r="O24" s="119"/>
      <c r="P24" s="119"/>
    </row>
    <row r="25" spans="1:16" ht="21" thickBot="1" x14ac:dyDescent="0.3">
      <c r="A25" s="142">
        <f>IF('2علوم تجريبة 2'!A24="","",'2علوم تجريبة 2'!A24)</f>
        <v>21</v>
      </c>
      <c r="B25" s="263" t="str">
        <f>IF('2علوم تجريبة 2'!B24:C24="","",'2علوم تجريبة 2'!B24:C24)</f>
        <v>زايد شيماء</v>
      </c>
      <c r="C25" s="264"/>
      <c r="D25" s="143">
        <f>IF('2علوم تجريبة 2'!D24="","",'2علوم تجريبة 2'!D24)</f>
        <v>14</v>
      </c>
      <c r="E25" s="143">
        <f>IF('2علوم تجريبة 2'!E24="","",'2علوم تجريبة 2'!E24)</f>
        <v>12</v>
      </c>
      <c r="F25" s="143">
        <f>IF('2علوم تجريبة 2'!F24="","",'2علوم تجريبة 2'!F24)</f>
        <v>12</v>
      </c>
      <c r="G25" s="143">
        <f>IF('2علوم تجريبة 2'!G24="","",'2علوم تجريبة 2'!G24*2)</f>
        <v>19</v>
      </c>
      <c r="H25" s="143">
        <f t="shared" si="0"/>
        <v>11.4</v>
      </c>
      <c r="I25" s="144">
        <f>IF('2 علوم تجريبية 1'!$N$1="","",'2 علوم تجريبية 1'!$N$1)</f>
        <v>2</v>
      </c>
      <c r="J25" s="167">
        <f t="shared" si="1"/>
        <v>22.8</v>
      </c>
      <c r="K25" s="265" t="str">
        <f t="shared" si="2"/>
        <v>نتائج حسنة</v>
      </c>
      <c r="L25" s="265"/>
      <c r="M25" s="147"/>
      <c r="N25" s="258"/>
      <c r="O25" s="119"/>
      <c r="P25" s="119"/>
    </row>
    <row r="26" spans="1:16" ht="21" thickBot="1" x14ac:dyDescent="0.3">
      <c r="A26" s="142">
        <f>IF('2علوم تجريبة 2'!A25="","",'2علوم تجريبة 2'!A25)</f>
        <v>22</v>
      </c>
      <c r="B26" s="263" t="str">
        <f>IF('2علوم تجريبة 2'!B25:C25="","",'2علوم تجريبة 2'!B25:C25)</f>
        <v>زكاري اسمهان</v>
      </c>
      <c r="C26" s="264"/>
      <c r="D26" s="143">
        <f>IF('2علوم تجريبة 2'!D25="","",'2علوم تجريبة 2'!D25)</f>
        <v>13</v>
      </c>
      <c r="E26" s="143">
        <f>IF('2علوم تجريبة 2'!E25="","",'2علوم تجريبة 2'!E25)</f>
        <v>14</v>
      </c>
      <c r="F26" s="143">
        <f>IF('2علوم تجريبة 2'!F25="","",'2علوم تجريبة 2'!F25)</f>
        <v>7.25</v>
      </c>
      <c r="G26" s="143">
        <f>IF('2علوم تجريبة 2'!G25="","",'2علوم تجريبة 2'!G25*2)</f>
        <v>16.5</v>
      </c>
      <c r="H26" s="143">
        <f t="shared" si="0"/>
        <v>10.15</v>
      </c>
      <c r="I26" s="144">
        <f>IF('2 علوم تجريبية 1'!$N$1="","",'2 علوم تجريبية 1'!$N$1)</f>
        <v>2</v>
      </c>
      <c r="J26" s="167">
        <f t="shared" si="1"/>
        <v>20.3</v>
      </c>
      <c r="K26" s="265" t="str">
        <f t="shared" si="2"/>
        <v>نتائج متوسطة</v>
      </c>
      <c r="L26" s="265"/>
      <c r="M26" s="147"/>
      <c r="N26" s="258"/>
      <c r="O26" s="119"/>
      <c r="P26" s="119"/>
    </row>
    <row r="27" spans="1:16" ht="21" thickBot="1" x14ac:dyDescent="0.3">
      <c r="A27" s="142">
        <f>IF('2علوم تجريبة 2'!A26="","",'2علوم تجريبة 2'!A26)</f>
        <v>23</v>
      </c>
      <c r="B27" s="263" t="str">
        <f>IF('2علوم تجريبة 2'!B26:C26="","",'2علوم تجريبة 2'!B26:C26)</f>
        <v>سيرات فؤاد</v>
      </c>
      <c r="C27" s="264"/>
      <c r="D27" s="143">
        <f>IF('2علوم تجريبة 2'!D26="","",'2علوم تجريبة 2'!D26)</f>
        <v>13.5</v>
      </c>
      <c r="E27" s="143">
        <f>IF('2علوم تجريبة 2'!E26="","",'2علوم تجريبة 2'!E26)</f>
        <v>12.5</v>
      </c>
      <c r="F27" s="143">
        <f>IF('2علوم تجريبة 2'!F26="","",'2علوم تجريبة 2'!F26)</f>
        <v>13.25</v>
      </c>
      <c r="G27" s="143">
        <f>IF('2علوم تجريبة 2'!G26="","",'2علوم تجريبة 2'!G26*2)</f>
        <v>22</v>
      </c>
      <c r="H27" s="143">
        <f t="shared" si="0"/>
        <v>12.25</v>
      </c>
      <c r="I27" s="144">
        <f>IF('2 علوم تجريبية 1'!$N$1="","",'2 علوم تجريبية 1'!$N$1)</f>
        <v>2</v>
      </c>
      <c r="J27" s="167">
        <f t="shared" si="1"/>
        <v>24.5</v>
      </c>
      <c r="K27" s="265" t="str">
        <f t="shared" si="2"/>
        <v>نتائج حسنة</v>
      </c>
      <c r="L27" s="265"/>
      <c r="M27" s="147"/>
      <c r="N27" s="258"/>
      <c r="O27" s="119"/>
      <c r="P27" s="119"/>
    </row>
    <row r="28" spans="1:16" ht="21" thickBot="1" x14ac:dyDescent="0.3">
      <c r="A28" s="142">
        <f>IF('2علوم تجريبة 2'!A27="","",'2علوم تجريبة 2'!A27)</f>
        <v>24</v>
      </c>
      <c r="B28" s="263" t="str">
        <f>IF('2علوم تجريبة 2'!B27:C27="","",'2علوم تجريبة 2'!B27:C27)</f>
        <v>شيحة خولة</v>
      </c>
      <c r="C28" s="264"/>
      <c r="D28" s="143">
        <f>IF('2علوم تجريبة 2'!D27="","",'2علوم تجريبة 2'!D27)</f>
        <v>13</v>
      </c>
      <c r="E28" s="143">
        <f>IF('2علوم تجريبة 2'!E27="","",'2علوم تجريبة 2'!E27)</f>
        <v>11</v>
      </c>
      <c r="F28" s="143">
        <f>IF('2علوم تجريبة 2'!F27="","",'2علوم تجريبة 2'!F27)</f>
        <v>12.25</v>
      </c>
      <c r="G28" s="143">
        <f>IF('2علوم تجريبة 2'!G27="","",'2علوم تجريبة 2'!G27*2)</f>
        <v>18.5</v>
      </c>
      <c r="H28" s="143">
        <f t="shared" si="0"/>
        <v>10.95</v>
      </c>
      <c r="I28" s="144">
        <f>IF('2 علوم تجريبية 1'!$N$1="","",'2 علوم تجريبية 1'!$N$1)</f>
        <v>2</v>
      </c>
      <c r="J28" s="167">
        <f t="shared" si="1"/>
        <v>21.9</v>
      </c>
      <c r="K28" s="265" t="str">
        <f t="shared" si="2"/>
        <v>نتائج متوسطة</v>
      </c>
      <c r="L28" s="265"/>
      <c r="M28" s="147"/>
      <c r="N28" s="258"/>
      <c r="O28" s="119"/>
      <c r="P28" s="119"/>
    </row>
    <row r="29" spans="1:16" ht="21" thickBot="1" x14ac:dyDescent="0.3">
      <c r="A29" s="142">
        <f>IF('2علوم تجريبة 2'!A28="","",'2علوم تجريبة 2'!A28)</f>
        <v>25</v>
      </c>
      <c r="B29" s="263" t="str">
        <f>IF('2علوم تجريبة 2'!B28:C28="","",'2علوم تجريبة 2'!B28:C28)</f>
        <v>صباح دلال</v>
      </c>
      <c r="C29" s="264"/>
      <c r="D29" s="143">
        <f>IF('2علوم تجريبة 2'!D28="","",'2علوم تجريبة 2'!D28)</f>
        <v>11.5</v>
      </c>
      <c r="E29" s="143">
        <f>IF('2علوم تجريبة 2'!E28="","",'2علوم تجريبة 2'!E28)</f>
        <v>12</v>
      </c>
      <c r="F29" s="143">
        <f>IF('2علوم تجريبة 2'!F28="","",'2علوم تجريبة 2'!F28)</f>
        <v>8.25</v>
      </c>
      <c r="G29" s="143">
        <f>IF('2علوم تجريبة 2'!G28="","",'2علوم تجريبة 2'!G28*2)</f>
        <v>9</v>
      </c>
      <c r="H29" s="143">
        <f t="shared" si="0"/>
        <v>8.15</v>
      </c>
      <c r="I29" s="144">
        <f>IF('2 علوم تجريبية 1'!$N$1="","",'2 علوم تجريبية 1'!$N$1)</f>
        <v>2</v>
      </c>
      <c r="J29" s="167">
        <f t="shared" si="1"/>
        <v>16.3</v>
      </c>
      <c r="K29" s="265" t="str">
        <f t="shared" si="2"/>
        <v>نتائج غيرمقبولة</v>
      </c>
      <c r="L29" s="265"/>
      <c r="M29" s="147"/>
      <c r="N29" s="258"/>
      <c r="O29" s="119"/>
      <c r="P29" s="119"/>
    </row>
    <row r="30" spans="1:16" ht="21" thickBot="1" x14ac:dyDescent="0.3">
      <c r="A30" s="142">
        <f>IF('2علوم تجريبة 2'!A29="","",'2علوم تجريبة 2'!A29)</f>
        <v>26</v>
      </c>
      <c r="B30" s="263" t="str">
        <f>IF('2علوم تجريبة 2'!B29:C29="","",'2علوم تجريبة 2'!B29:C29)</f>
        <v>عبيد حياة</v>
      </c>
      <c r="C30" s="264"/>
      <c r="D30" s="143">
        <f>IF('2علوم تجريبة 2'!D29="","",'2علوم تجريبة 2'!D29)</f>
        <v>15</v>
      </c>
      <c r="E30" s="143">
        <f>IF('2علوم تجريبة 2'!E29="","",'2علوم تجريبة 2'!E29)</f>
        <v>13.5</v>
      </c>
      <c r="F30" s="143">
        <f>IF('2علوم تجريبة 2'!F29="","",'2علوم تجريبة 2'!F29)</f>
        <v>13.5</v>
      </c>
      <c r="G30" s="143">
        <f>IF('2علوم تجريبة 2'!G29="","",'2علوم تجريبة 2'!G29*2)</f>
        <v>21</v>
      </c>
      <c r="H30" s="143">
        <f t="shared" si="0"/>
        <v>12.6</v>
      </c>
      <c r="I30" s="144">
        <f>IF('2 علوم تجريبية 1'!$N$1="","",'2 علوم تجريبية 1'!$N$1)</f>
        <v>2</v>
      </c>
      <c r="J30" s="167">
        <f t="shared" si="1"/>
        <v>25.2</v>
      </c>
      <c r="K30" s="265" t="str">
        <f t="shared" si="2"/>
        <v>نتائج حسنة</v>
      </c>
      <c r="L30" s="265"/>
      <c r="M30" s="147"/>
      <c r="N30" s="258"/>
      <c r="O30" s="119"/>
      <c r="P30" s="119"/>
    </row>
    <row r="31" spans="1:16" ht="21" thickBot="1" x14ac:dyDescent="0.3">
      <c r="A31" s="142">
        <f>IF('2علوم تجريبة 2'!A30="","",'2علوم تجريبة 2'!A30)</f>
        <v>27</v>
      </c>
      <c r="B31" s="263" t="str">
        <f>IF('2علوم تجريبة 2'!B30:C30="","",'2علوم تجريبة 2'!B30:C30)</f>
        <v>قاسمي رحمة</v>
      </c>
      <c r="C31" s="264"/>
      <c r="D31" s="143">
        <f>IF('2علوم تجريبة 2'!D30="","",'2علوم تجريبة 2'!D30)</f>
        <v>15</v>
      </c>
      <c r="E31" s="143">
        <f>IF('2علوم تجريبة 2'!E30="","",'2علوم تجريبة 2'!E30)</f>
        <v>12.5</v>
      </c>
      <c r="F31" s="143">
        <f>IF('2علوم تجريبة 2'!F30="","",'2علوم تجريبة 2'!F30)</f>
        <v>9.75</v>
      </c>
      <c r="G31" s="143">
        <f>IF('2علوم تجريبة 2'!G30="","",'2علوم تجريبة 2'!G30*2)</f>
        <v>26</v>
      </c>
      <c r="H31" s="143">
        <f t="shared" si="0"/>
        <v>12.65</v>
      </c>
      <c r="I31" s="144">
        <f>IF('2 علوم تجريبية 1'!$N$1="","",'2 علوم تجريبية 1'!$N$1)</f>
        <v>2</v>
      </c>
      <c r="J31" s="167">
        <f t="shared" si="1"/>
        <v>25.3</v>
      </c>
      <c r="K31" s="265" t="str">
        <f t="shared" si="2"/>
        <v>نتائج حسنة</v>
      </c>
      <c r="L31" s="265"/>
      <c r="M31" s="147"/>
      <c r="N31" s="258"/>
      <c r="O31" s="119"/>
      <c r="P31" s="119"/>
    </row>
    <row r="32" spans="1:16" ht="21" thickBot="1" x14ac:dyDescent="0.3">
      <c r="A32" s="142">
        <f>IF('2علوم تجريبة 2'!A31="","",'2علوم تجريبة 2'!A31)</f>
        <v>28</v>
      </c>
      <c r="B32" s="263" t="str">
        <f>IF('2علوم تجريبة 2'!B31:C31="","",'2علوم تجريبة 2'!B31:C31)</f>
        <v>قدير انفال</v>
      </c>
      <c r="C32" s="264"/>
      <c r="D32" s="143">
        <f>IF('2علوم تجريبة 2'!D31="","",'2علوم تجريبة 2'!D31)</f>
        <v>15</v>
      </c>
      <c r="E32" s="143">
        <f>IF('2علوم تجريبة 2'!E31="","",'2علوم تجريبة 2'!E31)</f>
        <v>11.5</v>
      </c>
      <c r="F32" s="143">
        <f>IF('2علوم تجريبة 2'!F31="","",'2علوم تجريبة 2'!F31)</f>
        <v>13.5</v>
      </c>
      <c r="G32" s="143">
        <f>IF('2علوم تجريبة 2'!G31="","",'2علوم تجريبة 2'!G31*2)</f>
        <v>23</v>
      </c>
      <c r="H32" s="143">
        <f t="shared" si="0"/>
        <v>12.6</v>
      </c>
      <c r="I32" s="144">
        <f>IF('2 علوم تجريبية 1'!$N$1="","",'2 علوم تجريبية 1'!$N$1)</f>
        <v>2</v>
      </c>
      <c r="J32" s="167">
        <f t="shared" si="1"/>
        <v>25.2</v>
      </c>
      <c r="K32" s="265" t="str">
        <f t="shared" si="2"/>
        <v>نتائج حسنة</v>
      </c>
      <c r="L32" s="265"/>
      <c r="M32" s="147"/>
      <c r="N32" s="258"/>
      <c r="O32" s="119"/>
      <c r="P32" s="119"/>
    </row>
    <row r="33" spans="1:16" ht="21" thickBot="1" x14ac:dyDescent="0.3">
      <c r="A33" s="142">
        <f>IF('2علوم تجريبة 2'!A32="","",'2علوم تجريبة 2'!A32)</f>
        <v>29</v>
      </c>
      <c r="B33" s="263" t="str">
        <f>IF('2علوم تجريبة 2'!B32:C32="","",'2علوم تجريبة 2'!B32:C32)</f>
        <v>لغزال عبد المجيد</v>
      </c>
      <c r="C33" s="264"/>
      <c r="D33" s="143">
        <f>IF('2علوم تجريبة 2'!D32="","",'2علوم تجريبة 2'!D32)</f>
        <v>11.5</v>
      </c>
      <c r="E33" s="143">
        <f>IF('2علوم تجريبة 2'!E32="","",'2علوم تجريبة 2'!E32)</f>
        <v>11</v>
      </c>
      <c r="F33" s="143">
        <f>IF('2علوم تجريبة 2'!F32="","",'2علوم تجريبة 2'!F32)</f>
        <v>8.75</v>
      </c>
      <c r="G33" s="143">
        <f>IF('2علوم تجريبة 2'!G32="","",'2علوم تجريبة 2'!G32*2)</f>
        <v>22.5</v>
      </c>
      <c r="H33" s="143">
        <f t="shared" si="0"/>
        <v>10.75</v>
      </c>
      <c r="I33" s="144">
        <f>IF('2 علوم تجريبية 1'!$N$1="","",'2 علوم تجريبية 1'!$N$1)</f>
        <v>2</v>
      </c>
      <c r="J33" s="167">
        <f t="shared" si="1"/>
        <v>21.5</v>
      </c>
      <c r="K33" s="265" t="str">
        <f t="shared" si="2"/>
        <v>نتائج متوسطة</v>
      </c>
      <c r="L33" s="265"/>
      <c r="M33" s="147"/>
      <c r="N33" s="258"/>
      <c r="O33" s="119"/>
      <c r="P33" s="119"/>
    </row>
    <row r="34" spans="1:16" ht="21" thickBot="1" x14ac:dyDescent="0.3">
      <c r="A34" s="142">
        <f>IF('2علوم تجريبة 2'!A33="","",'2علوم تجريبة 2'!A33)</f>
        <v>30</v>
      </c>
      <c r="B34" s="263" t="str">
        <f>IF('2علوم تجريبة 2'!B33:C33="","",'2علوم تجريبة 2'!B33:C33)</f>
        <v>محجوب عبد الجليل</v>
      </c>
      <c r="C34" s="264"/>
      <c r="D34" s="143">
        <f>IF('2علوم تجريبة 2'!D33="","",'2علوم تجريبة 2'!D33)</f>
        <v>13</v>
      </c>
      <c r="E34" s="143">
        <f>IF('2علوم تجريبة 2'!E33="","",'2علوم تجريبة 2'!E33)</f>
        <v>11</v>
      </c>
      <c r="F34" s="143">
        <f>IF('2علوم تجريبة 2'!F33="","",'2علوم تجريبة 2'!F33)</f>
        <v>12.5</v>
      </c>
      <c r="G34" s="143">
        <f>IF('2علوم تجريبة 2'!G33="","",'2علوم تجريبة 2'!G33*2)</f>
        <v>10</v>
      </c>
      <c r="H34" s="143">
        <f t="shared" si="0"/>
        <v>9.3000000000000007</v>
      </c>
      <c r="I34" s="144">
        <f>IF('2 علوم تجريبية 1'!$N$1="","",'2 علوم تجريبية 1'!$N$1)</f>
        <v>2</v>
      </c>
      <c r="J34" s="167">
        <f t="shared" si="1"/>
        <v>18.600000000000001</v>
      </c>
      <c r="K34" s="265" t="str">
        <f t="shared" si="2"/>
        <v>نتائج غيرمقبولة</v>
      </c>
      <c r="L34" s="265"/>
      <c r="M34" s="147"/>
      <c r="N34" s="258"/>
      <c r="O34" s="119"/>
      <c r="P34" s="119"/>
    </row>
    <row r="35" spans="1:16" ht="21" thickBot="1" x14ac:dyDescent="0.3">
      <c r="A35" s="142">
        <f>IF('2علوم تجريبة 2'!A34="","",'2علوم تجريبة 2'!A34)</f>
        <v>31</v>
      </c>
      <c r="B35" s="263" t="str">
        <f>IF('2علوم تجريبة 2'!B34:C34="","",'2علوم تجريبة 2'!B34:C34)</f>
        <v>معراج أمينة</v>
      </c>
      <c r="C35" s="264"/>
      <c r="D35" s="143">
        <f>IF('2علوم تجريبة 2'!D34="","",'2علوم تجريبة 2'!D34)</f>
        <v>15</v>
      </c>
      <c r="E35" s="143">
        <f>IF('2علوم تجريبة 2'!E34="","",'2علوم تجريبة 2'!E34)</f>
        <v>12</v>
      </c>
      <c r="F35" s="143">
        <f>IF('2علوم تجريبة 2'!F34="","",'2علوم تجريبة 2'!F34)</f>
        <v>16</v>
      </c>
      <c r="G35" s="143">
        <f>IF('2علوم تجريبة 2'!G34="","",'2علوم تجريبة 2'!G34*2)</f>
        <v>28</v>
      </c>
      <c r="H35" s="143">
        <f t="shared" si="0"/>
        <v>14.2</v>
      </c>
      <c r="I35" s="144">
        <f>IF('2 علوم تجريبية 1'!$N$1="","",'2 علوم تجريبية 1'!$N$1)</f>
        <v>2</v>
      </c>
      <c r="J35" s="167">
        <f t="shared" si="1"/>
        <v>28.4</v>
      </c>
      <c r="K35" s="265" t="str">
        <f t="shared" si="2"/>
        <v>نتائج جيدة جدا</v>
      </c>
      <c r="L35" s="265"/>
      <c r="M35" s="147"/>
      <c r="N35" s="258"/>
      <c r="O35" s="119"/>
      <c r="P35" s="119"/>
    </row>
    <row r="36" spans="1:16" ht="21" thickBot="1" x14ac:dyDescent="0.3">
      <c r="A36" s="142">
        <f>IF('2علوم تجريبة 2'!A35="","",'2علوم تجريبة 2'!A35)</f>
        <v>32</v>
      </c>
      <c r="B36" s="263" t="str">
        <f>IF('2علوم تجريبة 2'!B35:C35="","",'2علوم تجريبة 2'!B35:C35)</f>
        <v>معمري نورية</v>
      </c>
      <c r="C36" s="264"/>
      <c r="D36" s="143">
        <f>IF('2علوم تجريبة 2'!D35="","",'2علوم تجريبة 2'!D35)</f>
        <v>15</v>
      </c>
      <c r="E36" s="143">
        <f>IF('2علوم تجريبة 2'!E35="","",'2علوم تجريبة 2'!E35)</f>
        <v>12</v>
      </c>
      <c r="F36" s="143">
        <f>IF('2علوم تجريبة 2'!F35="","",'2علوم تجريبة 2'!F35)</f>
        <v>7</v>
      </c>
      <c r="G36" s="143">
        <f>IF('2علوم تجريبة 2'!G35="","",'2علوم تجريبة 2'!G35*2)</f>
        <v>18</v>
      </c>
      <c r="H36" s="143">
        <f t="shared" si="0"/>
        <v>10.4</v>
      </c>
      <c r="I36" s="144">
        <f>IF('2 علوم تجريبية 1'!$N$1="","",'2 علوم تجريبية 1'!$N$1)</f>
        <v>2</v>
      </c>
      <c r="J36" s="167">
        <f t="shared" si="1"/>
        <v>20.8</v>
      </c>
      <c r="K36" s="265" t="str">
        <f t="shared" si="2"/>
        <v>نتائج متوسطة</v>
      </c>
      <c r="L36" s="265"/>
      <c r="M36" s="147"/>
      <c r="N36" s="258"/>
      <c r="O36" s="119"/>
      <c r="P36" s="119"/>
    </row>
    <row r="37" spans="1:16" ht="21" thickBot="1" x14ac:dyDescent="0.3">
      <c r="A37" s="142" t="str">
        <f>IF('2علوم تجريبة 2'!A36="","",'2علوم تجريبة 2'!A36)</f>
        <v/>
      </c>
      <c r="B37" s="266" t="str">
        <f>IF('2علوم تجريبة 2'!B36:C36="","",'2علوم تجريبة 2'!B36:C36)</f>
        <v/>
      </c>
      <c r="C37" s="267"/>
      <c r="D37" s="161" t="str">
        <f>IF('2علوم تجريبة 2'!D36="","",'2علوم تجريبة 2'!D36)</f>
        <v/>
      </c>
      <c r="E37" s="161" t="str">
        <f>IF('2علوم تجريبة 2'!E36="","",'2علوم تجريبة 2'!E36)</f>
        <v/>
      </c>
      <c r="F37" s="161" t="str">
        <f>IF('2علوم تجريبة 2'!F36="","",'2علوم تجريبة 2'!F36)</f>
        <v/>
      </c>
      <c r="G37" s="161" t="str">
        <f>IF('2علوم تجريبة 2'!G36="","",'2علوم تجريبة 2'!G36*2)</f>
        <v/>
      </c>
      <c r="H37" s="161" t="str">
        <f t="shared" ref="H37:H40" si="3">IFERROR((D37+E37+F37+G37)/5,"")</f>
        <v/>
      </c>
      <c r="I37" s="162">
        <f>IF('2 علوم تجريبية 1'!$N$1="","",'2 علوم تجريبية 1'!$N$1)</f>
        <v>2</v>
      </c>
      <c r="J37" s="169" t="str">
        <f t="shared" si="1"/>
        <v/>
      </c>
      <c r="K37" s="268" t="str">
        <f t="shared" si="2"/>
        <v/>
      </c>
      <c r="L37" s="268"/>
      <c r="M37" s="158"/>
      <c r="N37" s="259"/>
      <c r="O37" s="119"/>
      <c r="P37" s="119"/>
    </row>
    <row r="38" spans="1:16" ht="21" thickBot="1" x14ac:dyDescent="0.3">
      <c r="A38" s="121" t="str">
        <f>IF('2 علوم تجريبية 1'!C37="","",'2 علوم تجريبية 1'!C37)</f>
        <v/>
      </c>
      <c r="B38" s="269" t="str">
        <f>IF('2علوم تجريبة 2'!B37:C37="","",'2علوم تجريبة 2'!B37:C37)</f>
        <v/>
      </c>
      <c r="C38" s="269"/>
      <c r="D38" s="123" t="str">
        <f>IF('2 علوم تجريبية 1'!G37="","",'2 علوم تجريبية 1'!G37)</f>
        <v/>
      </c>
      <c r="E38" s="123" t="str">
        <f>IF('2 علوم تجريبية 1'!H37="","",'2 علوم تجريبية 1'!H37)</f>
        <v/>
      </c>
      <c r="F38" s="123" t="str">
        <f>IF('2 علوم تجريبية 1'!I37="","",'2 علوم تجريبية 1'!I37)</f>
        <v/>
      </c>
      <c r="G38" s="123" t="str">
        <f>IF('2 علوم تجريبية 1'!J37="","",'2 علوم تجريبية 1'!J37*2)</f>
        <v/>
      </c>
      <c r="H38" s="123" t="str">
        <f t="shared" si="3"/>
        <v/>
      </c>
      <c r="I38" s="124"/>
      <c r="J38" s="122" t="str">
        <f t="shared" si="1"/>
        <v/>
      </c>
      <c r="K38" s="270" t="str">
        <f t="shared" si="2"/>
        <v/>
      </c>
      <c r="L38" s="270"/>
      <c r="M38" s="125"/>
      <c r="N38" s="126"/>
      <c r="O38" s="119"/>
      <c r="P38" s="119"/>
    </row>
    <row r="39" spans="1:16" ht="24" thickTop="1" thickBot="1" x14ac:dyDescent="0.3">
      <c r="A39" s="121" t="str">
        <f>IF('2 علوم تجريبية 1'!C38="","",'2 علوم تجريبية 1'!C38)</f>
        <v/>
      </c>
      <c r="B39" s="260" t="s">
        <v>154</v>
      </c>
      <c r="C39" s="261"/>
      <c r="D39" s="262"/>
      <c r="E39" s="123" t="str">
        <f>IF('2 علوم تجريبية 1'!H38="","",'2 علوم تجريبية 1'!H38)</f>
        <v/>
      </c>
      <c r="F39" s="174">
        <f>COUNTIF(H5:H37,"&gt;=10")</f>
        <v>25</v>
      </c>
      <c r="G39" s="123" t="str">
        <f>IF('2 علوم تجريبية 1'!J38="","",'2 علوم تجريبية 1'!J38*2)</f>
        <v/>
      </c>
      <c r="H39" s="260" t="s">
        <v>153</v>
      </c>
      <c r="I39" s="261"/>
      <c r="J39" s="262"/>
      <c r="K39" s="270" t="str">
        <f t="shared" si="2"/>
        <v/>
      </c>
      <c r="L39" s="270"/>
      <c r="M39" s="125"/>
      <c r="N39" s="174">
        <f>COUNTIF(H5:H37,"&lt;10")</f>
        <v>7</v>
      </c>
      <c r="O39" s="119"/>
      <c r="P39" s="119"/>
    </row>
    <row r="40" spans="1:16" ht="21" thickTop="1" x14ac:dyDescent="0.25">
      <c r="A40" s="121" t="str">
        <f>IF('2 علوم تجريبية 1'!C39="","",'2 علوم تجريبية 1'!C39)</f>
        <v/>
      </c>
      <c r="B40" s="269" t="str">
        <f>IF('2علوم تجريبة 2'!B39:C39="","",'2علوم تجريبة 2'!B39:C39)</f>
        <v/>
      </c>
      <c r="C40" s="269"/>
      <c r="D40" s="122" t="str">
        <f>IF('2 علوم تجريبية 1'!G39="","",'2 علوم تجريبية 1'!G39)</f>
        <v/>
      </c>
      <c r="E40" s="122" t="str">
        <f>IF('2 علوم تجريبية 1'!H39="","",'2 علوم تجريبية 1'!H39)</f>
        <v/>
      </c>
      <c r="F40" s="122" t="str">
        <f>IF('2 علوم تجريبية 1'!I39="","",'2 علوم تجريبية 1'!I39)</f>
        <v/>
      </c>
      <c r="G40" s="122" t="str">
        <f>IF('2 علوم تجريبية 1'!J39="","",'2 علوم تجريبية 1'!J39*2)</f>
        <v/>
      </c>
      <c r="H40" s="122" t="str">
        <f t="shared" si="3"/>
        <v/>
      </c>
      <c r="I40" s="124"/>
      <c r="J40" s="122" t="str">
        <f t="shared" si="1"/>
        <v/>
      </c>
      <c r="K40" s="270" t="str">
        <f t="shared" si="2"/>
        <v/>
      </c>
      <c r="L40" s="270"/>
      <c r="M40" s="125"/>
      <c r="N40" s="126"/>
      <c r="O40" s="119"/>
      <c r="P40" s="119"/>
    </row>
    <row r="41" spans="1:16" ht="19.5" thickBot="1" x14ac:dyDescent="0.3"/>
    <row r="42" spans="1:16" ht="30.75" thickBot="1" x14ac:dyDescent="0.3">
      <c r="A42" s="273" t="s">
        <v>0</v>
      </c>
      <c r="B42" s="273"/>
      <c r="C42" s="279" t="s">
        <v>26</v>
      </c>
      <c r="D42" s="279"/>
      <c r="E42" s="280"/>
      <c r="F42" s="281" t="s">
        <v>21</v>
      </c>
      <c r="G42" s="282"/>
      <c r="H42" s="282"/>
      <c r="I42" s="283"/>
      <c r="J42" s="293" t="s">
        <v>9</v>
      </c>
      <c r="K42" s="294"/>
      <c r="L42" s="286" t="s">
        <v>19</v>
      </c>
      <c r="M42" s="286"/>
      <c r="N42" s="286"/>
    </row>
    <row r="43" spans="1:16" ht="23.25" thickBot="1" x14ac:dyDescent="0.3">
      <c r="A43" s="273" t="s">
        <v>6</v>
      </c>
      <c r="B43" s="273"/>
      <c r="C43" s="274" t="s">
        <v>29</v>
      </c>
      <c r="D43" s="274"/>
      <c r="E43" s="274"/>
      <c r="F43" s="275" t="s">
        <v>5</v>
      </c>
      <c r="G43" s="275"/>
      <c r="H43" s="276" t="str">
        <f>IFERROR(INDEX($B$46:$H$77,MATCH(L43,$H$46:$H$77,0),1),"")</f>
        <v/>
      </c>
      <c r="I43" s="276"/>
      <c r="J43" s="277"/>
      <c r="K43" s="166" t="s">
        <v>10</v>
      </c>
      <c r="L43" s="137">
        <f>IFERROR(MAX(H46:H81),"")</f>
        <v>0</v>
      </c>
      <c r="M43" s="138"/>
      <c r="N43" s="139" t="s">
        <v>18</v>
      </c>
    </row>
    <row r="44" spans="1:16" ht="23.25" thickBot="1" x14ac:dyDescent="0.3">
      <c r="A44" s="273" t="s">
        <v>1</v>
      </c>
      <c r="B44" s="273"/>
      <c r="C44" s="274" t="s">
        <v>7</v>
      </c>
      <c r="D44" s="274"/>
      <c r="E44" s="274"/>
      <c r="F44" s="278" t="s">
        <v>8</v>
      </c>
      <c r="G44" s="278"/>
      <c r="H44" s="277" t="str">
        <f>IFERROR(INDEX($B$46:$H$77,MATCH(L44,$H$46:$H$77,0),1),"")</f>
        <v/>
      </c>
      <c r="I44" s="277"/>
      <c r="J44" s="277"/>
      <c r="K44" s="166" t="s">
        <v>10</v>
      </c>
      <c r="L44" s="137">
        <f>IFERROR(MIN(H46:H81),"")</f>
        <v>0</v>
      </c>
      <c r="M44" s="138"/>
      <c r="N44" s="140" t="s">
        <v>25</v>
      </c>
    </row>
    <row r="45" spans="1:16" ht="21.75" customHeight="1" thickTop="1" thickBot="1" x14ac:dyDescent="0.3">
      <c r="A45" s="164" t="s">
        <v>2</v>
      </c>
      <c r="B45" s="271" t="s">
        <v>3</v>
      </c>
      <c r="C45" s="271"/>
      <c r="D45" s="165" t="s">
        <v>11</v>
      </c>
      <c r="E45" s="165" t="s">
        <v>12</v>
      </c>
      <c r="F45" s="165" t="s">
        <v>13</v>
      </c>
      <c r="G45" s="165" t="s">
        <v>28</v>
      </c>
      <c r="H45" s="165" t="s">
        <v>14</v>
      </c>
      <c r="I45" s="165" t="s">
        <v>15</v>
      </c>
      <c r="J45" s="165" t="s">
        <v>16</v>
      </c>
      <c r="K45" s="272" t="s">
        <v>17</v>
      </c>
      <c r="L45" s="272"/>
      <c r="M45" s="141"/>
      <c r="N45" s="254" t="s">
        <v>152</v>
      </c>
    </row>
    <row r="46" spans="1:16" ht="21" thickBot="1" x14ac:dyDescent="0.3">
      <c r="A46" s="142">
        <f>IF('2علوم تجريبة 2'!A4="","",'2علوم تجريبة 2'!A4)</f>
        <v>1</v>
      </c>
      <c r="B46" s="263" t="str">
        <f>IF('2علوم تجريبة 2'!B4:C4="","",'2علوم تجريبة 2'!B4:C4)</f>
        <v>أولا نصير رياض</v>
      </c>
      <c r="C46" s="264"/>
      <c r="D46" s="143" t="str">
        <f>IF('2علوم تجريبة 2'!I4="","",'2علوم تجريبة 2'!I4)</f>
        <v/>
      </c>
      <c r="E46" s="143" t="str">
        <f>IF('2علوم تجريبة 2'!J4="","",'2علوم تجريبة 2'!J4)</f>
        <v/>
      </c>
      <c r="F46" s="143" t="str">
        <f>IF('2علوم تجريبة 2'!K4="","",'2علوم تجريبة 2'!K4)</f>
        <v/>
      </c>
      <c r="G46" s="143" t="str">
        <f>IF('2علوم تجريبة 2'!L4="","",'2علوم تجريبة 2'!L4*2)</f>
        <v/>
      </c>
      <c r="H46" s="143" t="str">
        <f>IF(D46="","",SUM(D46:G46)/5)</f>
        <v/>
      </c>
      <c r="I46" s="144">
        <f>IF('2 علوم تجريبية 1'!$N$1="","",'2 علوم تجريبية 1'!$N$1)</f>
        <v>2</v>
      </c>
      <c r="J46" s="167" t="str">
        <f>IFERROR(I46*H46,"")</f>
        <v/>
      </c>
      <c r="K46" s="265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5"/>
      <c r="M46" s="146"/>
      <c r="N46" s="255"/>
    </row>
    <row r="47" spans="1:16" ht="21" thickBot="1" x14ac:dyDescent="0.3">
      <c r="A47" s="142">
        <f>IF('2علوم تجريبة 2'!A5="","",'2علوم تجريبة 2'!A5)</f>
        <v>2</v>
      </c>
      <c r="B47" s="263" t="str">
        <f>IF('2علوم تجريبة 2'!B5:C5="","",'2علوم تجريبة 2'!B5:C5)</f>
        <v>بركات بشرى</v>
      </c>
      <c r="C47" s="264"/>
      <c r="D47" s="143" t="str">
        <f>IF('2علوم تجريبة 2'!I5="","",'2علوم تجريبة 2'!I5)</f>
        <v/>
      </c>
      <c r="E47" s="143" t="str">
        <f>IF('2علوم تجريبة 2'!J5="","",'2علوم تجريبة 2'!J5)</f>
        <v/>
      </c>
      <c r="F47" s="143" t="str">
        <f>IF('2علوم تجريبة 2'!K5="","",'2علوم تجريبة 2'!K5)</f>
        <v/>
      </c>
      <c r="G47" s="143" t="str">
        <f>IF('2علوم تجريبة 2'!L5="","",'2علوم تجريبة 2'!L5*2)</f>
        <v/>
      </c>
      <c r="H47" s="143" t="str">
        <f t="shared" ref="H47:H78" si="4">IF(D47="","",SUM(D47:G47)/5)</f>
        <v/>
      </c>
      <c r="I47" s="144">
        <f>IF('2 علوم تجريبية 1'!$N$1="","",'2 علوم تجريبية 1'!$N$1)</f>
        <v>2</v>
      </c>
      <c r="J47" s="167" t="str">
        <f t="shared" ref="J47:J78" si="5">IFERROR(I47*H47,"")</f>
        <v/>
      </c>
      <c r="K47" s="265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265"/>
      <c r="M47" s="147"/>
      <c r="N47" s="255"/>
    </row>
    <row r="48" spans="1:16" ht="21" thickBot="1" x14ac:dyDescent="0.3">
      <c r="A48" s="142">
        <f>IF('2علوم تجريبة 2'!A6="","",'2علوم تجريبة 2'!A6)</f>
        <v>3</v>
      </c>
      <c r="B48" s="263" t="str">
        <f>IF('2علوم تجريبة 2'!B6:C6="","",'2علوم تجريبة 2'!B6:C6)</f>
        <v>بقوق نجيب</v>
      </c>
      <c r="C48" s="264"/>
      <c r="D48" s="143" t="str">
        <f>IF('2علوم تجريبة 2'!I6="","",'2علوم تجريبة 2'!I6)</f>
        <v/>
      </c>
      <c r="E48" s="143" t="str">
        <f>IF('2علوم تجريبة 2'!J6="","",'2علوم تجريبة 2'!J6)</f>
        <v/>
      </c>
      <c r="F48" s="143" t="str">
        <f>IF('2علوم تجريبة 2'!K6="","",'2علوم تجريبة 2'!K6)</f>
        <v/>
      </c>
      <c r="G48" s="143" t="str">
        <f>IF('2علوم تجريبة 2'!L6="","",'2علوم تجريبة 2'!L6*2)</f>
        <v/>
      </c>
      <c r="H48" s="143" t="str">
        <f t="shared" si="4"/>
        <v/>
      </c>
      <c r="I48" s="144">
        <f>IF('2 علوم تجريبية 1'!$N$1="","",'2 علوم تجريبية 1'!$N$1)</f>
        <v>2</v>
      </c>
      <c r="J48" s="167" t="str">
        <f t="shared" si="5"/>
        <v/>
      </c>
      <c r="K48" s="265" t="str">
        <f t="shared" si="6"/>
        <v/>
      </c>
      <c r="L48" s="265"/>
      <c r="M48" s="147"/>
      <c r="N48" s="255"/>
    </row>
    <row r="49" spans="1:14" ht="21" thickBot="1" x14ac:dyDescent="0.3">
      <c r="A49" s="142">
        <f>IF('2علوم تجريبة 2'!A7="","",'2علوم تجريبة 2'!A7)</f>
        <v>4</v>
      </c>
      <c r="B49" s="263" t="str">
        <f>IF('2علوم تجريبة 2'!B7:C7="","",'2علوم تجريبة 2'!B7:C7)</f>
        <v>بلعيد ايمان</v>
      </c>
      <c r="C49" s="264"/>
      <c r="D49" s="143" t="str">
        <f>IF('2علوم تجريبة 2'!I7="","",'2علوم تجريبة 2'!I7)</f>
        <v/>
      </c>
      <c r="E49" s="143" t="str">
        <f>IF('2علوم تجريبة 2'!J7="","",'2علوم تجريبة 2'!J7)</f>
        <v/>
      </c>
      <c r="F49" s="143" t="str">
        <f>IF('2علوم تجريبة 2'!K7="","",'2علوم تجريبة 2'!K7)</f>
        <v/>
      </c>
      <c r="G49" s="143" t="str">
        <f>IF('2علوم تجريبة 2'!L7="","",'2علوم تجريبة 2'!L7*2)</f>
        <v/>
      </c>
      <c r="H49" s="143" t="str">
        <f t="shared" si="4"/>
        <v/>
      </c>
      <c r="I49" s="144">
        <f>IF('2 علوم تجريبية 1'!$N$1="","",'2 علوم تجريبية 1'!$N$1)</f>
        <v>2</v>
      </c>
      <c r="J49" s="167" t="str">
        <f t="shared" si="5"/>
        <v/>
      </c>
      <c r="K49" s="265" t="str">
        <f t="shared" si="6"/>
        <v/>
      </c>
      <c r="L49" s="265"/>
      <c r="M49" s="147"/>
      <c r="N49" s="255"/>
    </row>
    <row r="50" spans="1:14" ht="21" thickBot="1" x14ac:dyDescent="0.3">
      <c r="A50" s="142">
        <f>IF('2علوم تجريبة 2'!A8="","",'2علوم تجريبة 2'!A8)</f>
        <v>5</v>
      </c>
      <c r="B50" s="263" t="str">
        <f>IF('2علوم تجريبة 2'!B8:C8="","",'2علوم تجريبة 2'!B8:C8)</f>
        <v>بن خادر خالد</v>
      </c>
      <c r="C50" s="264"/>
      <c r="D50" s="143" t="str">
        <f>IF('2علوم تجريبة 2'!I8="","",'2علوم تجريبة 2'!I8)</f>
        <v/>
      </c>
      <c r="E50" s="143" t="str">
        <f>IF('2علوم تجريبة 2'!J8="","",'2علوم تجريبة 2'!J8)</f>
        <v/>
      </c>
      <c r="F50" s="143" t="str">
        <f>IF('2علوم تجريبة 2'!K8="","",'2علوم تجريبة 2'!K8)</f>
        <v/>
      </c>
      <c r="G50" s="143" t="str">
        <f>IF('2علوم تجريبة 2'!L8="","",'2علوم تجريبة 2'!L8*2)</f>
        <v/>
      </c>
      <c r="H50" s="143" t="str">
        <f t="shared" si="4"/>
        <v/>
      </c>
      <c r="I50" s="144">
        <f>IF('2 علوم تجريبية 1'!$N$1="","",'2 علوم تجريبية 1'!$N$1)</f>
        <v>2</v>
      </c>
      <c r="J50" s="167" t="str">
        <f t="shared" si="5"/>
        <v/>
      </c>
      <c r="K50" s="265" t="str">
        <f t="shared" si="6"/>
        <v/>
      </c>
      <c r="L50" s="265"/>
      <c r="M50" s="147"/>
      <c r="N50" s="255"/>
    </row>
    <row r="51" spans="1:14" ht="21" thickBot="1" x14ac:dyDescent="0.3">
      <c r="A51" s="142">
        <f>IF('2علوم تجريبة 2'!A9="","",'2علوم تجريبة 2'!A9)</f>
        <v>6</v>
      </c>
      <c r="B51" s="263" t="str">
        <f>IF('2علوم تجريبة 2'!B9:C9="","",'2علوم تجريبة 2'!B9:C9)</f>
        <v>بن دادة محمد اكرم</v>
      </c>
      <c r="C51" s="264"/>
      <c r="D51" s="143" t="str">
        <f>IF('2علوم تجريبة 2'!I9="","",'2علوم تجريبة 2'!I9)</f>
        <v/>
      </c>
      <c r="E51" s="143" t="str">
        <f>IF('2علوم تجريبة 2'!J9="","",'2علوم تجريبة 2'!J9)</f>
        <v/>
      </c>
      <c r="F51" s="143" t="str">
        <f>IF('2علوم تجريبة 2'!K9="","",'2علوم تجريبة 2'!K9)</f>
        <v/>
      </c>
      <c r="G51" s="143" t="str">
        <f>IF('2علوم تجريبة 2'!L9="","",'2علوم تجريبة 2'!L9*2)</f>
        <v/>
      </c>
      <c r="H51" s="143" t="str">
        <f t="shared" si="4"/>
        <v/>
      </c>
      <c r="I51" s="144">
        <f>IF('2 علوم تجريبية 1'!$N$1="","",'2 علوم تجريبية 1'!$N$1)</f>
        <v>2</v>
      </c>
      <c r="J51" s="167" t="str">
        <f t="shared" si="5"/>
        <v/>
      </c>
      <c r="K51" s="265" t="str">
        <f t="shared" si="6"/>
        <v/>
      </c>
      <c r="L51" s="265"/>
      <c r="M51" s="147"/>
      <c r="N51" s="255"/>
    </row>
    <row r="52" spans="1:14" ht="21" thickBot="1" x14ac:dyDescent="0.3">
      <c r="A52" s="142">
        <f>IF('2علوم تجريبة 2'!A10="","",'2علوم تجريبة 2'!A10)</f>
        <v>7</v>
      </c>
      <c r="B52" s="263" t="str">
        <f>IF('2علوم تجريبة 2'!B10:C10="","",'2علوم تجريبة 2'!B10:C10)</f>
        <v>بن صابرو محمد</v>
      </c>
      <c r="C52" s="264"/>
      <c r="D52" s="143" t="str">
        <f>IF('2علوم تجريبة 2'!I10="","",'2علوم تجريبة 2'!I10)</f>
        <v/>
      </c>
      <c r="E52" s="143" t="str">
        <f>IF('2علوم تجريبة 2'!J10="","",'2علوم تجريبة 2'!J10)</f>
        <v/>
      </c>
      <c r="F52" s="143" t="str">
        <f>IF('2علوم تجريبة 2'!K10="","",'2علوم تجريبة 2'!K10)</f>
        <v/>
      </c>
      <c r="G52" s="143" t="str">
        <f>IF('2علوم تجريبة 2'!L10="","",'2علوم تجريبة 2'!L10*2)</f>
        <v/>
      </c>
      <c r="H52" s="143" t="str">
        <f t="shared" si="4"/>
        <v/>
      </c>
      <c r="I52" s="144">
        <f>IF('2 علوم تجريبية 1'!$N$1="","",'2 علوم تجريبية 1'!$N$1)</f>
        <v>2</v>
      </c>
      <c r="J52" s="167" t="str">
        <f t="shared" si="5"/>
        <v/>
      </c>
      <c r="K52" s="265" t="str">
        <f t="shared" si="6"/>
        <v/>
      </c>
      <c r="L52" s="265"/>
      <c r="M52" s="147"/>
      <c r="N52" s="255"/>
    </row>
    <row r="53" spans="1:14" ht="21" thickBot="1" x14ac:dyDescent="0.3">
      <c r="A53" s="142">
        <f>IF('2علوم تجريبة 2'!A11="","",'2علوم تجريبة 2'!A11)</f>
        <v>8</v>
      </c>
      <c r="B53" s="263" t="str">
        <f>IF('2علوم تجريبة 2'!B11:C11="","",'2علوم تجريبة 2'!B11:C11)</f>
        <v>بن عامر أسامة</v>
      </c>
      <c r="C53" s="264"/>
      <c r="D53" s="143" t="str">
        <f>IF('2علوم تجريبة 2'!I11="","",'2علوم تجريبة 2'!I11)</f>
        <v/>
      </c>
      <c r="E53" s="143" t="str">
        <f>IF('2علوم تجريبة 2'!J11="","",'2علوم تجريبة 2'!J11)</f>
        <v/>
      </c>
      <c r="F53" s="143" t="str">
        <f>IF('2علوم تجريبة 2'!K11="","",'2علوم تجريبة 2'!K11)</f>
        <v/>
      </c>
      <c r="G53" s="143" t="str">
        <f>IF('2علوم تجريبة 2'!L11="","",'2علوم تجريبة 2'!L11*2)</f>
        <v/>
      </c>
      <c r="H53" s="143" t="str">
        <f t="shared" si="4"/>
        <v/>
      </c>
      <c r="I53" s="144">
        <f>IF('2 علوم تجريبية 1'!$N$1="","",'2 علوم تجريبية 1'!$N$1)</f>
        <v>2</v>
      </c>
      <c r="J53" s="167" t="str">
        <f t="shared" si="5"/>
        <v/>
      </c>
      <c r="K53" s="265" t="str">
        <f t="shared" si="6"/>
        <v/>
      </c>
      <c r="L53" s="265"/>
      <c r="M53" s="147"/>
      <c r="N53" s="255"/>
    </row>
    <row r="54" spans="1:14" ht="21" thickBot="1" x14ac:dyDescent="0.3">
      <c r="A54" s="142">
        <f>IF('2علوم تجريبة 2'!A12="","",'2علوم تجريبة 2'!A12)</f>
        <v>9</v>
      </c>
      <c r="B54" s="263" t="str">
        <f>IF('2علوم تجريبة 2'!B12:C12="","",'2علوم تجريبة 2'!B12:C12)</f>
        <v>بن مجاهد هند</v>
      </c>
      <c r="C54" s="264"/>
      <c r="D54" s="143" t="str">
        <f>IF('2علوم تجريبة 2'!I12="","",'2علوم تجريبة 2'!I12)</f>
        <v/>
      </c>
      <c r="E54" s="143" t="str">
        <f>IF('2علوم تجريبة 2'!J12="","",'2علوم تجريبة 2'!J12)</f>
        <v/>
      </c>
      <c r="F54" s="143" t="str">
        <f>IF('2علوم تجريبة 2'!K12="","",'2علوم تجريبة 2'!K12)</f>
        <v/>
      </c>
      <c r="G54" s="143" t="str">
        <f>IF('2علوم تجريبة 2'!L12="","",'2علوم تجريبة 2'!L12*2)</f>
        <v/>
      </c>
      <c r="H54" s="143" t="str">
        <f t="shared" si="4"/>
        <v/>
      </c>
      <c r="I54" s="144">
        <f>IF('2 علوم تجريبية 1'!$N$1="","",'2 علوم تجريبية 1'!$N$1)</f>
        <v>2</v>
      </c>
      <c r="J54" s="167" t="str">
        <f t="shared" si="5"/>
        <v/>
      </c>
      <c r="K54" s="265" t="str">
        <f t="shared" si="6"/>
        <v/>
      </c>
      <c r="L54" s="265"/>
      <c r="M54" s="147"/>
      <c r="N54" s="255"/>
    </row>
    <row r="55" spans="1:14" ht="21" thickBot="1" x14ac:dyDescent="0.3">
      <c r="A55" s="142">
        <f>IF('2علوم تجريبة 2'!A13="","",'2علوم تجريبة 2'!A13)</f>
        <v>10</v>
      </c>
      <c r="B55" s="263" t="str">
        <f>IF('2علوم تجريبة 2'!B13:C13="","",'2علوم تجريبة 2'!B13:C13)</f>
        <v>بن معطي الحاج محمد</v>
      </c>
      <c r="C55" s="264"/>
      <c r="D55" s="143" t="str">
        <f>IF('2علوم تجريبة 2'!I13="","",'2علوم تجريبة 2'!I13)</f>
        <v/>
      </c>
      <c r="E55" s="143" t="str">
        <f>IF('2علوم تجريبة 2'!J13="","",'2علوم تجريبة 2'!J13)</f>
        <v/>
      </c>
      <c r="F55" s="143" t="str">
        <f>IF('2علوم تجريبة 2'!K13="","",'2علوم تجريبة 2'!K13)</f>
        <v/>
      </c>
      <c r="G55" s="143" t="str">
        <f>IF('2علوم تجريبة 2'!L13="","",'2علوم تجريبة 2'!L13*2)</f>
        <v/>
      </c>
      <c r="H55" s="143" t="str">
        <f t="shared" si="4"/>
        <v/>
      </c>
      <c r="I55" s="144">
        <f>IF('2 علوم تجريبية 1'!$N$1="","",'2 علوم تجريبية 1'!$N$1)</f>
        <v>2</v>
      </c>
      <c r="J55" s="167" t="str">
        <f t="shared" si="5"/>
        <v/>
      </c>
      <c r="K55" s="265" t="str">
        <f t="shared" si="6"/>
        <v/>
      </c>
      <c r="L55" s="265"/>
      <c r="M55" s="147"/>
      <c r="N55" s="255"/>
    </row>
    <row r="56" spans="1:14" ht="21" thickBot="1" x14ac:dyDescent="0.3">
      <c r="A56" s="142">
        <f>IF('2علوم تجريبة 2'!A14="","",'2علوم تجريبة 2'!A14)</f>
        <v>11</v>
      </c>
      <c r="B56" s="263" t="str">
        <f>IF('2علوم تجريبة 2'!B14:C14="","",'2علوم تجريبة 2'!B14:C14)</f>
        <v>بوشيخي أحمد</v>
      </c>
      <c r="C56" s="264"/>
      <c r="D56" s="143" t="str">
        <f>IF('2علوم تجريبة 2'!I14="","",'2علوم تجريبة 2'!I14)</f>
        <v/>
      </c>
      <c r="E56" s="143" t="str">
        <f>IF('2علوم تجريبة 2'!J14="","",'2علوم تجريبة 2'!J14)</f>
        <v/>
      </c>
      <c r="F56" s="143" t="str">
        <f>IF('2علوم تجريبة 2'!K14="","",'2علوم تجريبة 2'!K14)</f>
        <v/>
      </c>
      <c r="G56" s="143" t="str">
        <f>IF('2علوم تجريبة 2'!L14="","",'2علوم تجريبة 2'!L14*2)</f>
        <v/>
      </c>
      <c r="H56" s="143" t="str">
        <f t="shared" si="4"/>
        <v/>
      </c>
      <c r="I56" s="144">
        <f>IF('2 علوم تجريبية 1'!$N$1="","",'2 علوم تجريبية 1'!$N$1)</f>
        <v>2</v>
      </c>
      <c r="J56" s="167" t="str">
        <f t="shared" si="5"/>
        <v/>
      </c>
      <c r="K56" s="265" t="str">
        <f t="shared" si="6"/>
        <v/>
      </c>
      <c r="L56" s="265"/>
      <c r="M56" s="147"/>
      <c r="N56" s="255"/>
    </row>
    <row r="57" spans="1:14" ht="21" thickBot="1" x14ac:dyDescent="0.3">
      <c r="A57" s="142">
        <f>IF('2علوم تجريبة 2'!A15="","",'2علوم تجريبة 2'!A15)</f>
        <v>12</v>
      </c>
      <c r="B57" s="263" t="str">
        <f>IF('2علوم تجريبة 2'!B15:C15="","",'2علوم تجريبة 2'!B15:C15)</f>
        <v>تارقي عبد الفتاح</v>
      </c>
      <c r="C57" s="264"/>
      <c r="D57" s="143" t="str">
        <f>IF('2علوم تجريبة 2'!I15="","",'2علوم تجريبة 2'!I15)</f>
        <v/>
      </c>
      <c r="E57" s="143" t="str">
        <f>IF('2علوم تجريبة 2'!J15="","",'2علوم تجريبة 2'!J15)</f>
        <v/>
      </c>
      <c r="F57" s="143" t="str">
        <f>IF('2علوم تجريبة 2'!K15="","",'2علوم تجريبة 2'!K15)</f>
        <v/>
      </c>
      <c r="G57" s="143" t="str">
        <f>IF('2علوم تجريبة 2'!L15="","",'2علوم تجريبة 2'!L15*2)</f>
        <v/>
      </c>
      <c r="H57" s="143" t="str">
        <f t="shared" si="4"/>
        <v/>
      </c>
      <c r="I57" s="144">
        <f>IF('2 علوم تجريبية 1'!$N$1="","",'2 علوم تجريبية 1'!$N$1)</f>
        <v>2</v>
      </c>
      <c r="J57" s="167" t="str">
        <f t="shared" si="5"/>
        <v/>
      </c>
      <c r="K57" s="265" t="str">
        <f t="shared" si="6"/>
        <v/>
      </c>
      <c r="L57" s="265"/>
      <c r="M57" s="147"/>
      <c r="N57" s="255"/>
    </row>
    <row r="58" spans="1:14" ht="21" thickBot="1" x14ac:dyDescent="0.3">
      <c r="A58" s="142">
        <f>IF('2علوم تجريبة 2'!A16="","",'2علوم تجريبة 2'!A16)</f>
        <v>13</v>
      </c>
      <c r="B58" s="263" t="str">
        <f>IF('2علوم تجريبة 2'!B16:C16="","",'2علوم تجريبة 2'!B16:C16)</f>
        <v>توجي ندى شرين سهام  1</v>
      </c>
      <c r="C58" s="264"/>
      <c r="D58" s="143" t="str">
        <f>IF('2علوم تجريبة 2'!I16="","",'2علوم تجريبة 2'!I16)</f>
        <v/>
      </c>
      <c r="E58" s="143" t="str">
        <f>IF('2علوم تجريبة 2'!J16="","",'2علوم تجريبة 2'!J16)</f>
        <v/>
      </c>
      <c r="F58" s="143" t="str">
        <f>IF('2علوم تجريبة 2'!K16="","",'2علوم تجريبة 2'!K16)</f>
        <v/>
      </c>
      <c r="G58" s="143" t="str">
        <f>IF('2علوم تجريبة 2'!L16="","",'2علوم تجريبة 2'!L16*2)</f>
        <v/>
      </c>
      <c r="H58" s="143" t="str">
        <f t="shared" si="4"/>
        <v/>
      </c>
      <c r="I58" s="144">
        <f>IF('2 علوم تجريبية 1'!$N$1="","",'2 علوم تجريبية 1'!$N$1)</f>
        <v>2</v>
      </c>
      <c r="J58" s="167" t="str">
        <f t="shared" si="5"/>
        <v/>
      </c>
      <c r="K58" s="265" t="str">
        <f t="shared" si="6"/>
        <v/>
      </c>
      <c r="L58" s="265"/>
      <c r="M58" s="147"/>
      <c r="N58" s="255"/>
    </row>
    <row r="59" spans="1:14" ht="21" thickBot="1" x14ac:dyDescent="0.3">
      <c r="A59" s="142">
        <f>IF('2علوم تجريبة 2'!A17="","",'2علوم تجريبة 2'!A17)</f>
        <v>14</v>
      </c>
      <c r="B59" s="263" t="str">
        <f>IF('2علوم تجريبة 2'!B17:C17="","",'2علوم تجريبة 2'!B17:C17)</f>
        <v>جطني عادل</v>
      </c>
      <c r="C59" s="264"/>
      <c r="D59" s="143" t="str">
        <f>IF('2علوم تجريبة 2'!I17="","",'2علوم تجريبة 2'!I17)</f>
        <v/>
      </c>
      <c r="E59" s="143" t="str">
        <f>IF('2علوم تجريبة 2'!J17="","",'2علوم تجريبة 2'!J17)</f>
        <v/>
      </c>
      <c r="F59" s="143" t="str">
        <f>IF('2علوم تجريبة 2'!K17="","",'2علوم تجريبة 2'!K17)</f>
        <v/>
      </c>
      <c r="G59" s="143" t="str">
        <f>IF('2علوم تجريبة 2'!L17="","",'2علوم تجريبة 2'!L17*2)</f>
        <v/>
      </c>
      <c r="H59" s="143" t="str">
        <f t="shared" si="4"/>
        <v/>
      </c>
      <c r="I59" s="144">
        <f>IF('2 علوم تجريبية 1'!$N$1="","",'2 علوم تجريبية 1'!$N$1)</f>
        <v>2</v>
      </c>
      <c r="J59" s="167" t="str">
        <f t="shared" si="5"/>
        <v/>
      </c>
      <c r="K59" s="265" t="str">
        <f t="shared" si="6"/>
        <v/>
      </c>
      <c r="L59" s="265"/>
      <c r="M59" s="147"/>
      <c r="N59" s="255"/>
    </row>
    <row r="60" spans="1:14" ht="21" thickBot="1" x14ac:dyDescent="0.3">
      <c r="A60" s="142">
        <f>IF('2علوم تجريبة 2'!A18="","",'2علوم تجريبة 2'!A18)</f>
        <v>15</v>
      </c>
      <c r="B60" s="263" t="str">
        <f>IF('2علوم تجريبة 2'!B18:C18="","",'2علوم تجريبة 2'!B18:C18)</f>
        <v>جلمودي آدم</v>
      </c>
      <c r="C60" s="264"/>
      <c r="D60" s="143" t="str">
        <f>IF('2علوم تجريبة 2'!I18="","",'2علوم تجريبة 2'!I18)</f>
        <v/>
      </c>
      <c r="E60" s="143" t="str">
        <f>IF('2علوم تجريبة 2'!J18="","",'2علوم تجريبة 2'!J18)</f>
        <v/>
      </c>
      <c r="F60" s="143">
        <f>IF('2علوم تجريبة 2'!K18="","",'2علوم تجريبة 2'!K18)</f>
        <v>1</v>
      </c>
      <c r="G60" s="143" t="str">
        <f>IF('2علوم تجريبة 2'!L18="","",'2علوم تجريبة 2'!L18*2)</f>
        <v/>
      </c>
      <c r="H60" s="143" t="str">
        <f t="shared" si="4"/>
        <v/>
      </c>
      <c r="I60" s="144">
        <f>IF('2 علوم تجريبية 1'!$N$1="","",'2 علوم تجريبية 1'!$N$1)</f>
        <v>2</v>
      </c>
      <c r="J60" s="167" t="str">
        <f t="shared" si="5"/>
        <v/>
      </c>
      <c r="K60" s="265" t="str">
        <f t="shared" si="6"/>
        <v/>
      </c>
      <c r="L60" s="265"/>
      <c r="M60" s="147"/>
      <c r="N60" s="255"/>
    </row>
    <row r="61" spans="1:14" ht="21" thickBot="1" x14ac:dyDescent="0.3">
      <c r="A61" s="142">
        <f>IF('2علوم تجريبة 2'!A19="","",'2علوم تجريبة 2'!A19)</f>
        <v>16</v>
      </c>
      <c r="B61" s="263" t="str">
        <f>IF('2علوم تجريبة 2'!B19:C19="","",'2علوم تجريبة 2'!B19:C19)</f>
        <v>حكومي حنان</v>
      </c>
      <c r="C61" s="264"/>
      <c r="D61" s="143" t="str">
        <f>IF('2علوم تجريبة 2'!I19="","",'2علوم تجريبة 2'!I19)</f>
        <v/>
      </c>
      <c r="E61" s="143" t="str">
        <f>IF('2علوم تجريبة 2'!J19="","",'2علوم تجريبة 2'!J19)</f>
        <v/>
      </c>
      <c r="F61" s="143" t="str">
        <f>IF('2علوم تجريبة 2'!K19="","",'2علوم تجريبة 2'!K19)</f>
        <v/>
      </c>
      <c r="G61" s="143" t="str">
        <f>IF('2علوم تجريبة 2'!L19="","",'2علوم تجريبة 2'!L19*2)</f>
        <v/>
      </c>
      <c r="H61" s="143" t="str">
        <f t="shared" si="4"/>
        <v/>
      </c>
      <c r="I61" s="144">
        <f>IF('2 علوم تجريبية 1'!$N$1="","",'2 علوم تجريبية 1'!$N$1)</f>
        <v>2</v>
      </c>
      <c r="J61" s="167" t="str">
        <f t="shared" si="5"/>
        <v/>
      </c>
      <c r="K61" s="265" t="str">
        <f t="shared" si="6"/>
        <v/>
      </c>
      <c r="L61" s="265"/>
      <c r="M61" s="147"/>
      <c r="N61" s="255"/>
    </row>
    <row r="62" spans="1:14" ht="21" thickBot="1" x14ac:dyDescent="0.3">
      <c r="A62" s="142">
        <f>IF('2علوم تجريبة 2'!A20="","",'2علوم تجريبة 2'!A20)</f>
        <v>17</v>
      </c>
      <c r="B62" s="263" t="str">
        <f>IF('2علوم تجريبة 2'!B20:C20="","",'2علوم تجريبة 2'!B20:C20)</f>
        <v>حواص محمد عماد الدين</v>
      </c>
      <c r="C62" s="264"/>
      <c r="D62" s="143" t="str">
        <f>IF('2علوم تجريبة 2'!I20="","",'2علوم تجريبة 2'!I20)</f>
        <v/>
      </c>
      <c r="E62" s="143" t="str">
        <f>IF('2علوم تجريبة 2'!J20="","",'2علوم تجريبة 2'!J20)</f>
        <v/>
      </c>
      <c r="F62" s="143">
        <f>IF('2علوم تجريبة 2'!K20="","",'2علوم تجريبة 2'!K20)</f>
        <v>0.5</v>
      </c>
      <c r="G62" s="143" t="str">
        <f>IF('2علوم تجريبة 2'!L20="","",'2علوم تجريبة 2'!L20*2)</f>
        <v/>
      </c>
      <c r="H62" s="143" t="str">
        <f t="shared" si="4"/>
        <v/>
      </c>
      <c r="I62" s="144">
        <f>IF('2 علوم تجريبية 1'!$N$1="","",'2 علوم تجريبية 1'!$N$1)</f>
        <v>2</v>
      </c>
      <c r="J62" s="167" t="str">
        <f t="shared" si="5"/>
        <v/>
      </c>
      <c r="K62" s="265" t="str">
        <f t="shared" si="6"/>
        <v/>
      </c>
      <c r="L62" s="265"/>
      <c r="M62" s="147"/>
      <c r="N62" s="256"/>
    </row>
    <row r="63" spans="1:14" ht="21.75" thickTop="1" thickBot="1" x14ac:dyDescent="0.3">
      <c r="A63" s="142">
        <f>IF('2علوم تجريبة 2'!A21="","",'2علوم تجريبة 2'!A21)</f>
        <v>18</v>
      </c>
      <c r="B63" s="263" t="str">
        <f>IF('2علوم تجريبة 2'!B21:C21="","",'2علوم تجريبة 2'!B21:C21)</f>
        <v>خادر فيصل</v>
      </c>
      <c r="C63" s="264"/>
      <c r="D63" s="143" t="str">
        <f>IF('2علوم تجريبة 2'!I21="","",'2علوم تجريبة 2'!I21)</f>
        <v/>
      </c>
      <c r="E63" s="143" t="str">
        <f>IF('2علوم تجريبة 2'!J21="","",'2علوم تجريبة 2'!J21)</f>
        <v/>
      </c>
      <c r="F63" s="143" t="str">
        <f>IF('2علوم تجريبة 2'!K21="","",'2علوم تجريبة 2'!K21)</f>
        <v/>
      </c>
      <c r="G63" s="143" t="str">
        <f>IF('2علوم تجريبة 2'!L21="","",'2علوم تجريبة 2'!L21*2)</f>
        <v/>
      </c>
      <c r="H63" s="143" t="str">
        <f t="shared" si="4"/>
        <v/>
      </c>
      <c r="I63" s="144">
        <f>IF('2 علوم تجريبية 1'!$N$1="","",'2 علوم تجريبية 1'!$N$1)</f>
        <v>2</v>
      </c>
      <c r="J63" s="167" t="str">
        <f t="shared" si="5"/>
        <v/>
      </c>
      <c r="K63" s="265" t="str">
        <f t="shared" si="6"/>
        <v/>
      </c>
      <c r="L63" s="265"/>
      <c r="M63" s="147"/>
      <c r="N63" s="170"/>
    </row>
    <row r="64" spans="1:14" ht="21.75" thickTop="1" thickBot="1" x14ac:dyDescent="0.3">
      <c r="A64" s="142">
        <f>IF('2علوم تجريبة 2'!A22="","",'2علوم تجريبة 2'!A22)</f>
        <v>19</v>
      </c>
      <c r="B64" s="263" t="str">
        <f>IF('2علوم تجريبة 2'!B22:C22="","",'2علوم تجريبة 2'!B22:C22)</f>
        <v>خليف فتحي</v>
      </c>
      <c r="C64" s="264"/>
      <c r="D64" s="143" t="str">
        <f>IF('2علوم تجريبة 2'!I22="","",'2علوم تجريبة 2'!I22)</f>
        <v/>
      </c>
      <c r="E64" s="143" t="str">
        <f>IF('2علوم تجريبة 2'!J22="","",'2علوم تجريبة 2'!J22)</f>
        <v/>
      </c>
      <c r="F64" s="143" t="str">
        <f>IF('2علوم تجريبة 2'!K22="","",'2علوم تجريبة 2'!K22)</f>
        <v/>
      </c>
      <c r="G64" s="143" t="str">
        <f>IF('2علوم تجريبة 2'!L22="","",'2علوم تجريبة 2'!L22*2)</f>
        <v/>
      </c>
      <c r="H64" s="143" t="str">
        <f t="shared" si="4"/>
        <v/>
      </c>
      <c r="I64" s="144">
        <f>IF('2 علوم تجريبية 1'!$N$1="","",'2 علوم تجريبية 1'!$N$1)</f>
        <v>2</v>
      </c>
      <c r="J64" s="167" t="str">
        <f t="shared" si="5"/>
        <v/>
      </c>
      <c r="K64" s="265" t="str">
        <f t="shared" si="6"/>
        <v/>
      </c>
      <c r="L64" s="265"/>
      <c r="M64" s="147"/>
      <c r="N64" s="257" t="str">
        <f>IFERROR(AVERAGE(H46:H78),"")</f>
        <v/>
      </c>
    </row>
    <row r="65" spans="1:14" ht="21" thickBot="1" x14ac:dyDescent="0.3">
      <c r="A65" s="142">
        <f>IF('2علوم تجريبة 2'!A23="","",'2علوم تجريبة 2'!A23)</f>
        <v>20</v>
      </c>
      <c r="B65" s="263" t="str">
        <f>IF('2علوم تجريبة 2'!B23:C23="","",'2علوم تجريبة 2'!B23:C23)</f>
        <v>دحماني محمد عبد الغاني</v>
      </c>
      <c r="C65" s="264"/>
      <c r="D65" s="143" t="str">
        <f>IF('2علوم تجريبة 2'!I23="","",'2علوم تجريبة 2'!I23)</f>
        <v/>
      </c>
      <c r="E65" s="143" t="str">
        <f>IF('2علوم تجريبة 2'!J23="","",'2علوم تجريبة 2'!J23)</f>
        <v/>
      </c>
      <c r="F65" s="143" t="str">
        <f>IF('2علوم تجريبة 2'!K23="","",'2علوم تجريبة 2'!K23)</f>
        <v/>
      </c>
      <c r="G65" s="143" t="str">
        <f>IF('2علوم تجريبة 2'!L23="","",'2علوم تجريبة 2'!L23*2)</f>
        <v/>
      </c>
      <c r="H65" s="143" t="str">
        <f t="shared" si="4"/>
        <v/>
      </c>
      <c r="I65" s="144">
        <f>IF('2 علوم تجريبية 1'!$N$1="","",'2 علوم تجريبية 1'!$N$1)</f>
        <v>2</v>
      </c>
      <c r="J65" s="167" t="str">
        <f t="shared" si="5"/>
        <v/>
      </c>
      <c r="K65" s="265" t="str">
        <f t="shared" si="6"/>
        <v/>
      </c>
      <c r="L65" s="265"/>
      <c r="M65" s="147"/>
      <c r="N65" s="258"/>
    </row>
    <row r="66" spans="1:14" ht="21" thickBot="1" x14ac:dyDescent="0.3">
      <c r="A66" s="142">
        <f>IF('2علوم تجريبة 2'!A24="","",'2علوم تجريبة 2'!A24)</f>
        <v>21</v>
      </c>
      <c r="B66" s="263" t="str">
        <f>IF('2علوم تجريبة 2'!B24:C24="","",'2علوم تجريبة 2'!B24:C24)</f>
        <v>زايد شيماء</v>
      </c>
      <c r="C66" s="264"/>
      <c r="D66" s="143" t="str">
        <f>IF('2علوم تجريبة 2'!I24="","",'2علوم تجريبة 2'!I24)</f>
        <v/>
      </c>
      <c r="E66" s="143" t="str">
        <f>IF('2علوم تجريبة 2'!J24="","",'2علوم تجريبة 2'!J24)</f>
        <v/>
      </c>
      <c r="F66" s="143" t="str">
        <f>IF('2علوم تجريبة 2'!K24="","",'2علوم تجريبة 2'!K24)</f>
        <v/>
      </c>
      <c r="G66" s="143" t="str">
        <f>IF('2علوم تجريبة 2'!L24="","",'2علوم تجريبة 2'!L24*2)</f>
        <v/>
      </c>
      <c r="H66" s="143" t="str">
        <f t="shared" si="4"/>
        <v/>
      </c>
      <c r="I66" s="144">
        <f>IF('2 علوم تجريبية 1'!$N$1="","",'2 علوم تجريبية 1'!$N$1)</f>
        <v>2</v>
      </c>
      <c r="J66" s="167" t="str">
        <f t="shared" si="5"/>
        <v/>
      </c>
      <c r="K66" s="265" t="str">
        <f t="shared" si="6"/>
        <v/>
      </c>
      <c r="L66" s="265"/>
      <c r="M66" s="147"/>
      <c r="N66" s="258"/>
    </row>
    <row r="67" spans="1:14" ht="21" thickBot="1" x14ac:dyDescent="0.3">
      <c r="A67" s="142">
        <f>IF('2علوم تجريبة 2'!A25="","",'2علوم تجريبة 2'!A25)</f>
        <v>22</v>
      </c>
      <c r="B67" s="263" t="str">
        <f>IF('2علوم تجريبة 2'!B25:C25="","",'2علوم تجريبة 2'!B25:C25)</f>
        <v>زكاري اسمهان</v>
      </c>
      <c r="C67" s="264"/>
      <c r="D67" s="143" t="str">
        <f>IF('2علوم تجريبة 2'!I25="","",'2علوم تجريبة 2'!I25)</f>
        <v/>
      </c>
      <c r="E67" s="143" t="str">
        <f>IF('2علوم تجريبة 2'!J25="","",'2علوم تجريبة 2'!J25)</f>
        <v/>
      </c>
      <c r="F67" s="143" t="str">
        <f>IF('2علوم تجريبة 2'!K25="","",'2علوم تجريبة 2'!K25)</f>
        <v/>
      </c>
      <c r="G67" s="143" t="str">
        <f>IF('2علوم تجريبة 2'!L25="","",'2علوم تجريبة 2'!L25*2)</f>
        <v/>
      </c>
      <c r="H67" s="143" t="str">
        <f t="shared" si="4"/>
        <v/>
      </c>
      <c r="I67" s="144">
        <f>IF('2 علوم تجريبية 1'!$N$1="","",'2 علوم تجريبية 1'!$N$1)</f>
        <v>2</v>
      </c>
      <c r="J67" s="167" t="str">
        <f t="shared" si="5"/>
        <v/>
      </c>
      <c r="K67" s="265" t="str">
        <f t="shared" si="6"/>
        <v/>
      </c>
      <c r="L67" s="265"/>
      <c r="M67" s="147"/>
      <c r="N67" s="258"/>
    </row>
    <row r="68" spans="1:14" ht="21" thickBot="1" x14ac:dyDescent="0.3">
      <c r="A68" s="142">
        <f>IF('2علوم تجريبة 2'!A26="","",'2علوم تجريبة 2'!A26)</f>
        <v>23</v>
      </c>
      <c r="B68" s="263" t="str">
        <f>IF('2علوم تجريبة 2'!B26:C26="","",'2علوم تجريبة 2'!B26:C26)</f>
        <v>سيرات فؤاد</v>
      </c>
      <c r="C68" s="264"/>
      <c r="D68" s="143" t="str">
        <f>IF('2علوم تجريبة 2'!I26="","",'2علوم تجريبة 2'!I26)</f>
        <v/>
      </c>
      <c r="E68" s="143" t="str">
        <f>IF('2علوم تجريبة 2'!J26="","",'2علوم تجريبة 2'!J26)</f>
        <v/>
      </c>
      <c r="F68" s="143" t="str">
        <f>IF('2علوم تجريبة 2'!K26="","",'2علوم تجريبة 2'!K26)</f>
        <v/>
      </c>
      <c r="G68" s="143" t="str">
        <f>IF('2علوم تجريبة 2'!L26="","",'2علوم تجريبة 2'!L26*2)</f>
        <v/>
      </c>
      <c r="H68" s="143" t="str">
        <f t="shared" si="4"/>
        <v/>
      </c>
      <c r="I68" s="144">
        <f>IF('2 علوم تجريبية 1'!$N$1="","",'2 علوم تجريبية 1'!$N$1)</f>
        <v>2</v>
      </c>
      <c r="J68" s="167" t="str">
        <f t="shared" si="5"/>
        <v/>
      </c>
      <c r="K68" s="265" t="str">
        <f t="shared" si="6"/>
        <v/>
      </c>
      <c r="L68" s="265"/>
      <c r="M68" s="147"/>
      <c r="N68" s="258"/>
    </row>
    <row r="69" spans="1:14" ht="21" thickBot="1" x14ac:dyDescent="0.3">
      <c r="A69" s="142">
        <f>IF('2علوم تجريبة 2'!A27="","",'2علوم تجريبة 2'!A27)</f>
        <v>24</v>
      </c>
      <c r="B69" s="263" t="str">
        <f>IF('2علوم تجريبة 2'!B27:C27="","",'2علوم تجريبة 2'!B27:C27)</f>
        <v>شيحة خولة</v>
      </c>
      <c r="C69" s="264"/>
      <c r="D69" s="143" t="str">
        <f>IF('2علوم تجريبة 2'!I27="","",'2علوم تجريبة 2'!I27)</f>
        <v/>
      </c>
      <c r="E69" s="143" t="str">
        <f>IF('2علوم تجريبة 2'!J27="","",'2علوم تجريبة 2'!J27)</f>
        <v/>
      </c>
      <c r="F69" s="143" t="str">
        <f>IF('2علوم تجريبة 2'!K27="","",'2علوم تجريبة 2'!K27)</f>
        <v/>
      </c>
      <c r="G69" s="143" t="str">
        <f>IF('2علوم تجريبة 2'!L27="","",'2علوم تجريبة 2'!L27*2)</f>
        <v/>
      </c>
      <c r="H69" s="143" t="str">
        <f t="shared" si="4"/>
        <v/>
      </c>
      <c r="I69" s="144">
        <f>IF('2 علوم تجريبية 1'!$N$1="","",'2 علوم تجريبية 1'!$N$1)</f>
        <v>2</v>
      </c>
      <c r="J69" s="167" t="str">
        <f t="shared" si="5"/>
        <v/>
      </c>
      <c r="K69" s="265" t="str">
        <f t="shared" si="6"/>
        <v/>
      </c>
      <c r="L69" s="265"/>
      <c r="M69" s="147"/>
      <c r="N69" s="258"/>
    </row>
    <row r="70" spans="1:14" ht="21" thickBot="1" x14ac:dyDescent="0.3">
      <c r="A70" s="142">
        <f>IF('2علوم تجريبة 2'!A28="","",'2علوم تجريبة 2'!A28)</f>
        <v>25</v>
      </c>
      <c r="B70" s="263" t="str">
        <f>IF('2علوم تجريبة 2'!B28:C28="","",'2علوم تجريبة 2'!B28:C28)</f>
        <v>صباح دلال</v>
      </c>
      <c r="C70" s="264"/>
      <c r="D70" s="143" t="str">
        <f>IF('2علوم تجريبة 2'!I28="","",'2علوم تجريبة 2'!I28)</f>
        <v/>
      </c>
      <c r="E70" s="143" t="str">
        <f>IF('2علوم تجريبة 2'!J28="","",'2علوم تجريبة 2'!J28)</f>
        <v/>
      </c>
      <c r="F70" s="143" t="str">
        <f>IF('2علوم تجريبة 2'!K28="","",'2علوم تجريبة 2'!K28)</f>
        <v/>
      </c>
      <c r="G70" s="143" t="str">
        <f>IF('2علوم تجريبة 2'!L28="","",'2علوم تجريبة 2'!L28*2)</f>
        <v/>
      </c>
      <c r="H70" s="143" t="str">
        <f t="shared" si="4"/>
        <v/>
      </c>
      <c r="I70" s="144">
        <f>IF('2 علوم تجريبية 1'!$N$1="","",'2 علوم تجريبية 1'!$N$1)</f>
        <v>2</v>
      </c>
      <c r="J70" s="167" t="str">
        <f t="shared" si="5"/>
        <v/>
      </c>
      <c r="K70" s="265" t="str">
        <f t="shared" si="6"/>
        <v/>
      </c>
      <c r="L70" s="265"/>
      <c r="M70" s="147"/>
      <c r="N70" s="258"/>
    </row>
    <row r="71" spans="1:14" ht="21" thickBot="1" x14ac:dyDescent="0.3">
      <c r="A71" s="142">
        <f>IF('2علوم تجريبة 2'!A29="","",'2علوم تجريبة 2'!A29)</f>
        <v>26</v>
      </c>
      <c r="B71" s="263" t="str">
        <f>IF('2علوم تجريبة 2'!B29:C29="","",'2علوم تجريبة 2'!B29:C29)</f>
        <v>عبيد حياة</v>
      </c>
      <c r="C71" s="264"/>
      <c r="D71" s="143" t="str">
        <f>IF('2علوم تجريبة 2'!I29="","",'2علوم تجريبة 2'!I29)</f>
        <v/>
      </c>
      <c r="E71" s="143" t="str">
        <f>IF('2علوم تجريبة 2'!J29="","",'2علوم تجريبة 2'!J29)</f>
        <v/>
      </c>
      <c r="F71" s="143">
        <f>IF('2علوم تجريبة 2'!K29="","",'2علوم تجريبة 2'!K29)</f>
        <v>0.5</v>
      </c>
      <c r="G71" s="143" t="str">
        <f>IF('2علوم تجريبة 2'!L29="","",'2علوم تجريبة 2'!L29*2)</f>
        <v/>
      </c>
      <c r="H71" s="143" t="str">
        <f t="shared" si="4"/>
        <v/>
      </c>
      <c r="I71" s="144">
        <f>IF('2 علوم تجريبية 1'!$N$1="","",'2 علوم تجريبية 1'!$N$1)</f>
        <v>2</v>
      </c>
      <c r="J71" s="167" t="str">
        <f t="shared" si="5"/>
        <v/>
      </c>
      <c r="K71" s="265" t="str">
        <f t="shared" si="6"/>
        <v/>
      </c>
      <c r="L71" s="265"/>
      <c r="M71" s="147"/>
      <c r="N71" s="258"/>
    </row>
    <row r="72" spans="1:14" ht="21" thickBot="1" x14ac:dyDescent="0.3">
      <c r="A72" s="142">
        <f>IF('2علوم تجريبة 2'!A30="","",'2علوم تجريبة 2'!A30)</f>
        <v>27</v>
      </c>
      <c r="B72" s="263" t="str">
        <f>IF('2علوم تجريبة 2'!B30:C30="","",'2علوم تجريبة 2'!B30:C30)</f>
        <v>قاسمي رحمة</v>
      </c>
      <c r="C72" s="264"/>
      <c r="D72" s="143" t="str">
        <f>IF('2علوم تجريبة 2'!I30="","",'2علوم تجريبة 2'!I30)</f>
        <v/>
      </c>
      <c r="E72" s="143" t="str">
        <f>IF('2علوم تجريبة 2'!J30="","",'2علوم تجريبة 2'!J30)</f>
        <v/>
      </c>
      <c r="F72" s="143" t="str">
        <f>IF('2علوم تجريبة 2'!K30="","",'2علوم تجريبة 2'!K30)</f>
        <v/>
      </c>
      <c r="G72" s="143" t="str">
        <f>IF('2علوم تجريبة 2'!L30="","",'2علوم تجريبة 2'!L30*2)</f>
        <v/>
      </c>
      <c r="H72" s="143" t="str">
        <f t="shared" si="4"/>
        <v/>
      </c>
      <c r="I72" s="144">
        <f>IF('2 علوم تجريبية 1'!$N$1="","",'2 علوم تجريبية 1'!$N$1)</f>
        <v>2</v>
      </c>
      <c r="J72" s="167" t="str">
        <f t="shared" si="5"/>
        <v/>
      </c>
      <c r="K72" s="265" t="str">
        <f t="shared" si="6"/>
        <v/>
      </c>
      <c r="L72" s="265"/>
      <c r="M72" s="147"/>
      <c r="N72" s="258"/>
    </row>
    <row r="73" spans="1:14" ht="21" thickBot="1" x14ac:dyDescent="0.3">
      <c r="A73" s="142">
        <f>IF('2علوم تجريبة 2'!A31="","",'2علوم تجريبة 2'!A31)</f>
        <v>28</v>
      </c>
      <c r="B73" s="263" t="str">
        <f>IF('2علوم تجريبة 2'!B31:C31="","",'2علوم تجريبة 2'!B31:C31)</f>
        <v>قدير انفال</v>
      </c>
      <c r="C73" s="264"/>
      <c r="D73" s="143" t="str">
        <f>IF('2علوم تجريبة 2'!I31="","",'2علوم تجريبة 2'!I31)</f>
        <v/>
      </c>
      <c r="E73" s="143" t="str">
        <f>IF('2علوم تجريبة 2'!J31="","",'2علوم تجريبة 2'!J31)</f>
        <v/>
      </c>
      <c r="F73" s="143" t="str">
        <f>IF('2علوم تجريبة 2'!K31="","",'2علوم تجريبة 2'!K31)</f>
        <v/>
      </c>
      <c r="G73" s="143" t="str">
        <f>IF('2علوم تجريبة 2'!L31="","",'2علوم تجريبة 2'!L31*2)</f>
        <v/>
      </c>
      <c r="H73" s="143" t="str">
        <f t="shared" si="4"/>
        <v/>
      </c>
      <c r="I73" s="144">
        <f>IF('2 علوم تجريبية 1'!$N$1="","",'2 علوم تجريبية 1'!$N$1)</f>
        <v>2</v>
      </c>
      <c r="J73" s="167" t="str">
        <f t="shared" si="5"/>
        <v/>
      </c>
      <c r="K73" s="265" t="str">
        <f t="shared" si="6"/>
        <v/>
      </c>
      <c r="L73" s="265"/>
      <c r="M73" s="147"/>
      <c r="N73" s="258"/>
    </row>
    <row r="74" spans="1:14" ht="21" thickBot="1" x14ac:dyDescent="0.3">
      <c r="A74" s="142">
        <f>IF('2علوم تجريبة 2'!A32="","",'2علوم تجريبة 2'!A32)</f>
        <v>29</v>
      </c>
      <c r="B74" s="263" t="str">
        <f>IF('2علوم تجريبة 2'!B32:C32="","",'2علوم تجريبة 2'!B32:C32)</f>
        <v>لغزال عبد المجيد</v>
      </c>
      <c r="C74" s="264"/>
      <c r="D74" s="143" t="str">
        <f>IF('2علوم تجريبة 2'!I32="","",'2علوم تجريبة 2'!I32)</f>
        <v/>
      </c>
      <c r="E74" s="143" t="str">
        <f>IF('2علوم تجريبة 2'!J32="","",'2علوم تجريبة 2'!J32)</f>
        <v/>
      </c>
      <c r="F74" s="143" t="str">
        <f>IF('2علوم تجريبة 2'!K32="","",'2علوم تجريبة 2'!K32)</f>
        <v/>
      </c>
      <c r="G74" s="143" t="str">
        <f>IF('2علوم تجريبة 2'!L32="","",'2علوم تجريبة 2'!L32*2)</f>
        <v/>
      </c>
      <c r="H74" s="143" t="str">
        <f t="shared" si="4"/>
        <v/>
      </c>
      <c r="I74" s="144">
        <f>IF('2 علوم تجريبية 1'!$N$1="","",'2 علوم تجريبية 1'!$N$1)</f>
        <v>2</v>
      </c>
      <c r="J74" s="167" t="str">
        <f t="shared" si="5"/>
        <v/>
      </c>
      <c r="K74" s="265" t="str">
        <f t="shared" si="6"/>
        <v/>
      </c>
      <c r="L74" s="265"/>
      <c r="M74" s="147"/>
      <c r="N74" s="258"/>
    </row>
    <row r="75" spans="1:14" ht="21" thickBot="1" x14ac:dyDescent="0.3">
      <c r="A75" s="142">
        <f>IF('2علوم تجريبة 2'!A33="","",'2علوم تجريبة 2'!A33)</f>
        <v>30</v>
      </c>
      <c r="B75" s="263" t="str">
        <f>IF('2علوم تجريبة 2'!B33:C33="","",'2علوم تجريبة 2'!B33:C33)</f>
        <v>محجوب عبد الجليل</v>
      </c>
      <c r="C75" s="264"/>
      <c r="D75" s="143" t="str">
        <f>IF('2علوم تجريبة 2'!I33="","",'2علوم تجريبة 2'!I33)</f>
        <v/>
      </c>
      <c r="E75" s="143" t="str">
        <f>IF('2علوم تجريبة 2'!J33="","",'2علوم تجريبة 2'!J33)</f>
        <v/>
      </c>
      <c r="F75" s="143" t="str">
        <f>IF('2علوم تجريبة 2'!K33="","",'2علوم تجريبة 2'!K33)</f>
        <v/>
      </c>
      <c r="G75" s="143" t="str">
        <f>IF('2علوم تجريبة 2'!L33="","",'2علوم تجريبة 2'!L33*2)</f>
        <v/>
      </c>
      <c r="H75" s="143" t="str">
        <f t="shared" si="4"/>
        <v/>
      </c>
      <c r="I75" s="144">
        <f>IF('2 علوم تجريبية 1'!$N$1="","",'2 علوم تجريبية 1'!$N$1)</f>
        <v>2</v>
      </c>
      <c r="J75" s="167" t="str">
        <f t="shared" si="5"/>
        <v/>
      </c>
      <c r="K75" s="265" t="str">
        <f t="shared" si="6"/>
        <v/>
      </c>
      <c r="L75" s="265"/>
      <c r="M75" s="147"/>
      <c r="N75" s="258"/>
    </row>
    <row r="76" spans="1:14" ht="21" thickBot="1" x14ac:dyDescent="0.3">
      <c r="A76" s="142">
        <f>IF('2علوم تجريبة 2'!A34="","",'2علوم تجريبة 2'!A34)</f>
        <v>31</v>
      </c>
      <c r="B76" s="263" t="str">
        <f>IF('2علوم تجريبة 2'!B34:C34="","",'2علوم تجريبة 2'!B34:C34)</f>
        <v>معراج أمينة</v>
      </c>
      <c r="C76" s="264"/>
      <c r="D76" s="143" t="str">
        <f>IF('2علوم تجريبة 2'!I34="","",'2علوم تجريبة 2'!I34)</f>
        <v/>
      </c>
      <c r="E76" s="143" t="str">
        <f>IF('2علوم تجريبة 2'!J34="","",'2علوم تجريبة 2'!J34)</f>
        <v/>
      </c>
      <c r="F76" s="143" t="str">
        <f>IF('2علوم تجريبة 2'!K34="","",'2علوم تجريبة 2'!K34)</f>
        <v/>
      </c>
      <c r="G76" s="143" t="str">
        <f>IF('2علوم تجريبة 2'!L34="","",'2علوم تجريبة 2'!L34*2)</f>
        <v/>
      </c>
      <c r="H76" s="143" t="str">
        <f t="shared" si="4"/>
        <v/>
      </c>
      <c r="I76" s="144">
        <f>IF('2 علوم تجريبية 1'!$N$1="","",'2 علوم تجريبية 1'!$N$1)</f>
        <v>2</v>
      </c>
      <c r="J76" s="167" t="str">
        <f t="shared" si="5"/>
        <v/>
      </c>
      <c r="K76" s="265" t="str">
        <f t="shared" si="6"/>
        <v/>
      </c>
      <c r="L76" s="265"/>
      <c r="M76" s="147"/>
      <c r="N76" s="258"/>
    </row>
    <row r="77" spans="1:14" ht="21" thickBot="1" x14ac:dyDescent="0.3">
      <c r="A77" s="142">
        <f>IF('2علوم تجريبة 2'!A35="","",'2علوم تجريبة 2'!A35)</f>
        <v>32</v>
      </c>
      <c r="B77" s="263" t="str">
        <f>IF('2علوم تجريبة 2'!B35:C35="","",'2علوم تجريبة 2'!B35:C35)</f>
        <v>معمري نورية</v>
      </c>
      <c r="C77" s="264"/>
      <c r="D77" s="143" t="str">
        <f>IF('2علوم تجريبة 2'!I35="","",'2علوم تجريبة 2'!I35)</f>
        <v/>
      </c>
      <c r="E77" s="143" t="str">
        <f>IF('2علوم تجريبة 2'!J35="","",'2علوم تجريبة 2'!J35)</f>
        <v/>
      </c>
      <c r="F77" s="143" t="str">
        <f>IF('2علوم تجريبة 2'!K35="","",'2علوم تجريبة 2'!K35)</f>
        <v/>
      </c>
      <c r="G77" s="143" t="str">
        <f>IF('2علوم تجريبة 2'!L35="","",'2علوم تجريبة 2'!L35*2)</f>
        <v/>
      </c>
      <c r="H77" s="143" t="str">
        <f t="shared" si="4"/>
        <v/>
      </c>
      <c r="I77" s="144">
        <f>IF('2 علوم تجريبية 1'!$N$1="","",'2 علوم تجريبية 1'!$N$1)</f>
        <v>2</v>
      </c>
      <c r="J77" s="167" t="str">
        <f t="shared" si="5"/>
        <v/>
      </c>
      <c r="K77" s="265" t="str">
        <f t="shared" si="6"/>
        <v/>
      </c>
      <c r="L77" s="265"/>
      <c r="M77" s="147"/>
      <c r="N77" s="258"/>
    </row>
    <row r="78" spans="1:14" ht="21" thickBot="1" x14ac:dyDescent="0.3">
      <c r="A78" s="142" t="str">
        <f>IF('2علوم تجريبة 2'!A36="","",'2علوم تجريبة 2'!A36)</f>
        <v/>
      </c>
      <c r="B78" s="266" t="str">
        <f>IF('2علوم تجريبة 2'!B36:C36="","",'2علوم تجريبة 2'!B36:C36)</f>
        <v/>
      </c>
      <c r="C78" s="267"/>
      <c r="D78" s="161" t="str">
        <f>IF('2علوم تجريبة 2'!I36="","",'2علوم تجريبة 2'!I36)</f>
        <v/>
      </c>
      <c r="E78" s="161" t="str">
        <f>IF('2علوم تجريبة 2'!J36="","",'2علوم تجريبة 2'!J36)</f>
        <v/>
      </c>
      <c r="F78" s="161" t="str">
        <f>IF('2علوم تجريبة 2'!K36="","",'2علوم تجريبة 2'!K36)</f>
        <v/>
      </c>
      <c r="G78" s="161" t="str">
        <f>IF('2علوم تجريبة 2'!L36="","",'2علوم تجريبة 2'!L36*2)</f>
        <v/>
      </c>
      <c r="H78" s="161" t="str">
        <f t="shared" si="4"/>
        <v/>
      </c>
      <c r="I78" s="162">
        <f>IF('2 علوم تجريبية 1'!$N$1="","",'2 علوم تجريبية 1'!$N$1)</f>
        <v>2</v>
      </c>
      <c r="J78" s="169" t="str">
        <f t="shared" si="5"/>
        <v/>
      </c>
      <c r="K78" s="268" t="str">
        <f t="shared" si="6"/>
        <v/>
      </c>
      <c r="L78" s="268"/>
      <c r="M78" s="147"/>
      <c r="N78" s="259"/>
    </row>
    <row r="79" spans="1:14" ht="19.5" thickBot="1" x14ac:dyDescent="0.3">
      <c r="A79" s="119"/>
      <c r="B79" s="119"/>
      <c r="C79" s="119"/>
      <c r="D79" s="119"/>
      <c r="E79" s="119"/>
      <c r="F79" s="119"/>
      <c r="G79" s="119"/>
      <c r="H79" s="119"/>
      <c r="I79" s="134"/>
      <c r="J79" s="119"/>
      <c r="K79" s="119"/>
      <c r="L79" s="119"/>
      <c r="M79" s="119"/>
      <c r="N79" s="119"/>
    </row>
    <row r="80" spans="1:14" ht="24" thickTop="1" thickBot="1" x14ac:dyDescent="0.3">
      <c r="A80" s="119"/>
      <c r="B80" s="260" t="s">
        <v>154</v>
      </c>
      <c r="C80" s="261"/>
      <c r="D80" s="262"/>
      <c r="E80" s="119"/>
      <c r="F80" s="174">
        <f>COUNTIF(H46:H78,"&gt;=10")</f>
        <v>0</v>
      </c>
      <c r="G80" s="119"/>
      <c r="H80" s="119"/>
      <c r="I80" s="260" t="s">
        <v>153</v>
      </c>
      <c r="J80" s="261"/>
      <c r="K80" s="262"/>
      <c r="L80" s="119"/>
      <c r="M80" s="119"/>
      <c r="N80" s="174">
        <f>COUNTIF(H46:H78,"&lt;10")</f>
        <v>0</v>
      </c>
    </row>
    <row r="81" spans="1:14" ht="19.5" thickTop="1" x14ac:dyDescent="0.25">
      <c r="A81" s="119"/>
      <c r="B81" s="119"/>
      <c r="C81" s="119"/>
      <c r="D81" s="119"/>
      <c r="E81" s="119"/>
      <c r="F81" s="119"/>
      <c r="G81" s="119"/>
      <c r="H81" s="119"/>
      <c r="I81" s="134"/>
      <c r="J81" s="119"/>
      <c r="K81" s="119"/>
      <c r="L81" s="119"/>
      <c r="M81" s="119"/>
      <c r="N81" s="119"/>
    </row>
    <row r="82" spans="1:14" x14ac:dyDescent="0.25">
      <c r="A82" s="119"/>
      <c r="B82" s="119"/>
      <c r="C82" s="119"/>
      <c r="D82" s="119"/>
      <c r="E82" s="119"/>
      <c r="F82" s="119"/>
      <c r="G82" s="119"/>
      <c r="H82" s="119"/>
      <c r="I82" s="134"/>
      <c r="J82" s="119"/>
      <c r="K82" s="119"/>
      <c r="L82" s="119"/>
      <c r="M82" s="119"/>
      <c r="N82" s="119"/>
    </row>
    <row r="83" spans="1:14" ht="19.5" thickBot="1" x14ac:dyDescent="0.3">
      <c r="A83" s="119"/>
      <c r="B83" s="119"/>
      <c r="C83" s="119"/>
      <c r="D83" s="119"/>
      <c r="E83" s="119"/>
      <c r="F83" s="119"/>
      <c r="G83" s="119"/>
      <c r="H83" s="119"/>
      <c r="I83" s="134"/>
      <c r="J83" s="119"/>
      <c r="K83" s="119"/>
      <c r="L83" s="119"/>
      <c r="M83" s="119"/>
      <c r="N83" s="119"/>
    </row>
    <row r="84" spans="1:14" ht="30.75" thickBot="1" x14ac:dyDescent="0.3">
      <c r="A84" s="273" t="s">
        <v>0</v>
      </c>
      <c r="B84" s="273"/>
      <c r="C84" s="279" t="s">
        <v>26</v>
      </c>
      <c r="D84" s="279"/>
      <c r="E84" s="280"/>
      <c r="F84" s="281" t="s">
        <v>22</v>
      </c>
      <c r="G84" s="282"/>
      <c r="H84" s="282"/>
      <c r="I84" s="283"/>
      <c r="J84" s="293" t="s">
        <v>9</v>
      </c>
      <c r="K84" s="294"/>
      <c r="L84" s="286" t="s">
        <v>19</v>
      </c>
      <c r="M84" s="286"/>
      <c r="N84" s="286"/>
    </row>
    <row r="85" spans="1:14" ht="23.25" thickBot="1" x14ac:dyDescent="0.3">
      <c r="A85" s="273" t="s">
        <v>6</v>
      </c>
      <c r="B85" s="273"/>
      <c r="C85" s="274" t="s">
        <v>29</v>
      </c>
      <c r="D85" s="274"/>
      <c r="E85" s="274"/>
      <c r="F85" s="275" t="s">
        <v>5</v>
      </c>
      <c r="G85" s="275"/>
      <c r="H85" s="276" t="str">
        <f>IFERROR(INDEX($B$88:$H$119,MATCH(L85,$H$88:$H$119,0),1),"")</f>
        <v/>
      </c>
      <c r="I85" s="276"/>
      <c r="J85" s="277"/>
      <c r="K85" s="166" t="s">
        <v>10</v>
      </c>
      <c r="L85" s="137">
        <f>IFERROR(MAX(H88:H123),"")</f>
        <v>0</v>
      </c>
      <c r="M85" s="138"/>
      <c r="N85" s="139" t="s">
        <v>18</v>
      </c>
    </row>
    <row r="86" spans="1:14" ht="23.25" thickBot="1" x14ac:dyDescent="0.3">
      <c r="A86" s="273" t="s">
        <v>1</v>
      </c>
      <c r="B86" s="273"/>
      <c r="C86" s="274" t="s">
        <v>7</v>
      </c>
      <c r="D86" s="274"/>
      <c r="E86" s="274"/>
      <c r="F86" s="278" t="s">
        <v>8</v>
      </c>
      <c r="G86" s="278"/>
      <c r="H86" s="277" t="str">
        <f>IFERROR(INDEX($B$88:$H$119,MATCH(L86,$H$88:$H$119,0),1),"")</f>
        <v/>
      </c>
      <c r="I86" s="277"/>
      <c r="J86" s="277"/>
      <c r="K86" s="166" t="s">
        <v>10</v>
      </c>
      <c r="L86" s="137">
        <f>IFERROR(MIN(H88:H123),"")</f>
        <v>0</v>
      </c>
      <c r="M86" s="138"/>
      <c r="N86" s="140" t="s">
        <v>25</v>
      </c>
    </row>
    <row r="87" spans="1:14" ht="21.75" customHeight="1" thickTop="1" thickBot="1" x14ac:dyDescent="0.3">
      <c r="A87" s="164" t="s">
        <v>2</v>
      </c>
      <c r="B87" s="271" t="s">
        <v>3</v>
      </c>
      <c r="C87" s="271"/>
      <c r="D87" s="165" t="s">
        <v>11</v>
      </c>
      <c r="E87" s="165" t="s">
        <v>12</v>
      </c>
      <c r="F87" s="165" t="s">
        <v>13</v>
      </c>
      <c r="G87" s="165" t="s">
        <v>28</v>
      </c>
      <c r="H87" s="165" t="s">
        <v>14</v>
      </c>
      <c r="I87" s="165" t="s">
        <v>15</v>
      </c>
      <c r="J87" s="165" t="s">
        <v>16</v>
      </c>
      <c r="K87" s="272" t="s">
        <v>17</v>
      </c>
      <c r="L87" s="272"/>
      <c r="M87" s="141"/>
      <c r="N87" s="254" t="s">
        <v>152</v>
      </c>
    </row>
    <row r="88" spans="1:14" ht="21" thickBot="1" x14ac:dyDescent="0.3">
      <c r="A88" s="142">
        <f>IF('2علوم تجريبة 2'!A4="","",'2علوم تجريبة 2'!A4)</f>
        <v>1</v>
      </c>
      <c r="B88" s="263" t="str">
        <f>IF('2علوم تجريبة 2'!B4:C4="","",'2علوم تجريبة 2'!B4:C4)</f>
        <v>أولا نصير رياض</v>
      </c>
      <c r="C88" s="264"/>
      <c r="D88" s="143" t="str">
        <f>IF('2علوم تجريبة 2'!N5="","",'2علوم تجريبة 2'!N5)</f>
        <v/>
      </c>
      <c r="E88" s="143" t="str">
        <f>IF('2علوم تجريبة 2'!O5="","",'2علوم تجريبة 2'!O5)</f>
        <v/>
      </c>
      <c r="F88" s="143" t="str">
        <f>IF('2علوم تجريبة 2'!P5="","",'2علوم تجريبة 2'!P5)</f>
        <v/>
      </c>
      <c r="G88" s="143" t="str">
        <f>IF('2علوم تجريبة 2'!Q5="","",'2علوم تجريبة 2'!Q5*2)</f>
        <v/>
      </c>
      <c r="H88" s="143" t="str">
        <f>IF(D88="","",SUM(D88:G88)/5)</f>
        <v/>
      </c>
      <c r="I88" s="144">
        <f>IF('2 علوم تجريبية 1'!$N$1="","",'2 علوم تجريبية 1'!$N$1)</f>
        <v>2</v>
      </c>
      <c r="J88" s="167" t="str">
        <f>IFERROR(I88*H88,"")</f>
        <v/>
      </c>
      <c r="K88" s="265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265"/>
      <c r="M88" s="146"/>
      <c r="N88" s="255"/>
    </row>
    <row r="89" spans="1:14" ht="21" thickBot="1" x14ac:dyDescent="0.3">
      <c r="A89" s="142">
        <f>IF('2علوم تجريبة 2'!A5="","",'2علوم تجريبة 2'!A5)</f>
        <v>2</v>
      </c>
      <c r="B89" s="263" t="str">
        <f>IF('2علوم تجريبة 2'!B5:C5="","",'2علوم تجريبة 2'!B5:C5)</f>
        <v>بركات بشرى</v>
      </c>
      <c r="C89" s="264"/>
      <c r="D89" s="143" t="str">
        <f>IF('2علوم تجريبة 2'!N6="","",'2علوم تجريبة 2'!N6)</f>
        <v/>
      </c>
      <c r="E89" s="143" t="str">
        <f>IF('2علوم تجريبة 2'!O6="","",'2علوم تجريبة 2'!O6)</f>
        <v/>
      </c>
      <c r="F89" s="143" t="str">
        <f>IF('2علوم تجريبة 2'!P6="","",'2علوم تجريبة 2'!P6)</f>
        <v/>
      </c>
      <c r="G89" s="143" t="str">
        <f>IF('2علوم تجريبة 2'!Q6="","",'2علوم تجريبة 2'!Q6*2)</f>
        <v/>
      </c>
      <c r="H89" s="143" t="str">
        <f t="shared" ref="H89:H120" si="7">IF(D89="","",SUM(D89:G89)/5)</f>
        <v/>
      </c>
      <c r="I89" s="144">
        <f>IF('2 علوم تجريبية 1'!$N$1="","",'2 علوم تجريبية 1'!$N$1)</f>
        <v>2</v>
      </c>
      <c r="J89" s="167" t="str">
        <f t="shared" ref="J89:J120" si="8">IFERROR(I89*H89,"")</f>
        <v/>
      </c>
      <c r="K89" s="265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265"/>
      <c r="M89" s="147"/>
      <c r="N89" s="255"/>
    </row>
    <row r="90" spans="1:14" ht="21" thickBot="1" x14ac:dyDescent="0.3">
      <c r="A90" s="142">
        <f>IF('2علوم تجريبة 2'!A6="","",'2علوم تجريبة 2'!A6)</f>
        <v>3</v>
      </c>
      <c r="B90" s="263" t="str">
        <f>IF('2علوم تجريبة 2'!B6:C6="","",'2علوم تجريبة 2'!B6:C6)</f>
        <v>بقوق نجيب</v>
      </c>
      <c r="C90" s="264"/>
      <c r="D90" s="143" t="str">
        <f>IF('2علوم تجريبة 2'!N7="","",'2علوم تجريبة 2'!N7)</f>
        <v/>
      </c>
      <c r="E90" s="143" t="str">
        <f>IF('2علوم تجريبة 2'!O7="","",'2علوم تجريبة 2'!O7)</f>
        <v/>
      </c>
      <c r="F90" s="143" t="str">
        <f>IF('2علوم تجريبة 2'!P7="","",'2علوم تجريبة 2'!P7)</f>
        <v/>
      </c>
      <c r="G90" s="143" t="str">
        <f>IF('2علوم تجريبة 2'!Q7="","",'2علوم تجريبة 2'!Q7*2)</f>
        <v/>
      </c>
      <c r="H90" s="143" t="str">
        <f t="shared" si="7"/>
        <v/>
      </c>
      <c r="I90" s="144">
        <f>IF('2 علوم تجريبية 1'!$N$1="","",'2 علوم تجريبية 1'!$N$1)</f>
        <v>2</v>
      </c>
      <c r="J90" s="167" t="str">
        <f t="shared" si="8"/>
        <v/>
      </c>
      <c r="K90" s="265" t="str">
        <f t="shared" si="9"/>
        <v/>
      </c>
      <c r="L90" s="265"/>
      <c r="M90" s="147"/>
      <c r="N90" s="255"/>
    </row>
    <row r="91" spans="1:14" ht="21" thickBot="1" x14ac:dyDescent="0.3">
      <c r="A91" s="142">
        <f>IF('2علوم تجريبة 2'!A7="","",'2علوم تجريبة 2'!A7)</f>
        <v>4</v>
      </c>
      <c r="B91" s="263" t="str">
        <f>IF('2علوم تجريبة 2'!B7:C7="","",'2علوم تجريبة 2'!B7:C7)</f>
        <v>بلعيد ايمان</v>
      </c>
      <c r="C91" s="264"/>
      <c r="D91" s="143" t="str">
        <f>IF('2علوم تجريبة 2'!N8="","",'2علوم تجريبة 2'!N8)</f>
        <v/>
      </c>
      <c r="E91" s="143" t="str">
        <f>IF('2علوم تجريبة 2'!O8="","",'2علوم تجريبة 2'!O8)</f>
        <v/>
      </c>
      <c r="F91" s="143" t="str">
        <f>IF('2علوم تجريبة 2'!P8="","",'2علوم تجريبة 2'!P8)</f>
        <v/>
      </c>
      <c r="G91" s="143" t="str">
        <f>IF('2علوم تجريبة 2'!Q8="","",'2علوم تجريبة 2'!Q8*2)</f>
        <v/>
      </c>
      <c r="H91" s="143" t="str">
        <f t="shared" si="7"/>
        <v/>
      </c>
      <c r="I91" s="144">
        <f>IF('2 علوم تجريبية 1'!$N$1="","",'2 علوم تجريبية 1'!$N$1)</f>
        <v>2</v>
      </c>
      <c r="J91" s="167" t="str">
        <f t="shared" si="8"/>
        <v/>
      </c>
      <c r="K91" s="265" t="str">
        <f t="shared" si="9"/>
        <v/>
      </c>
      <c r="L91" s="265"/>
      <c r="M91" s="147"/>
      <c r="N91" s="255"/>
    </row>
    <row r="92" spans="1:14" ht="21" thickBot="1" x14ac:dyDescent="0.3">
      <c r="A92" s="142">
        <f>IF('2علوم تجريبة 2'!A8="","",'2علوم تجريبة 2'!A8)</f>
        <v>5</v>
      </c>
      <c r="B92" s="263" t="str">
        <f>IF('2علوم تجريبة 2'!B8:C8="","",'2علوم تجريبة 2'!B8:C8)</f>
        <v>بن خادر خالد</v>
      </c>
      <c r="C92" s="264"/>
      <c r="D92" s="143" t="str">
        <f>IF('2علوم تجريبة 2'!N9="","",'2علوم تجريبة 2'!N9)</f>
        <v/>
      </c>
      <c r="E92" s="143" t="str">
        <f>IF('2علوم تجريبة 2'!O9="","",'2علوم تجريبة 2'!O9)</f>
        <v/>
      </c>
      <c r="F92" s="143" t="str">
        <f>IF('2علوم تجريبة 2'!P9="","",'2علوم تجريبة 2'!P9)</f>
        <v/>
      </c>
      <c r="G92" s="143" t="str">
        <f>IF('2علوم تجريبة 2'!Q9="","",'2علوم تجريبة 2'!Q9*2)</f>
        <v/>
      </c>
      <c r="H92" s="143" t="str">
        <f t="shared" si="7"/>
        <v/>
      </c>
      <c r="I92" s="144">
        <f>IF('2 علوم تجريبية 1'!$N$1="","",'2 علوم تجريبية 1'!$N$1)</f>
        <v>2</v>
      </c>
      <c r="J92" s="167" t="str">
        <f t="shared" si="8"/>
        <v/>
      </c>
      <c r="K92" s="265" t="str">
        <f t="shared" si="9"/>
        <v/>
      </c>
      <c r="L92" s="265"/>
      <c r="M92" s="147"/>
      <c r="N92" s="255"/>
    </row>
    <row r="93" spans="1:14" ht="21" thickBot="1" x14ac:dyDescent="0.3">
      <c r="A93" s="142">
        <f>IF('2علوم تجريبة 2'!A9="","",'2علوم تجريبة 2'!A9)</f>
        <v>6</v>
      </c>
      <c r="B93" s="263" t="str">
        <f>IF('2علوم تجريبة 2'!B9:C9="","",'2علوم تجريبة 2'!B9:C9)</f>
        <v>بن دادة محمد اكرم</v>
      </c>
      <c r="C93" s="264"/>
      <c r="D93" s="143" t="str">
        <f>IF('2علوم تجريبة 2'!N10="","",'2علوم تجريبة 2'!N10)</f>
        <v/>
      </c>
      <c r="E93" s="143" t="str">
        <f>IF('2علوم تجريبة 2'!O10="","",'2علوم تجريبة 2'!O10)</f>
        <v/>
      </c>
      <c r="F93" s="143" t="str">
        <f>IF('2علوم تجريبة 2'!P10="","",'2علوم تجريبة 2'!P10)</f>
        <v/>
      </c>
      <c r="G93" s="143" t="str">
        <f>IF('2علوم تجريبة 2'!Q10="","",'2علوم تجريبة 2'!Q10*2)</f>
        <v/>
      </c>
      <c r="H93" s="143" t="str">
        <f t="shared" si="7"/>
        <v/>
      </c>
      <c r="I93" s="144">
        <f>IF('2 علوم تجريبية 1'!$N$1="","",'2 علوم تجريبية 1'!$N$1)</f>
        <v>2</v>
      </c>
      <c r="J93" s="167" t="str">
        <f t="shared" si="8"/>
        <v/>
      </c>
      <c r="K93" s="265" t="str">
        <f t="shared" si="9"/>
        <v/>
      </c>
      <c r="L93" s="265"/>
      <c r="M93" s="147"/>
      <c r="N93" s="255"/>
    </row>
    <row r="94" spans="1:14" ht="21" thickBot="1" x14ac:dyDescent="0.3">
      <c r="A94" s="142">
        <f>IF('2علوم تجريبة 2'!A10="","",'2علوم تجريبة 2'!A10)</f>
        <v>7</v>
      </c>
      <c r="B94" s="263" t="str">
        <f>IF('2علوم تجريبة 2'!B10:C10="","",'2علوم تجريبة 2'!B10:C10)</f>
        <v>بن صابرو محمد</v>
      </c>
      <c r="C94" s="264"/>
      <c r="D94" s="143" t="str">
        <f>IF('2علوم تجريبة 2'!N11="","",'2علوم تجريبة 2'!N11)</f>
        <v/>
      </c>
      <c r="E94" s="143" t="str">
        <f>IF('2علوم تجريبة 2'!O11="","",'2علوم تجريبة 2'!O11)</f>
        <v/>
      </c>
      <c r="F94" s="143" t="str">
        <f>IF('2علوم تجريبة 2'!P11="","",'2علوم تجريبة 2'!P11)</f>
        <v/>
      </c>
      <c r="G94" s="143" t="str">
        <f>IF('2علوم تجريبة 2'!Q11="","",'2علوم تجريبة 2'!Q11*2)</f>
        <v/>
      </c>
      <c r="H94" s="143" t="str">
        <f t="shared" si="7"/>
        <v/>
      </c>
      <c r="I94" s="144">
        <f>IF('2 علوم تجريبية 1'!$N$1="","",'2 علوم تجريبية 1'!$N$1)</f>
        <v>2</v>
      </c>
      <c r="J94" s="167" t="str">
        <f t="shared" si="8"/>
        <v/>
      </c>
      <c r="K94" s="265" t="str">
        <f t="shared" si="9"/>
        <v/>
      </c>
      <c r="L94" s="265"/>
      <c r="M94" s="147"/>
      <c r="N94" s="255"/>
    </row>
    <row r="95" spans="1:14" ht="21" thickBot="1" x14ac:dyDescent="0.3">
      <c r="A95" s="142">
        <f>IF('2علوم تجريبة 2'!A11="","",'2علوم تجريبة 2'!A11)</f>
        <v>8</v>
      </c>
      <c r="B95" s="263" t="str">
        <f>IF('2علوم تجريبة 2'!B11:C11="","",'2علوم تجريبة 2'!B11:C11)</f>
        <v>بن عامر أسامة</v>
      </c>
      <c r="C95" s="264"/>
      <c r="D95" s="143" t="str">
        <f>IF('2علوم تجريبة 2'!N12="","",'2علوم تجريبة 2'!N12)</f>
        <v/>
      </c>
      <c r="E95" s="143" t="str">
        <f>IF('2علوم تجريبة 2'!O12="","",'2علوم تجريبة 2'!O12)</f>
        <v/>
      </c>
      <c r="F95" s="143" t="str">
        <f>IF('2علوم تجريبة 2'!P12="","",'2علوم تجريبة 2'!P12)</f>
        <v/>
      </c>
      <c r="G95" s="143" t="str">
        <f>IF('2علوم تجريبة 2'!Q12="","",'2علوم تجريبة 2'!Q12*2)</f>
        <v/>
      </c>
      <c r="H95" s="143" t="str">
        <f t="shared" si="7"/>
        <v/>
      </c>
      <c r="I95" s="144">
        <f>IF('2 علوم تجريبية 1'!$N$1="","",'2 علوم تجريبية 1'!$N$1)</f>
        <v>2</v>
      </c>
      <c r="J95" s="167" t="str">
        <f t="shared" si="8"/>
        <v/>
      </c>
      <c r="K95" s="265" t="str">
        <f t="shared" si="9"/>
        <v/>
      </c>
      <c r="L95" s="265"/>
      <c r="M95" s="147"/>
      <c r="N95" s="255"/>
    </row>
    <row r="96" spans="1:14" ht="21" thickBot="1" x14ac:dyDescent="0.3">
      <c r="A96" s="142">
        <f>IF('2علوم تجريبة 2'!A12="","",'2علوم تجريبة 2'!A12)</f>
        <v>9</v>
      </c>
      <c r="B96" s="263" t="str">
        <f>IF('2علوم تجريبة 2'!B12:C12="","",'2علوم تجريبة 2'!B12:C12)</f>
        <v>بن مجاهد هند</v>
      </c>
      <c r="C96" s="264"/>
      <c r="D96" s="143" t="str">
        <f>IF('2علوم تجريبة 2'!N13="","",'2علوم تجريبة 2'!N13)</f>
        <v/>
      </c>
      <c r="E96" s="143" t="str">
        <f>IF('2علوم تجريبة 2'!O13="","",'2علوم تجريبة 2'!O13)</f>
        <v/>
      </c>
      <c r="F96" s="143" t="str">
        <f>IF('2علوم تجريبة 2'!P13="","",'2علوم تجريبة 2'!P13)</f>
        <v/>
      </c>
      <c r="G96" s="143" t="str">
        <f>IF('2علوم تجريبة 2'!Q13="","",'2علوم تجريبة 2'!Q13*2)</f>
        <v/>
      </c>
      <c r="H96" s="143" t="str">
        <f t="shared" si="7"/>
        <v/>
      </c>
      <c r="I96" s="144">
        <f>IF('2 علوم تجريبية 1'!$N$1="","",'2 علوم تجريبية 1'!$N$1)</f>
        <v>2</v>
      </c>
      <c r="J96" s="167" t="str">
        <f t="shared" si="8"/>
        <v/>
      </c>
      <c r="K96" s="265" t="str">
        <f t="shared" si="9"/>
        <v/>
      </c>
      <c r="L96" s="265"/>
      <c r="M96" s="147"/>
      <c r="N96" s="255"/>
    </row>
    <row r="97" spans="1:14" ht="21" thickBot="1" x14ac:dyDescent="0.3">
      <c r="A97" s="142">
        <f>IF('2علوم تجريبة 2'!A13="","",'2علوم تجريبة 2'!A13)</f>
        <v>10</v>
      </c>
      <c r="B97" s="263" t="str">
        <f>IF('2علوم تجريبة 2'!B13:C13="","",'2علوم تجريبة 2'!B13:C13)</f>
        <v>بن معطي الحاج محمد</v>
      </c>
      <c r="C97" s="264"/>
      <c r="D97" s="143" t="str">
        <f>IF('2علوم تجريبة 2'!N14="","",'2علوم تجريبة 2'!N14)</f>
        <v/>
      </c>
      <c r="E97" s="143" t="str">
        <f>IF('2علوم تجريبة 2'!O14="","",'2علوم تجريبة 2'!O14)</f>
        <v/>
      </c>
      <c r="F97" s="143" t="str">
        <f>IF('2علوم تجريبة 2'!P14="","",'2علوم تجريبة 2'!P14)</f>
        <v/>
      </c>
      <c r="G97" s="143" t="str">
        <f>IF('2علوم تجريبة 2'!Q14="","",'2علوم تجريبة 2'!Q14*2)</f>
        <v/>
      </c>
      <c r="H97" s="143" t="str">
        <f t="shared" si="7"/>
        <v/>
      </c>
      <c r="I97" s="144">
        <f>IF('2 علوم تجريبية 1'!$N$1="","",'2 علوم تجريبية 1'!$N$1)</f>
        <v>2</v>
      </c>
      <c r="J97" s="167" t="str">
        <f t="shared" si="8"/>
        <v/>
      </c>
      <c r="K97" s="265" t="str">
        <f t="shared" si="9"/>
        <v/>
      </c>
      <c r="L97" s="265"/>
      <c r="M97" s="147"/>
      <c r="N97" s="255"/>
    </row>
    <row r="98" spans="1:14" ht="21" thickBot="1" x14ac:dyDescent="0.3">
      <c r="A98" s="142">
        <f>IF('2علوم تجريبة 2'!A14="","",'2علوم تجريبة 2'!A14)</f>
        <v>11</v>
      </c>
      <c r="B98" s="263" t="str">
        <f>IF('2علوم تجريبة 2'!B14:C14="","",'2علوم تجريبة 2'!B14:C14)</f>
        <v>بوشيخي أحمد</v>
      </c>
      <c r="C98" s="264"/>
      <c r="D98" s="143" t="str">
        <f>IF('2علوم تجريبة 2'!N15="","",'2علوم تجريبة 2'!N15)</f>
        <v/>
      </c>
      <c r="E98" s="143" t="str">
        <f>IF('2علوم تجريبة 2'!O15="","",'2علوم تجريبة 2'!O15)</f>
        <v/>
      </c>
      <c r="F98" s="143" t="str">
        <f>IF('2علوم تجريبة 2'!P15="","",'2علوم تجريبة 2'!P15)</f>
        <v/>
      </c>
      <c r="G98" s="143" t="str">
        <f>IF('2علوم تجريبة 2'!Q15="","",'2علوم تجريبة 2'!Q15*2)</f>
        <v/>
      </c>
      <c r="H98" s="143" t="str">
        <f t="shared" si="7"/>
        <v/>
      </c>
      <c r="I98" s="144">
        <f>IF('2 علوم تجريبية 1'!$N$1="","",'2 علوم تجريبية 1'!$N$1)</f>
        <v>2</v>
      </c>
      <c r="J98" s="167" t="str">
        <f t="shared" si="8"/>
        <v/>
      </c>
      <c r="K98" s="265" t="str">
        <f t="shared" si="9"/>
        <v/>
      </c>
      <c r="L98" s="265"/>
      <c r="M98" s="147"/>
      <c r="N98" s="255"/>
    </row>
    <row r="99" spans="1:14" ht="21" thickBot="1" x14ac:dyDescent="0.3">
      <c r="A99" s="142">
        <f>IF('2علوم تجريبة 2'!A15="","",'2علوم تجريبة 2'!A15)</f>
        <v>12</v>
      </c>
      <c r="B99" s="263" t="str">
        <f>IF('2علوم تجريبة 2'!B15:C15="","",'2علوم تجريبة 2'!B15:C15)</f>
        <v>تارقي عبد الفتاح</v>
      </c>
      <c r="C99" s="264"/>
      <c r="D99" s="143" t="str">
        <f>IF('2علوم تجريبة 2'!N16="","",'2علوم تجريبة 2'!N16)</f>
        <v/>
      </c>
      <c r="E99" s="143" t="str">
        <f>IF('2علوم تجريبة 2'!O16="","",'2علوم تجريبة 2'!O16)</f>
        <v/>
      </c>
      <c r="F99" s="143" t="str">
        <f>IF('2علوم تجريبة 2'!P16="","",'2علوم تجريبة 2'!P16)</f>
        <v/>
      </c>
      <c r="G99" s="143" t="str">
        <f>IF('2علوم تجريبة 2'!Q16="","",'2علوم تجريبة 2'!Q16*2)</f>
        <v/>
      </c>
      <c r="H99" s="143" t="str">
        <f t="shared" si="7"/>
        <v/>
      </c>
      <c r="I99" s="144">
        <f>IF('2 علوم تجريبية 1'!$N$1="","",'2 علوم تجريبية 1'!$N$1)</f>
        <v>2</v>
      </c>
      <c r="J99" s="167" t="str">
        <f t="shared" si="8"/>
        <v/>
      </c>
      <c r="K99" s="265" t="str">
        <f t="shared" si="9"/>
        <v/>
      </c>
      <c r="L99" s="265"/>
      <c r="M99" s="147"/>
      <c r="N99" s="255"/>
    </row>
    <row r="100" spans="1:14" ht="21" thickBot="1" x14ac:dyDescent="0.3">
      <c r="A100" s="142">
        <f>IF('2علوم تجريبة 2'!A16="","",'2علوم تجريبة 2'!A16)</f>
        <v>13</v>
      </c>
      <c r="B100" s="263" t="str">
        <f>IF('2علوم تجريبة 2'!B16:C16="","",'2علوم تجريبة 2'!B16:C16)</f>
        <v>توجي ندى شرين سهام  1</v>
      </c>
      <c r="C100" s="264"/>
      <c r="D100" s="143" t="str">
        <f>IF('2علوم تجريبة 2'!N17="","",'2علوم تجريبة 2'!N17)</f>
        <v/>
      </c>
      <c r="E100" s="143" t="str">
        <f>IF('2علوم تجريبة 2'!O17="","",'2علوم تجريبة 2'!O17)</f>
        <v/>
      </c>
      <c r="F100" s="143" t="str">
        <f>IF('2علوم تجريبة 2'!P17="","",'2علوم تجريبة 2'!P17)</f>
        <v/>
      </c>
      <c r="G100" s="143" t="str">
        <f>IF('2علوم تجريبة 2'!Q17="","",'2علوم تجريبة 2'!Q17*2)</f>
        <v/>
      </c>
      <c r="H100" s="143" t="str">
        <f t="shared" si="7"/>
        <v/>
      </c>
      <c r="I100" s="144">
        <f>IF('2 علوم تجريبية 1'!$N$1="","",'2 علوم تجريبية 1'!$N$1)</f>
        <v>2</v>
      </c>
      <c r="J100" s="167" t="str">
        <f t="shared" si="8"/>
        <v/>
      </c>
      <c r="K100" s="265" t="str">
        <f t="shared" si="9"/>
        <v/>
      </c>
      <c r="L100" s="265"/>
      <c r="M100" s="147"/>
      <c r="N100" s="255"/>
    </row>
    <row r="101" spans="1:14" ht="21" thickBot="1" x14ac:dyDescent="0.3">
      <c r="A101" s="142">
        <f>IF('2علوم تجريبة 2'!A17="","",'2علوم تجريبة 2'!A17)</f>
        <v>14</v>
      </c>
      <c r="B101" s="263" t="str">
        <f>IF('2علوم تجريبة 2'!B17:C17="","",'2علوم تجريبة 2'!B17:C17)</f>
        <v>جطني عادل</v>
      </c>
      <c r="C101" s="264"/>
      <c r="D101" s="143" t="str">
        <f>IF('2علوم تجريبة 2'!N18="","",'2علوم تجريبة 2'!N18)</f>
        <v/>
      </c>
      <c r="E101" s="143" t="str">
        <f>IF('2علوم تجريبة 2'!O18="","",'2علوم تجريبة 2'!O18)</f>
        <v/>
      </c>
      <c r="F101" s="143" t="str">
        <f>IF('2علوم تجريبة 2'!P18="","",'2علوم تجريبة 2'!P18)</f>
        <v/>
      </c>
      <c r="G101" s="143" t="str">
        <f>IF('2علوم تجريبة 2'!Q18="","",'2علوم تجريبة 2'!Q18*2)</f>
        <v/>
      </c>
      <c r="H101" s="143" t="str">
        <f t="shared" si="7"/>
        <v/>
      </c>
      <c r="I101" s="144">
        <f>IF('2 علوم تجريبية 1'!$N$1="","",'2 علوم تجريبية 1'!$N$1)</f>
        <v>2</v>
      </c>
      <c r="J101" s="167" t="str">
        <f t="shared" si="8"/>
        <v/>
      </c>
      <c r="K101" s="265" t="str">
        <f t="shared" si="9"/>
        <v/>
      </c>
      <c r="L101" s="265"/>
      <c r="M101" s="147"/>
      <c r="N101" s="255"/>
    </row>
    <row r="102" spans="1:14" ht="21" thickBot="1" x14ac:dyDescent="0.3">
      <c r="A102" s="142">
        <f>IF('2علوم تجريبة 2'!A18="","",'2علوم تجريبة 2'!A18)</f>
        <v>15</v>
      </c>
      <c r="B102" s="263" t="str">
        <f>IF('2علوم تجريبة 2'!B18:C18="","",'2علوم تجريبة 2'!B18:C18)</f>
        <v>جلمودي آدم</v>
      </c>
      <c r="C102" s="264"/>
      <c r="D102" s="143" t="str">
        <f>IF('2علوم تجريبة 2'!N19="","",'2علوم تجريبة 2'!N19)</f>
        <v/>
      </c>
      <c r="E102" s="143" t="str">
        <f>IF('2علوم تجريبة 2'!O19="","",'2علوم تجريبة 2'!O19)</f>
        <v/>
      </c>
      <c r="F102" s="143" t="str">
        <f>IF('2علوم تجريبة 2'!P19="","",'2علوم تجريبة 2'!P19)</f>
        <v/>
      </c>
      <c r="G102" s="143" t="str">
        <f>IF('2علوم تجريبة 2'!Q19="","",'2علوم تجريبة 2'!Q19*2)</f>
        <v/>
      </c>
      <c r="H102" s="143" t="str">
        <f t="shared" si="7"/>
        <v/>
      </c>
      <c r="I102" s="144">
        <f>IF('2 علوم تجريبية 1'!$N$1="","",'2 علوم تجريبية 1'!$N$1)</f>
        <v>2</v>
      </c>
      <c r="J102" s="167" t="str">
        <f t="shared" si="8"/>
        <v/>
      </c>
      <c r="K102" s="265" t="str">
        <f t="shared" si="9"/>
        <v/>
      </c>
      <c r="L102" s="265"/>
      <c r="M102" s="147"/>
      <c r="N102" s="255"/>
    </row>
    <row r="103" spans="1:14" ht="21" thickBot="1" x14ac:dyDescent="0.3">
      <c r="A103" s="142">
        <f>IF('2علوم تجريبة 2'!A19="","",'2علوم تجريبة 2'!A19)</f>
        <v>16</v>
      </c>
      <c r="B103" s="263" t="str">
        <f>IF('2علوم تجريبة 2'!B19:C19="","",'2علوم تجريبة 2'!B19:C19)</f>
        <v>حكومي حنان</v>
      </c>
      <c r="C103" s="264"/>
      <c r="D103" s="143" t="str">
        <f>IF('2علوم تجريبة 2'!N20="","",'2علوم تجريبة 2'!N20)</f>
        <v/>
      </c>
      <c r="E103" s="143" t="str">
        <f>IF('2علوم تجريبة 2'!O20="","",'2علوم تجريبة 2'!O20)</f>
        <v/>
      </c>
      <c r="F103" s="143" t="str">
        <f>IF('2علوم تجريبة 2'!P20="","",'2علوم تجريبة 2'!P20)</f>
        <v/>
      </c>
      <c r="G103" s="143" t="str">
        <f>IF('2علوم تجريبة 2'!Q20="","",'2علوم تجريبة 2'!Q20*2)</f>
        <v/>
      </c>
      <c r="H103" s="143" t="str">
        <f t="shared" si="7"/>
        <v/>
      </c>
      <c r="I103" s="144">
        <f>IF('2 علوم تجريبية 1'!$N$1="","",'2 علوم تجريبية 1'!$N$1)</f>
        <v>2</v>
      </c>
      <c r="J103" s="167" t="str">
        <f t="shared" si="8"/>
        <v/>
      </c>
      <c r="K103" s="265" t="str">
        <f t="shared" si="9"/>
        <v/>
      </c>
      <c r="L103" s="265"/>
      <c r="M103" s="147"/>
      <c r="N103" s="255"/>
    </row>
    <row r="104" spans="1:14" ht="21" thickBot="1" x14ac:dyDescent="0.3">
      <c r="A104" s="142">
        <f>IF('2علوم تجريبة 2'!A20="","",'2علوم تجريبة 2'!A20)</f>
        <v>17</v>
      </c>
      <c r="B104" s="263" t="str">
        <f>IF('2علوم تجريبة 2'!B20:C20="","",'2علوم تجريبة 2'!B20:C20)</f>
        <v>حواص محمد عماد الدين</v>
      </c>
      <c r="C104" s="264"/>
      <c r="D104" s="143" t="str">
        <f>IF('2علوم تجريبة 2'!N21="","",'2علوم تجريبة 2'!N21)</f>
        <v/>
      </c>
      <c r="E104" s="143" t="str">
        <f>IF('2علوم تجريبة 2'!O21="","",'2علوم تجريبة 2'!O21)</f>
        <v/>
      </c>
      <c r="F104" s="143" t="str">
        <f>IF('2علوم تجريبة 2'!P21="","",'2علوم تجريبة 2'!P21)</f>
        <v/>
      </c>
      <c r="G104" s="143" t="str">
        <f>IF('2علوم تجريبة 2'!Q21="","",'2علوم تجريبة 2'!Q21*2)</f>
        <v/>
      </c>
      <c r="H104" s="143" t="str">
        <f t="shared" si="7"/>
        <v/>
      </c>
      <c r="I104" s="144">
        <f>IF('2 علوم تجريبية 1'!$N$1="","",'2 علوم تجريبية 1'!$N$1)</f>
        <v>2</v>
      </c>
      <c r="J104" s="167" t="str">
        <f t="shared" si="8"/>
        <v/>
      </c>
      <c r="K104" s="265" t="str">
        <f t="shared" si="9"/>
        <v/>
      </c>
      <c r="L104" s="265"/>
      <c r="M104" s="147"/>
      <c r="N104" s="256"/>
    </row>
    <row r="105" spans="1:14" ht="21.75" thickTop="1" thickBot="1" x14ac:dyDescent="0.3">
      <c r="A105" s="142">
        <f>IF('2علوم تجريبة 2'!A21="","",'2علوم تجريبة 2'!A21)</f>
        <v>18</v>
      </c>
      <c r="B105" s="263" t="str">
        <f>IF('2علوم تجريبة 2'!B21:C21="","",'2علوم تجريبة 2'!B21:C21)</f>
        <v>خادر فيصل</v>
      </c>
      <c r="C105" s="264"/>
      <c r="D105" s="143" t="str">
        <f>IF('2علوم تجريبة 2'!N22="","",'2علوم تجريبة 2'!N22)</f>
        <v/>
      </c>
      <c r="E105" s="143" t="str">
        <f>IF('2علوم تجريبة 2'!O22="","",'2علوم تجريبة 2'!O22)</f>
        <v/>
      </c>
      <c r="F105" s="143" t="str">
        <f>IF('2علوم تجريبة 2'!P22="","",'2علوم تجريبة 2'!P22)</f>
        <v/>
      </c>
      <c r="G105" s="143" t="str">
        <f>IF('2علوم تجريبة 2'!Q22="","",'2علوم تجريبة 2'!Q22*2)</f>
        <v/>
      </c>
      <c r="H105" s="143" t="str">
        <f t="shared" si="7"/>
        <v/>
      </c>
      <c r="I105" s="144">
        <f>IF('2 علوم تجريبية 1'!$N$1="","",'2 علوم تجريبية 1'!$N$1)</f>
        <v>2</v>
      </c>
      <c r="J105" s="167" t="str">
        <f t="shared" si="8"/>
        <v/>
      </c>
      <c r="K105" s="265" t="str">
        <f t="shared" si="9"/>
        <v/>
      </c>
      <c r="L105" s="265"/>
      <c r="M105" s="147"/>
      <c r="N105" s="171"/>
    </row>
    <row r="106" spans="1:14" ht="21.75" thickTop="1" thickBot="1" x14ac:dyDescent="0.3">
      <c r="A106" s="142">
        <f>IF('2علوم تجريبة 2'!A22="","",'2علوم تجريبة 2'!A22)</f>
        <v>19</v>
      </c>
      <c r="B106" s="263" t="str">
        <f>IF('2علوم تجريبة 2'!B22:C22="","",'2علوم تجريبة 2'!B22:C22)</f>
        <v>خليف فتحي</v>
      </c>
      <c r="C106" s="264"/>
      <c r="D106" s="143" t="str">
        <f>IF('2علوم تجريبة 2'!N23="","",'2علوم تجريبة 2'!N23)</f>
        <v/>
      </c>
      <c r="E106" s="143" t="str">
        <f>IF('2علوم تجريبة 2'!O23="","",'2علوم تجريبة 2'!O23)</f>
        <v/>
      </c>
      <c r="F106" s="143" t="str">
        <f>IF('2علوم تجريبة 2'!P23="","",'2علوم تجريبة 2'!P23)</f>
        <v/>
      </c>
      <c r="G106" s="143" t="str">
        <f>IF('2علوم تجريبة 2'!Q23="","",'2علوم تجريبة 2'!Q23*2)</f>
        <v/>
      </c>
      <c r="H106" s="143" t="str">
        <f t="shared" si="7"/>
        <v/>
      </c>
      <c r="I106" s="144">
        <f>IF('2 علوم تجريبية 1'!$N$1="","",'2 علوم تجريبية 1'!$N$1)</f>
        <v>2</v>
      </c>
      <c r="J106" s="167" t="str">
        <f t="shared" si="8"/>
        <v/>
      </c>
      <c r="K106" s="265" t="str">
        <f t="shared" si="9"/>
        <v/>
      </c>
      <c r="L106" s="265"/>
      <c r="M106" s="147"/>
      <c r="N106" s="257" t="str">
        <f>IFERROR(AVERAGE(H88:H120),"")</f>
        <v/>
      </c>
    </row>
    <row r="107" spans="1:14" ht="21" thickBot="1" x14ac:dyDescent="0.3">
      <c r="A107" s="142">
        <f>IF('2علوم تجريبة 2'!A23="","",'2علوم تجريبة 2'!A23)</f>
        <v>20</v>
      </c>
      <c r="B107" s="263" t="str">
        <f>IF('2علوم تجريبة 2'!B23:C23="","",'2علوم تجريبة 2'!B23:C23)</f>
        <v>دحماني محمد عبد الغاني</v>
      </c>
      <c r="C107" s="264"/>
      <c r="D107" s="143" t="str">
        <f>IF('2علوم تجريبة 2'!N24="","",'2علوم تجريبة 2'!N24)</f>
        <v/>
      </c>
      <c r="E107" s="143" t="str">
        <f>IF('2علوم تجريبة 2'!O24="","",'2علوم تجريبة 2'!O24)</f>
        <v/>
      </c>
      <c r="F107" s="143" t="str">
        <f>IF('2علوم تجريبة 2'!P24="","",'2علوم تجريبة 2'!P24)</f>
        <v/>
      </c>
      <c r="G107" s="143" t="str">
        <f>IF('2علوم تجريبة 2'!Q24="","",'2علوم تجريبة 2'!Q24*2)</f>
        <v/>
      </c>
      <c r="H107" s="143" t="str">
        <f t="shared" si="7"/>
        <v/>
      </c>
      <c r="I107" s="144">
        <f>IF('2 علوم تجريبية 1'!$N$1="","",'2 علوم تجريبية 1'!$N$1)</f>
        <v>2</v>
      </c>
      <c r="J107" s="167" t="str">
        <f t="shared" si="8"/>
        <v/>
      </c>
      <c r="K107" s="265" t="str">
        <f t="shared" si="9"/>
        <v/>
      </c>
      <c r="L107" s="265"/>
      <c r="M107" s="147"/>
      <c r="N107" s="258"/>
    </row>
    <row r="108" spans="1:14" ht="21" thickBot="1" x14ac:dyDescent="0.3">
      <c r="A108" s="142">
        <f>IF('2علوم تجريبة 2'!A24="","",'2علوم تجريبة 2'!A24)</f>
        <v>21</v>
      </c>
      <c r="B108" s="263" t="str">
        <f>IF('2علوم تجريبة 2'!B24:C24="","",'2علوم تجريبة 2'!B24:C24)</f>
        <v>زايد شيماء</v>
      </c>
      <c r="C108" s="264"/>
      <c r="D108" s="143" t="str">
        <f>IF('2علوم تجريبة 2'!N25="","",'2علوم تجريبة 2'!N25)</f>
        <v/>
      </c>
      <c r="E108" s="143" t="str">
        <f>IF('2علوم تجريبة 2'!O25="","",'2علوم تجريبة 2'!O25)</f>
        <v/>
      </c>
      <c r="F108" s="143" t="str">
        <f>IF('2علوم تجريبة 2'!P25="","",'2علوم تجريبة 2'!P25)</f>
        <v/>
      </c>
      <c r="G108" s="143" t="str">
        <f>IF('2علوم تجريبة 2'!Q25="","",'2علوم تجريبة 2'!Q25*2)</f>
        <v/>
      </c>
      <c r="H108" s="143" t="str">
        <f t="shared" si="7"/>
        <v/>
      </c>
      <c r="I108" s="144">
        <f>IF('2 علوم تجريبية 1'!$N$1="","",'2 علوم تجريبية 1'!$N$1)</f>
        <v>2</v>
      </c>
      <c r="J108" s="167" t="str">
        <f t="shared" si="8"/>
        <v/>
      </c>
      <c r="K108" s="265" t="str">
        <f t="shared" si="9"/>
        <v/>
      </c>
      <c r="L108" s="265"/>
      <c r="M108" s="147"/>
      <c r="N108" s="258"/>
    </row>
    <row r="109" spans="1:14" ht="21" thickBot="1" x14ac:dyDescent="0.3">
      <c r="A109" s="142">
        <f>IF('2علوم تجريبة 2'!A25="","",'2علوم تجريبة 2'!A25)</f>
        <v>22</v>
      </c>
      <c r="B109" s="263" t="str">
        <f>IF('2علوم تجريبة 2'!B25:C25="","",'2علوم تجريبة 2'!B25:C25)</f>
        <v>زكاري اسمهان</v>
      </c>
      <c r="C109" s="264"/>
      <c r="D109" s="143" t="str">
        <f>IF('2علوم تجريبة 2'!N26="","",'2علوم تجريبة 2'!N26)</f>
        <v/>
      </c>
      <c r="E109" s="143" t="str">
        <f>IF('2علوم تجريبة 2'!O26="","",'2علوم تجريبة 2'!O26)</f>
        <v/>
      </c>
      <c r="F109" s="143" t="str">
        <f>IF('2علوم تجريبة 2'!P26="","",'2علوم تجريبة 2'!P26)</f>
        <v/>
      </c>
      <c r="G109" s="143" t="str">
        <f>IF('2علوم تجريبة 2'!Q26="","",'2علوم تجريبة 2'!Q26*2)</f>
        <v/>
      </c>
      <c r="H109" s="143" t="str">
        <f t="shared" si="7"/>
        <v/>
      </c>
      <c r="I109" s="144">
        <f>IF('2 علوم تجريبية 1'!$N$1="","",'2 علوم تجريبية 1'!$N$1)</f>
        <v>2</v>
      </c>
      <c r="J109" s="167" t="str">
        <f t="shared" si="8"/>
        <v/>
      </c>
      <c r="K109" s="265" t="str">
        <f t="shared" si="9"/>
        <v/>
      </c>
      <c r="L109" s="265"/>
      <c r="M109" s="147"/>
      <c r="N109" s="258"/>
    </row>
    <row r="110" spans="1:14" ht="21" thickBot="1" x14ac:dyDescent="0.3">
      <c r="A110" s="142">
        <f>IF('2علوم تجريبة 2'!A26="","",'2علوم تجريبة 2'!A26)</f>
        <v>23</v>
      </c>
      <c r="B110" s="263" t="str">
        <f>IF('2علوم تجريبة 2'!B26:C26="","",'2علوم تجريبة 2'!B26:C26)</f>
        <v>سيرات فؤاد</v>
      </c>
      <c r="C110" s="264"/>
      <c r="D110" s="143" t="str">
        <f>IF('2علوم تجريبة 2'!N27="","",'2علوم تجريبة 2'!N27)</f>
        <v/>
      </c>
      <c r="E110" s="143" t="str">
        <f>IF('2علوم تجريبة 2'!O27="","",'2علوم تجريبة 2'!O27)</f>
        <v/>
      </c>
      <c r="F110" s="143" t="str">
        <f>IF('2علوم تجريبة 2'!P27="","",'2علوم تجريبة 2'!P27)</f>
        <v/>
      </c>
      <c r="G110" s="143" t="str">
        <f>IF('2علوم تجريبة 2'!Q27="","",'2علوم تجريبة 2'!Q27*2)</f>
        <v/>
      </c>
      <c r="H110" s="143" t="str">
        <f t="shared" si="7"/>
        <v/>
      </c>
      <c r="I110" s="144">
        <f>IF('2 علوم تجريبية 1'!$N$1="","",'2 علوم تجريبية 1'!$N$1)</f>
        <v>2</v>
      </c>
      <c r="J110" s="167" t="str">
        <f t="shared" si="8"/>
        <v/>
      </c>
      <c r="K110" s="265" t="str">
        <f t="shared" si="9"/>
        <v/>
      </c>
      <c r="L110" s="265"/>
      <c r="M110" s="147"/>
      <c r="N110" s="258"/>
    </row>
    <row r="111" spans="1:14" ht="21" thickBot="1" x14ac:dyDescent="0.3">
      <c r="A111" s="142">
        <f>IF('2علوم تجريبة 2'!A27="","",'2علوم تجريبة 2'!A27)</f>
        <v>24</v>
      </c>
      <c r="B111" s="263" t="str">
        <f>IF('2علوم تجريبة 2'!B27:C27="","",'2علوم تجريبة 2'!B27:C27)</f>
        <v>شيحة خولة</v>
      </c>
      <c r="C111" s="264"/>
      <c r="D111" s="143" t="str">
        <f>IF('2علوم تجريبة 2'!N28="","",'2علوم تجريبة 2'!N28)</f>
        <v/>
      </c>
      <c r="E111" s="143" t="str">
        <f>IF('2علوم تجريبة 2'!O28="","",'2علوم تجريبة 2'!O28)</f>
        <v/>
      </c>
      <c r="F111" s="143" t="str">
        <f>IF('2علوم تجريبة 2'!P28="","",'2علوم تجريبة 2'!P28)</f>
        <v/>
      </c>
      <c r="G111" s="143" t="str">
        <f>IF('2علوم تجريبة 2'!Q28="","",'2علوم تجريبة 2'!Q28*2)</f>
        <v/>
      </c>
      <c r="H111" s="143" t="str">
        <f t="shared" si="7"/>
        <v/>
      </c>
      <c r="I111" s="144">
        <f>IF('2 علوم تجريبية 1'!$N$1="","",'2 علوم تجريبية 1'!$N$1)</f>
        <v>2</v>
      </c>
      <c r="J111" s="167" t="str">
        <f t="shared" si="8"/>
        <v/>
      </c>
      <c r="K111" s="265" t="str">
        <f t="shared" si="9"/>
        <v/>
      </c>
      <c r="L111" s="265"/>
      <c r="M111" s="147"/>
      <c r="N111" s="258"/>
    </row>
    <row r="112" spans="1:14" ht="21" thickBot="1" x14ac:dyDescent="0.3">
      <c r="A112" s="142">
        <f>IF('2علوم تجريبة 2'!A28="","",'2علوم تجريبة 2'!A28)</f>
        <v>25</v>
      </c>
      <c r="B112" s="263" t="str">
        <f>IF('2علوم تجريبة 2'!B28:C28="","",'2علوم تجريبة 2'!B28:C28)</f>
        <v>صباح دلال</v>
      </c>
      <c r="C112" s="264"/>
      <c r="D112" s="143" t="str">
        <f>IF('2علوم تجريبة 2'!N29="","",'2علوم تجريبة 2'!N29)</f>
        <v/>
      </c>
      <c r="E112" s="143" t="str">
        <f>IF('2علوم تجريبة 2'!O29="","",'2علوم تجريبة 2'!O29)</f>
        <v/>
      </c>
      <c r="F112" s="143" t="str">
        <f>IF('2علوم تجريبة 2'!P29="","",'2علوم تجريبة 2'!P29)</f>
        <v/>
      </c>
      <c r="G112" s="143" t="str">
        <f>IF('2علوم تجريبة 2'!Q29="","",'2علوم تجريبة 2'!Q29*2)</f>
        <v/>
      </c>
      <c r="H112" s="143" t="str">
        <f t="shared" si="7"/>
        <v/>
      </c>
      <c r="I112" s="144">
        <f>IF('2 علوم تجريبية 1'!$N$1="","",'2 علوم تجريبية 1'!$N$1)</f>
        <v>2</v>
      </c>
      <c r="J112" s="167" t="str">
        <f t="shared" si="8"/>
        <v/>
      </c>
      <c r="K112" s="265" t="str">
        <f t="shared" si="9"/>
        <v/>
      </c>
      <c r="L112" s="265"/>
      <c r="M112" s="147"/>
      <c r="N112" s="258"/>
    </row>
    <row r="113" spans="1:14" ht="21" thickBot="1" x14ac:dyDescent="0.3">
      <c r="A113" s="142">
        <f>IF('2علوم تجريبة 2'!A29="","",'2علوم تجريبة 2'!A29)</f>
        <v>26</v>
      </c>
      <c r="B113" s="263" t="str">
        <f>IF('2علوم تجريبة 2'!B29:C29="","",'2علوم تجريبة 2'!B29:C29)</f>
        <v>عبيد حياة</v>
      </c>
      <c r="C113" s="264"/>
      <c r="D113" s="143" t="str">
        <f>IF('2علوم تجريبة 2'!N30="","",'2علوم تجريبة 2'!N30)</f>
        <v/>
      </c>
      <c r="E113" s="143" t="str">
        <f>IF('2علوم تجريبة 2'!O30="","",'2علوم تجريبة 2'!O30)</f>
        <v/>
      </c>
      <c r="F113" s="143" t="str">
        <f>IF('2علوم تجريبة 2'!P30="","",'2علوم تجريبة 2'!P30)</f>
        <v/>
      </c>
      <c r="G113" s="143" t="str">
        <f>IF('2علوم تجريبة 2'!Q30="","",'2علوم تجريبة 2'!Q30*2)</f>
        <v/>
      </c>
      <c r="H113" s="143" t="str">
        <f t="shared" si="7"/>
        <v/>
      </c>
      <c r="I113" s="144">
        <f>IF('2 علوم تجريبية 1'!$N$1="","",'2 علوم تجريبية 1'!$N$1)</f>
        <v>2</v>
      </c>
      <c r="J113" s="167" t="str">
        <f t="shared" si="8"/>
        <v/>
      </c>
      <c r="K113" s="265" t="str">
        <f t="shared" si="9"/>
        <v/>
      </c>
      <c r="L113" s="265"/>
      <c r="M113" s="147"/>
      <c r="N113" s="258"/>
    </row>
    <row r="114" spans="1:14" ht="21" thickBot="1" x14ac:dyDescent="0.3">
      <c r="A114" s="142">
        <f>IF('2علوم تجريبة 2'!A30="","",'2علوم تجريبة 2'!A30)</f>
        <v>27</v>
      </c>
      <c r="B114" s="263" t="str">
        <f>IF('2علوم تجريبة 2'!B30:C30="","",'2علوم تجريبة 2'!B30:C30)</f>
        <v>قاسمي رحمة</v>
      </c>
      <c r="C114" s="264"/>
      <c r="D114" s="143" t="str">
        <f>IF('2علوم تجريبة 2'!N31="","",'2علوم تجريبة 2'!N31)</f>
        <v/>
      </c>
      <c r="E114" s="143" t="str">
        <f>IF('2علوم تجريبة 2'!O31="","",'2علوم تجريبة 2'!O31)</f>
        <v/>
      </c>
      <c r="F114" s="143" t="str">
        <f>IF('2علوم تجريبة 2'!P31="","",'2علوم تجريبة 2'!P31)</f>
        <v/>
      </c>
      <c r="G114" s="143" t="str">
        <f>IF('2علوم تجريبة 2'!Q31="","",'2علوم تجريبة 2'!Q31*2)</f>
        <v/>
      </c>
      <c r="H114" s="143" t="str">
        <f t="shared" si="7"/>
        <v/>
      </c>
      <c r="I114" s="144">
        <f>IF('2 علوم تجريبية 1'!$N$1="","",'2 علوم تجريبية 1'!$N$1)</f>
        <v>2</v>
      </c>
      <c r="J114" s="167" t="str">
        <f t="shared" si="8"/>
        <v/>
      </c>
      <c r="K114" s="265" t="str">
        <f t="shared" si="9"/>
        <v/>
      </c>
      <c r="L114" s="265"/>
      <c r="M114" s="147"/>
      <c r="N114" s="258"/>
    </row>
    <row r="115" spans="1:14" ht="21" thickBot="1" x14ac:dyDescent="0.3">
      <c r="A115" s="142">
        <f>IF('2علوم تجريبة 2'!A31="","",'2علوم تجريبة 2'!A31)</f>
        <v>28</v>
      </c>
      <c r="B115" s="263" t="str">
        <f>IF('2علوم تجريبة 2'!B31:C31="","",'2علوم تجريبة 2'!B31:C31)</f>
        <v>قدير انفال</v>
      </c>
      <c r="C115" s="264"/>
      <c r="D115" s="143" t="str">
        <f>IF('2علوم تجريبة 2'!N32="","",'2علوم تجريبة 2'!N32)</f>
        <v/>
      </c>
      <c r="E115" s="143" t="str">
        <f>IF('2علوم تجريبة 2'!O32="","",'2علوم تجريبة 2'!O32)</f>
        <v/>
      </c>
      <c r="F115" s="143" t="str">
        <f>IF('2علوم تجريبة 2'!P32="","",'2علوم تجريبة 2'!P32)</f>
        <v/>
      </c>
      <c r="G115" s="143" t="str">
        <f>IF('2علوم تجريبة 2'!Q32="","",'2علوم تجريبة 2'!Q32*2)</f>
        <v/>
      </c>
      <c r="H115" s="143" t="str">
        <f t="shared" si="7"/>
        <v/>
      </c>
      <c r="I115" s="144">
        <f>IF('2 علوم تجريبية 1'!$N$1="","",'2 علوم تجريبية 1'!$N$1)</f>
        <v>2</v>
      </c>
      <c r="J115" s="167" t="str">
        <f t="shared" si="8"/>
        <v/>
      </c>
      <c r="K115" s="265" t="str">
        <f t="shared" si="9"/>
        <v/>
      </c>
      <c r="L115" s="265"/>
      <c r="M115" s="147"/>
      <c r="N115" s="258"/>
    </row>
    <row r="116" spans="1:14" ht="21" thickBot="1" x14ac:dyDescent="0.3">
      <c r="A116" s="142">
        <f>IF('2علوم تجريبة 2'!A32="","",'2علوم تجريبة 2'!A32)</f>
        <v>29</v>
      </c>
      <c r="B116" s="263" t="str">
        <f>IF('2علوم تجريبة 2'!B32:C32="","",'2علوم تجريبة 2'!B32:C32)</f>
        <v>لغزال عبد المجيد</v>
      </c>
      <c r="C116" s="264"/>
      <c r="D116" s="143" t="str">
        <f>IF('2علوم تجريبة 2'!N33="","",'2علوم تجريبة 2'!N33)</f>
        <v/>
      </c>
      <c r="E116" s="143" t="str">
        <f>IF('2علوم تجريبة 2'!O33="","",'2علوم تجريبة 2'!O33)</f>
        <v/>
      </c>
      <c r="F116" s="143" t="str">
        <f>IF('2علوم تجريبة 2'!P33="","",'2علوم تجريبة 2'!P33)</f>
        <v/>
      </c>
      <c r="G116" s="143" t="str">
        <f>IF('2علوم تجريبة 2'!Q33="","",'2علوم تجريبة 2'!Q33*2)</f>
        <v/>
      </c>
      <c r="H116" s="143" t="str">
        <f t="shared" si="7"/>
        <v/>
      </c>
      <c r="I116" s="144">
        <f>IF('2 علوم تجريبية 1'!$N$1="","",'2 علوم تجريبية 1'!$N$1)</f>
        <v>2</v>
      </c>
      <c r="J116" s="167" t="str">
        <f t="shared" si="8"/>
        <v/>
      </c>
      <c r="K116" s="265" t="str">
        <f t="shared" si="9"/>
        <v/>
      </c>
      <c r="L116" s="265"/>
      <c r="M116" s="147"/>
      <c r="N116" s="258"/>
    </row>
    <row r="117" spans="1:14" ht="21" thickBot="1" x14ac:dyDescent="0.3">
      <c r="A117" s="142">
        <f>IF('2علوم تجريبة 2'!A33="","",'2علوم تجريبة 2'!A33)</f>
        <v>30</v>
      </c>
      <c r="B117" s="263" t="str">
        <f>IF('2علوم تجريبة 2'!B33:C33="","",'2علوم تجريبة 2'!B33:C33)</f>
        <v>محجوب عبد الجليل</v>
      </c>
      <c r="C117" s="264"/>
      <c r="D117" s="143" t="str">
        <f>IF('2علوم تجريبة 2'!N34="","",'2علوم تجريبة 2'!N34)</f>
        <v/>
      </c>
      <c r="E117" s="143" t="str">
        <f>IF('2علوم تجريبة 2'!O34="","",'2علوم تجريبة 2'!O34)</f>
        <v/>
      </c>
      <c r="F117" s="143" t="str">
        <f>IF('2علوم تجريبة 2'!P34="","",'2علوم تجريبة 2'!P34)</f>
        <v/>
      </c>
      <c r="G117" s="143" t="str">
        <f>IF('2علوم تجريبة 2'!Q34="","",'2علوم تجريبة 2'!Q34*2)</f>
        <v/>
      </c>
      <c r="H117" s="143" t="str">
        <f t="shared" si="7"/>
        <v/>
      </c>
      <c r="I117" s="144">
        <f>IF('2 علوم تجريبية 1'!$N$1="","",'2 علوم تجريبية 1'!$N$1)</f>
        <v>2</v>
      </c>
      <c r="J117" s="167" t="str">
        <f t="shared" si="8"/>
        <v/>
      </c>
      <c r="K117" s="265" t="str">
        <f t="shared" si="9"/>
        <v/>
      </c>
      <c r="L117" s="265"/>
      <c r="M117" s="147"/>
      <c r="N117" s="258"/>
    </row>
    <row r="118" spans="1:14" ht="21" thickBot="1" x14ac:dyDescent="0.3">
      <c r="A118" s="142">
        <f>IF('2علوم تجريبة 2'!A34="","",'2علوم تجريبة 2'!A34)</f>
        <v>31</v>
      </c>
      <c r="B118" s="263" t="str">
        <f>IF('2علوم تجريبة 2'!B34:C34="","",'2علوم تجريبة 2'!B34:C34)</f>
        <v>معراج أمينة</v>
      </c>
      <c r="C118" s="264"/>
      <c r="D118" s="143" t="str">
        <f>IF('2علوم تجريبة 2'!N35="","",'2علوم تجريبة 2'!N35)</f>
        <v/>
      </c>
      <c r="E118" s="143" t="str">
        <f>IF('2علوم تجريبة 2'!O35="","",'2علوم تجريبة 2'!O35)</f>
        <v/>
      </c>
      <c r="F118" s="143" t="str">
        <f>IF('2علوم تجريبة 2'!P35="","",'2علوم تجريبة 2'!P35)</f>
        <v/>
      </c>
      <c r="G118" s="143" t="str">
        <f>IF('2علوم تجريبة 2'!Q35="","",'2علوم تجريبة 2'!Q35*2)</f>
        <v/>
      </c>
      <c r="H118" s="143" t="str">
        <f t="shared" si="7"/>
        <v/>
      </c>
      <c r="I118" s="144">
        <f>IF('2 علوم تجريبية 1'!$N$1="","",'2 علوم تجريبية 1'!$N$1)</f>
        <v>2</v>
      </c>
      <c r="J118" s="167" t="str">
        <f t="shared" si="8"/>
        <v/>
      </c>
      <c r="K118" s="265" t="str">
        <f t="shared" si="9"/>
        <v/>
      </c>
      <c r="L118" s="265"/>
      <c r="M118" s="147"/>
      <c r="N118" s="258"/>
    </row>
    <row r="119" spans="1:14" ht="21" thickBot="1" x14ac:dyDescent="0.3">
      <c r="A119" s="142">
        <f>IF('2علوم تجريبة 2'!A35="","",'2علوم تجريبة 2'!A35)</f>
        <v>32</v>
      </c>
      <c r="B119" s="263" t="str">
        <f>IF('2علوم تجريبة 2'!B35:C35="","",'2علوم تجريبة 2'!B35:C35)</f>
        <v>معمري نورية</v>
      </c>
      <c r="C119" s="264"/>
      <c r="D119" s="143" t="str">
        <f>IF('2علوم تجريبة 2'!N36="","",'2علوم تجريبة 2'!N36)</f>
        <v/>
      </c>
      <c r="E119" s="143" t="str">
        <f>IF('2علوم تجريبة 2'!O36="","",'2علوم تجريبة 2'!O36)</f>
        <v/>
      </c>
      <c r="F119" s="143" t="str">
        <f>IF('2علوم تجريبة 2'!P36="","",'2علوم تجريبة 2'!P36)</f>
        <v/>
      </c>
      <c r="G119" s="143" t="str">
        <f>IF('2علوم تجريبة 2'!Q36="","",'2علوم تجريبة 2'!Q36*2)</f>
        <v/>
      </c>
      <c r="H119" s="143" t="str">
        <f t="shared" si="7"/>
        <v/>
      </c>
      <c r="I119" s="144">
        <f>IF('2 علوم تجريبية 1'!$N$1="","",'2 علوم تجريبية 1'!$N$1)</f>
        <v>2</v>
      </c>
      <c r="J119" s="167" t="str">
        <f t="shared" si="8"/>
        <v/>
      </c>
      <c r="K119" s="265" t="str">
        <f t="shared" si="9"/>
        <v/>
      </c>
      <c r="L119" s="265"/>
      <c r="M119" s="147"/>
      <c r="N119" s="258"/>
    </row>
    <row r="120" spans="1:14" ht="21" thickBot="1" x14ac:dyDescent="0.3">
      <c r="A120" s="142" t="str">
        <f>IF('2علوم تجريبة 2'!A36="","",'2علوم تجريبة 2'!A36)</f>
        <v/>
      </c>
      <c r="B120" s="266" t="str">
        <f>IF('2علوم تجريبة 2'!B36:C36="","",'2علوم تجريبة 2'!B36:C36)</f>
        <v/>
      </c>
      <c r="C120" s="267"/>
      <c r="D120" s="143" t="str">
        <f>IF('2علوم تجريبة 2'!N37="","",'2علوم تجريبة 2'!N37)</f>
        <v/>
      </c>
      <c r="E120" s="143" t="str">
        <f>IF('2علوم تجريبة 2'!O37="","",'2علوم تجريبة 2'!O37)</f>
        <v/>
      </c>
      <c r="F120" s="143" t="str">
        <f>IF('2علوم تجريبة 2'!P37="","",'2علوم تجريبة 2'!P37)</f>
        <v/>
      </c>
      <c r="G120" s="143" t="str">
        <f>IF('2علوم تجريبة 2'!Q37="","",'2علوم تجريبة 2'!Q37*2)</f>
        <v/>
      </c>
      <c r="H120" s="143" t="str">
        <f t="shared" si="7"/>
        <v/>
      </c>
      <c r="I120" s="162">
        <f>IF('2 علوم تجريبية 1'!$N$1="","",'2 علوم تجريبية 1'!$N$1)</f>
        <v>2</v>
      </c>
      <c r="J120" s="169" t="str">
        <f t="shared" si="8"/>
        <v/>
      </c>
      <c r="K120" s="268" t="str">
        <f t="shared" si="9"/>
        <v/>
      </c>
      <c r="L120" s="268"/>
      <c r="M120" s="147"/>
      <c r="N120" s="259"/>
    </row>
    <row r="121" spans="1:14" ht="19.5" thickBot="1" x14ac:dyDescent="0.3"/>
    <row r="122" spans="1:14" ht="24" thickTop="1" thickBot="1" x14ac:dyDescent="0.3">
      <c r="B122" s="260" t="s">
        <v>154</v>
      </c>
      <c r="C122" s="261"/>
      <c r="D122" s="262"/>
      <c r="F122" s="174">
        <f>COUNTIF(H88:H120,"&gt;=10")</f>
        <v>0</v>
      </c>
      <c r="I122" s="260" t="s">
        <v>153</v>
      </c>
      <c r="J122" s="261"/>
      <c r="K122" s="262"/>
      <c r="N122" s="174">
        <f>COUNTIF(H88:H120,"&lt;10")</f>
        <v>0</v>
      </c>
    </row>
    <row r="123" spans="1:14" ht="19.5" thickTop="1" x14ac:dyDescent="0.25"/>
  </sheetData>
  <mergeCells count="260">
    <mergeCell ref="N23:N37"/>
    <mergeCell ref="N64:N78"/>
    <mergeCell ref="N106:N120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39:D39"/>
    <mergeCell ref="H39:J39"/>
    <mergeCell ref="B29:C29"/>
    <mergeCell ref="K29:L29"/>
    <mergeCell ref="B30:C30"/>
    <mergeCell ref="K30:L30"/>
    <mergeCell ref="B31:C31"/>
    <mergeCell ref="K31:L31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0:D80"/>
    <mergeCell ref="I80:K80"/>
    <mergeCell ref="A85:B85"/>
    <mergeCell ref="C85:E85"/>
    <mergeCell ref="F85:G85"/>
    <mergeCell ref="H85:J85"/>
    <mergeCell ref="A86:B86"/>
    <mergeCell ref="C86:E86"/>
    <mergeCell ref="F86:G86"/>
    <mergeCell ref="H86:J86"/>
    <mergeCell ref="B78:C78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K113:L113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  <mergeCell ref="N4:N21"/>
    <mergeCell ref="N45:N62"/>
    <mergeCell ref="N87:N104"/>
    <mergeCell ref="B122:D122"/>
    <mergeCell ref="I122:K122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  <mergeCell ref="B111:C111"/>
    <mergeCell ref="K111:L111"/>
    <mergeCell ref="B112:C112"/>
    <mergeCell ref="K112:L112"/>
    <mergeCell ref="B113:C113"/>
  </mergeCells>
  <conditionalFormatting sqref="F2">
    <cfRule type="containsErrors" dxfId="24" priority="9" stopIfTrue="1">
      <formula>ISERROR(F2)</formula>
    </cfRule>
  </conditionalFormatting>
  <conditionalFormatting sqref="F3">
    <cfRule type="containsErrors" dxfId="23" priority="8" stopIfTrue="1">
      <formula>ISERROR(F3)</formula>
    </cfRule>
  </conditionalFormatting>
  <conditionalFormatting sqref="F43">
    <cfRule type="containsErrors" dxfId="22" priority="7" stopIfTrue="1">
      <formula>ISERROR(F43)</formula>
    </cfRule>
  </conditionalFormatting>
  <conditionalFormatting sqref="F44">
    <cfRule type="containsErrors" dxfId="21" priority="6" stopIfTrue="1">
      <formula>ISERROR(F44)</formula>
    </cfRule>
  </conditionalFormatting>
  <conditionalFormatting sqref="F85">
    <cfRule type="containsErrors" dxfId="20" priority="5" stopIfTrue="1">
      <formula>ISERROR(F85)</formula>
    </cfRule>
  </conditionalFormatting>
  <conditionalFormatting sqref="F86">
    <cfRule type="containsErrors" dxfId="19" priority="4" stopIfTrue="1">
      <formula>ISERROR(F86)</formula>
    </cfRule>
  </conditionalFormatting>
  <conditionalFormatting sqref="H88:H120">
    <cfRule type="cellIs" dxfId="18" priority="3" operator="lessThan">
      <formula>10</formula>
    </cfRule>
  </conditionalFormatting>
  <conditionalFormatting sqref="H46:H78">
    <cfRule type="cellIs" dxfId="17" priority="2" operator="lessThan">
      <formula>10</formula>
    </cfRule>
  </conditionalFormatting>
  <conditionalFormatting sqref="H5:H37">
    <cfRule type="cellIs" dxfId="16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C00000"/>
  </sheetPr>
  <dimension ref="A1:R114"/>
  <sheetViews>
    <sheetView showGridLines="0" rightToLeft="1" workbookViewId="0">
      <selection activeCell="R7" sqref="R7"/>
    </sheetView>
  </sheetViews>
  <sheetFormatPr baseColWidth="10" defaultColWidth="0" defaultRowHeight="18.75" zeroHeight="1" x14ac:dyDescent="0.25"/>
  <cols>
    <col min="1" max="1" width="4.75" style="120" customWidth="1"/>
    <col min="2" max="2" width="7.25" style="120" customWidth="1"/>
    <col min="3" max="3" width="14.75" style="120" customWidth="1"/>
    <col min="4" max="4" width="9.25" style="120" customWidth="1"/>
    <col min="5" max="5" width="9.375" style="120" customWidth="1"/>
    <col min="6" max="6" width="9.75" style="120" customWidth="1"/>
    <col min="7" max="7" width="9.5" style="120" customWidth="1"/>
    <col min="8" max="8" width="10.625" style="120" customWidth="1"/>
    <col min="9" max="9" width="8.5" style="135" customWidth="1"/>
    <col min="10" max="10" width="8.875" style="120" customWidth="1"/>
    <col min="11" max="11" width="10.5" style="120" customWidth="1"/>
    <col min="12" max="12" width="9.375" style="120" customWidth="1"/>
    <col min="13" max="13" width="11" style="120" hidden="1" customWidth="1"/>
    <col min="14" max="14" width="8.5" style="120" customWidth="1"/>
    <col min="15" max="15" width="8.75" style="120" customWidth="1"/>
    <col min="16" max="16" width="7.75" style="120" customWidth="1"/>
    <col min="17" max="18" width="11" style="120" customWidth="1"/>
    <col min="19" max="16384" width="11" style="120" hidden="1"/>
  </cols>
  <sheetData>
    <row r="1" spans="1:16" ht="30.75" thickBot="1" x14ac:dyDescent="0.3">
      <c r="A1" s="273" t="s">
        <v>0</v>
      </c>
      <c r="B1" s="273"/>
      <c r="C1" s="279" t="s">
        <v>26</v>
      </c>
      <c r="D1" s="279"/>
      <c r="E1" s="280"/>
      <c r="F1" s="281" t="s">
        <v>4</v>
      </c>
      <c r="G1" s="282"/>
      <c r="H1" s="282"/>
      <c r="I1" s="283"/>
      <c r="J1" s="293" t="s">
        <v>9</v>
      </c>
      <c r="K1" s="294"/>
      <c r="L1" s="286" t="s">
        <v>19</v>
      </c>
      <c r="M1" s="286"/>
      <c r="N1" s="286"/>
      <c r="O1" s="119"/>
      <c r="P1" s="119"/>
    </row>
    <row r="2" spans="1:16" ht="23.25" thickBot="1" x14ac:dyDescent="0.3">
      <c r="A2" s="273" t="s">
        <v>6</v>
      </c>
      <c r="B2" s="273"/>
      <c r="C2" s="274" t="s">
        <v>29</v>
      </c>
      <c r="D2" s="274"/>
      <c r="E2" s="274"/>
      <c r="F2" s="275" t="s">
        <v>5</v>
      </c>
      <c r="G2" s="275"/>
      <c r="H2" s="276" t="str">
        <f>IFERROR(INDEX($B$5:$H$34,MATCH(L2,$H$5:$H$34,0),1),"")</f>
        <v>العياشي عائشة</v>
      </c>
      <c r="I2" s="276"/>
      <c r="J2" s="277"/>
      <c r="K2" s="166" t="s">
        <v>10</v>
      </c>
      <c r="L2" s="137">
        <f>IFERROR(MAX(H5:H40),"")</f>
        <v>12.6</v>
      </c>
      <c r="M2" s="138"/>
      <c r="N2" s="139" t="s">
        <v>18</v>
      </c>
      <c r="O2" s="119"/>
      <c r="P2" s="119"/>
    </row>
    <row r="3" spans="1:16" ht="23.25" thickBot="1" x14ac:dyDescent="0.3">
      <c r="A3" s="273" t="s">
        <v>1</v>
      </c>
      <c r="B3" s="273"/>
      <c r="C3" s="274" t="s">
        <v>7</v>
      </c>
      <c r="D3" s="274"/>
      <c r="E3" s="274"/>
      <c r="F3" s="278" t="s">
        <v>8</v>
      </c>
      <c r="G3" s="278"/>
      <c r="H3" s="277" t="str">
        <f>IFERROR(INDEX($B$5:$H$34,MATCH(L3,$H$5:$H$34,0),1),"")</f>
        <v>حكومي أحمد عبد الكريم</v>
      </c>
      <c r="I3" s="277"/>
      <c r="J3" s="277"/>
      <c r="K3" s="166" t="s">
        <v>10</v>
      </c>
      <c r="L3" s="137">
        <f>IFERROR(MIN(H5:H40),"")</f>
        <v>6.5</v>
      </c>
      <c r="M3" s="138"/>
      <c r="N3" s="140" t="s">
        <v>149</v>
      </c>
      <c r="O3" s="119"/>
      <c r="P3" s="119"/>
    </row>
    <row r="4" spans="1:16" ht="21.75" customHeight="1" thickTop="1" thickBot="1" x14ac:dyDescent="0.3">
      <c r="A4" s="164" t="s">
        <v>2</v>
      </c>
      <c r="B4" s="271" t="s">
        <v>3</v>
      </c>
      <c r="C4" s="271"/>
      <c r="D4" s="165" t="s">
        <v>11</v>
      </c>
      <c r="E4" s="165" t="s">
        <v>12</v>
      </c>
      <c r="F4" s="165" t="s">
        <v>13</v>
      </c>
      <c r="G4" s="165" t="s">
        <v>28</v>
      </c>
      <c r="H4" s="165" t="s">
        <v>14</v>
      </c>
      <c r="I4" s="165" t="s">
        <v>15</v>
      </c>
      <c r="J4" s="165" t="s">
        <v>16</v>
      </c>
      <c r="K4" s="272" t="s">
        <v>17</v>
      </c>
      <c r="L4" s="272"/>
      <c r="M4" s="141"/>
      <c r="N4" s="254" t="s">
        <v>152</v>
      </c>
      <c r="O4" s="119"/>
      <c r="P4" s="119"/>
    </row>
    <row r="5" spans="1:16" ht="21" thickBot="1" x14ac:dyDescent="0.3">
      <c r="A5" s="142">
        <f>IF('2 علوم تجريبية 1'!C4="","",'2 علوم تجريبية 1'!C4)</f>
        <v>1</v>
      </c>
      <c r="B5" s="263" t="str">
        <f>IF(' 3تسيير واقتصاد'!B4:C4="","",' 3تسيير واقتصاد'!B4:C4)</f>
        <v>العياشي عائشة</v>
      </c>
      <c r="C5" s="264"/>
      <c r="D5" s="143">
        <f>IF(' 3تسيير واقتصاد'!D4="","",' 3تسيير واقتصاد'!D4)</f>
        <v>14</v>
      </c>
      <c r="E5" s="143">
        <f>IF(' 3تسيير واقتصاد'!E4="","",' 3تسيير واقتصاد'!E4)</f>
        <v>12</v>
      </c>
      <c r="F5" s="143">
        <f>IF(' 3تسيير واقتصاد'!F4="","",' 3تسيير واقتصاد'!F4)</f>
        <v>12</v>
      </c>
      <c r="G5" s="143">
        <f>IF(' 3تسيير واقتصاد'!G4="","",' 3تسيير واقتصاد'!G4*2)</f>
        <v>25</v>
      </c>
      <c r="H5" s="143">
        <f>IF(D5="","",SUM(D5:G5)/5)</f>
        <v>12.6</v>
      </c>
      <c r="I5" s="144">
        <f>IF('2 علوم تجريبية 1'!$N$1="","",'2 علوم تجريبية 1'!$N$1)</f>
        <v>2</v>
      </c>
      <c r="J5" s="167">
        <f>IFERROR(I5*H5,"")</f>
        <v>25.2</v>
      </c>
      <c r="K5" s="265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حسنة</v>
      </c>
      <c r="L5" s="265"/>
      <c r="M5" s="146"/>
      <c r="N5" s="255"/>
      <c r="O5" s="119"/>
      <c r="P5" s="119"/>
    </row>
    <row r="6" spans="1:16" ht="21" thickBot="1" x14ac:dyDescent="0.3">
      <c r="A6" s="142">
        <f>IF('2 علوم تجريبية 1'!C5="","",'2 علوم تجريبية 1'!C5)</f>
        <v>2</v>
      </c>
      <c r="B6" s="263" t="str">
        <f>IF(' 3تسيير واقتصاد'!B5:C5="","",' 3تسيير واقتصاد'!B5:C5)</f>
        <v>برهمي أمين</v>
      </c>
      <c r="C6" s="264"/>
      <c r="D6" s="143">
        <f>IF(' 3تسيير واقتصاد'!D5="","",' 3تسيير واقتصاد'!D5)</f>
        <v>10</v>
      </c>
      <c r="E6" s="143">
        <f>IF(' 3تسيير واقتصاد'!E5="","",' 3تسيير واقتصاد'!E5)</f>
        <v>10</v>
      </c>
      <c r="F6" s="143">
        <f>IF(' 3تسيير واقتصاد'!F5="","",' 3تسيير واقتصاد'!F5)</f>
        <v>6</v>
      </c>
      <c r="G6" s="143">
        <f>IF(' 3تسيير واقتصاد'!G5="","",' 3تسيير واقتصاد'!G5*2)</f>
        <v>12</v>
      </c>
      <c r="H6" s="143">
        <f t="shared" ref="H6:H29" si="0">IF(D6="","",SUM(D6:G6)/5)</f>
        <v>7.6</v>
      </c>
      <c r="I6" s="144">
        <f>IF('2 علوم تجريبية 1'!$N$1="","",'2 علوم تجريبية 1'!$N$1)</f>
        <v>2</v>
      </c>
      <c r="J6" s="167">
        <f t="shared" ref="J6:J40" si="1">IFERROR(I6*H6,"")</f>
        <v>15.2</v>
      </c>
      <c r="K6" s="265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65"/>
      <c r="M6" s="147"/>
      <c r="N6" s="255"/>
      <c r="O6" s="119"/>
      <c r="P6" s="119"/>
    </row>
    <row r="7" spans="1:16" ht="21" thickBot="1" x14ac:dyDescent="0.3">
      <c r="A7" s="142">
        <f>IF('2 علوم تجريبية 1'!C6="","",'2 علوم تجريبية 1'!C6)</f>
        <v>3</v>
      </c>
      <c r="B7" s="263" t="str">
        <f>IF(' 3تسيير واقتصاد'!B6:C6="","",' 3تسيير واقتصاد'!B6:C6)</f>
        <v>بلقاسم سارة</v>
      </c>
      <c r="C7" s="264"/>
      <c r="D7" s="143">
        <f>IF(' 3تسيير واقتصاد'!D6="","",' 3تسيير واقتصاد'!D6)</f>
        <v>13</v>
      </c>
      <c r="E7" s="143">
        <f>IF(' 3تسيير واقتصاد'!E6="","",' 3تسيير واقتصاد'!E6)</f>
        <v>12</v>
      </c>
      <c r="F7" s="143">
        <f>IF(' 3تسيير واقتصاد'!F6="","",' 3تسيير واقتصاد'!F6)</f>
        <v>11</v>
      </c>
      <c r="G7" s="143">
        <f>IF(' 3تسيير واقتصاد'!G6="","",' 3تسيير واقتصاد'!G6*2)</f>
        <v>22.5</v>
      </c>
      <c r="H7" s="143">
        <f t="shared" si="0"/>
        <v>11.7</v>
      </c>
      <c r="I7" s="144">
        <f>IF('2 علوم تجريبية 1'!$N$1="","",'2 علوم تجريبية 1'!$N$1)</f>
        <v>2</v>
      </c>
      <c r="J7" s="167">
        <f t="shared" si="1"/>
        <v>23.4</v>
      </c>
      <c r="K7" s="265" t="str">
        <f t="shared" si="2"/>
        <v>نتائج حسنة</v>
      </c>
      <c r="L7" s="265"/>
      <c r="M7" s="147"/>
      <c r="N7" s="255"/>
      <c r="O7" s="119"/>
      <c r="P7" s="119"/>
    </row>
    <row r="8" spans="1:16" ht="21" thickBot="1" x14ac:dyDescent="0.3">
      <c r="A8" s="142">
        <f>IF('2 علوم تجريبية 1'!C7="","",'2 علوم تجريبية 1'!C7)</f>
        <v>4</v>
      </c>
      <c r="B8" s="263" t="str">
        <f>IF(' 3تسيير واقتصاد'!B7:C7="","",' 3تسيير واقتصاد'!B7:C7)</f>
        <v>بن أحمد محمد لأمين</v>
      </c>
      <c r="C8" s="264"/>
      <c r="D8" s="143">
        <f>IF(' 3تسيير واقتصاد'!D7="","",' 3تسيير واقتصاد'!D7)</f>
        <v>12</v>
      </c>
      <c r="E8" s="143">
        <f>IF(' 3تسيير واقتصاد'!E7="","",' 3تسيير واقتصاد'!E7)</f>
        <v>11</v>
      </c>
      <c r="F8" s="143">
        <f>IF(' 3تسيير واقتصاد'!F7="","",' 3تسيير واقتصاد'!F7)</f>
        <v>6</v>
      </c>
      <c r="G8" s="143">
        <f>IF(' 3تسيير واقتصاد'!G7="","",' 3تسيير واقتصاد'!G7*2)</f>
        <v>15</v>
      </c>
      <c r="H8" s="143">
        <f t="shared" si="0"/>
        <v>8.8000000000000007</v>
      </c>
      <c r="I8" s="144">
        <f>IF('2 علوم تجريبية 1'!$N$1="","",'2 علوم تجريبية 1'!$N$1)</f>
        <v>2</v>
      </c>
      <c r="J8" s="167">
        <f t="shared" si="1"/>
        <v>17.600000000000001</v>
      </c>
      <c r="K8" s="265" t="str">
        <f t="shared" si="2"/>
        <v>نتائج غيرمقبولة</v>
      </c>
      <c r="L8" s="265"/>
      <c r="M8" s="147"/>
      <c r="N8" s="255"/>
      <c r="O8" s="119"/>
      <c r="P8" s="119"/>
    </row>
    <row r="9" spans="1:16" ht="21" thickBot="1" x14ac:dyDescent="0.3">
      <c r="A9" s="142">
        <f>IF('2 علوم تجريبية 1'!C8="","",'2 علوم تجريبية 1'!C8)</f>
        <v>5</v>
      </c>
      <c r="B9" s="263" t="str">
        <f>IF(' 3تسيير واقتصاد'!B8:C8="","",' 3تسيير واقتصاد'!B8:C8)</f>
        <v>بودي إلياس</v>
      </c>
      <c r="C9" s="264"/>
      <c r="D9" s="143">
        <f>IF(' 3تسيير واقتصاد'!D8="","",' 3تسيير واقتصاد'!D8)</f>
        <v>11</v>
      </c>
      <c r="E9" s="143">
        <f>IF(' 3تسيير واقتصاد'!E8="","",' 3تسيير واقتصاد'!E8)</f>
        <v>10</v>
      </c>
      <c r="F9" s="143">
        <f>IF(' 3تسيير واقتصاد'!F8="","",' 3تسيير واقتصاد'!F8)</f>
        <v>8</v>
      </c>
      <c r="G9" s="143">
        <f>IF(' 3تسيير واقتصاد'!G8="","",' 3تسيير واقتصاد'!G8*2)</f>
        <v>13</v>
      </c>
      <c r="H9" s="143">
        <f t="shared" si="0"/>
        <v>8.4</v>
      </c>
      <c r="I9" s="144">
        <f>IF('2 علوم تجريبية 1'!$N$1="","",'2 علوم تجريبية 1'!$N$1)</f>
        <v>2</v>
      </c>
      <c r="J9" s="167">
        <f t="shared" si="1"/>
        <v>16.8</v>
      </c>
      <c r="K9" s="265" t="str">
        <f t="shared" si="2"/>
        <v>نتائج غيرمقبولة</v>
      </c>
      <c r="L9" s="265"/>
      <c r="M9" s="147"/>
      <c r="N9" s="255"/>
      <c r="O9" s="119"/>
      <c r="P9" s="119"/>
    </row>
    <row r="10" spans="1:16" ht="21" thickBot="1" x14ac:dyDescent="0.3">
      <c r="A10" s="142">
        <f>IF('2 علوم تجريبية 1'!C9="","",'2 علوم تجريبية 1'!C9)</f>
        <v>6</v>
      </c>
      <c r="B10" s="263" t="str">
        <f>IF(' 3تسيير واقتصاد'!B9:C9="","",' 3تسيير واقتصاد'!B9:C9)</f>
        <v>بودي سمية</v>
      </c>
      <c r="C10" s="264"/>
      <c r="D10" s="143">
        <f>IF(' 3تسيير واقتصاد'!D9="","",' 3تسيير واقتصاد'!D9)</f>
        <v>14</v>
      </c>
      <c r="E10" s="143">
        <f>IF(' 3تسيير واقتصاد'!E9="","",' 3تسيير واقتصاد'!E9)</f>
        <v>12</v>
      </c>
      <c r="F10" s="143">
        <f>IF(' 3تسيير واقتصاد'!F9="","",' 3تسيير واقتصاد'!F9)</f>
        <v>10.5</v>
      </c>
      <c r="G10" s="143">
        <f>IF(' 3تسيير واقتصاد'!G9="","",' 3تسيير واقتصاد'!G9*2)</f>
        <v>26</v>
      </c>
      <c r="H10" s="143">
        <f t="shared" si="0"/>
        <v>12.5</v>
      </c>
      <c r="I10" s="144">
        <f>IF('2 علوم تجريبية 1'!$N$1="","",'2 علوم تجريبية 1'!$N$1)</f>
        <v>2</v>
      </c>
      <c r="J10" s="167">
        <f t="shared" si="1"/>
        <v>25</v>
      </c>
      <c r="K10" s="265" t="str">
        <f t="shared" si="2"/>
        <v>نتائج حسنة</v>
      </c>
      <c r="L10" s="265"/>
      <c r="M10" s="147"/>
      <c r="N10" s="255"/>
      <c r="O10" s="119"/>
      <c r="P10" s="119"/>
    </row>
    <row r="11" spans="1:16" ht="21" thickBot="1" x14ac:dyDescent="0.3">
      <c r="A11" s="142">
        <f>IF('2 علوم تجريبية 1'!C10="","",'2 علوم تجريبية 1'!C10)</f>
        <v>7</v>
      </c>
      <c r="B11" s="263" t="str">
        <f>IF(' 3تسيير واقتصاد'!B10:C10="","",' 3تسيير واقتصاد'!B10:C10)</f>
        <v>تونسي حنان</v>
      </c>
      <c r="C11" s="264"/>
      <c r="D11" s="143">
        <f>IF(' 3تسيير واقتصاد'!D10="","",' 3تسيير واقتصاد'!D10)</f>
        <v>14</v>
      </c>
      <c r="E11" s="143">
        <f>IF(' 3تسيير واقتصاد'!E10="","",' 3تسيير واقتصاد'!E10)</f>
        <v>12</v>
      </c>
      <c r="F11" s="143">
        <f>IF(' 3تسيير واقتصاد'!F10="","",' 3تسيير واقتصاد'!F10)</f>
        <v>7.25</v>
      </c>
      <c r="G11" s="143">
        <f>IF(' 3تسيير واقتصاد'!G10="","",' 3تسيير واقتصاد'!G10*2)</f>
        <v>28</v>
      </c>
      <c r="H11" s="143">
        <f t="shared" si="0"/>
        <v>12.25</v>
      </c>
      <c r="I11" s="144">
        <f>IF('2 علوم تجريبية 1'!$N$1="","",'2 علوم تجريبية 1'!$N$1)</f>
        <v>2</v>
      </c>
      <c r="J11" s="167">
        <f t="shared" si="1"/>
        <v>24.5</v>
      </c>
      <c r="K11" s="265" t="str">
        <f t="shared" si="2"/>
        <v>نتائج حسنة</v>
      </c>
      <c r="L11" s="265"/>
      <c r="M11" s="147"/>
      <c r="N11" s="255"/>
      <c r="O11" s="119"/>
      <c r="P11" s="119"/>
    </row>
    <row r="12" spans="1:16" ht="21" thickBot="1" x14ac:dyDescent="0.3">
      <c r="A12" s="142">
        <f>IF('2 علوم تجريبية 1'!C11="","",'2 علوم تجريبية 1'!C11)</f>
        <v>8</v>
      </c>
      <c r="B12" s="263" t="str">
        <f>IF(' 3تسيير واقتصاد'!B11:C11="","",' 3تسيير واقتصاد'!B11:C11)</f>
        <v>حكومي أحمد عبد الكريم</v>
      </c>
      <c r="C12" s="264"/>
      <c r="D12" s="143">
        <f>IF(' 3تسيير واقتصاد'!D11="","",' 3تسيير واقتصاد'!D11)</f>
        <v>10</v>
      </c>
      <c r="E12" s="143">
        <f>IF(' 3تسيير واقتصاد'!E11="","",' 3تسيير واقتصاد'!E11)</f>
        <v>10</v>
      </c>
      <c r="F12" s="143">
        <f>IF(' 3تسيير واقتصاد'!F11="","",' 3تسيير واقتصاد'!F11)</f>
        <v>6</v>
      </c>
      <c r="G12" s="143">
        <f>IF(' 3تسيير واقتصاد'!G11="","",' 3تسيير واقتصاد'!G11*2)</f>
        <v>6.5</v>
      </c>
      <c r="H12" s="143">
        <f t="shared" si="0"/>
        <v>6.5</v>
      </c>
      <c r="I12" s="144">
        <f>IF('2 علوم تجريبية 1'!$N$1="","",'2 علوم تجريبية 1'!$N$1)</f>
        <v>2</v>
      </c>
      <c r="J12" s="167">
        <f t="shared" si="1"/>
        <v>13</v>
      </c>
      <c r="K12" s="265" t="str">
        <f t="shared" si="2"/>
        <v>نتائج ضعيفة جدا</v>
      </c>
      <c r="L12" s="265"/>
      <c r="M12" s="147"/>
      <c r="N12" s="255"/>
      <c r="O12" s="119"/>
      <c r="P12" s="119"/>
    </row>
    <row r="13" spans="1:16" ht="21" thickBot="1" x14ac:dyDescent="0.3">
      <c r="A13" s="142">
        <f>IF('2 علوم تجريبية 1'!C12="","",'2 علوم تجريبية 1'!C12)</f>
        <v>9</v>
      </c>
      <c r="B13" s="263" t="str">
        <f>IF(' 3تسيير واقتصاد'!B12:C12="","",' 3تسيير واقتصاد'!B12:C12)</f>
        <v>دحام فاطمة الزهراء</v>
      </c>
      <c r="C13" s="264"/>
      <c r="D13" s="143">
        <f>IF(' 3تسيير واقتصاد'!D12="","",' 3تسيير واقتصاد'!D12)</f>
        <v>13.5</v>
      </c>
      <c r="E13" s="143">
        <f>IF(' 3تسيير واقتصاد'!E12="","",' 3تسيير واقتصاد'!E12)</f>
        <v>12</v>
      </c>
      <c r="F13" s="143">
        <f>IF(' 3تسيير واقتصاد'!F12="","",' 3تسيير واقتصاد'!F12)</f>
        <v>8.25</v>
      </c>
      <c r="G13" s="143">
        <f>IF(' 3تسيير واقتصاد'!G12="","",' 3تسيير واقتصاد'!G12*2)</f>
        <v>14.5</v>
      </c>
      <c r="H13" s="143">
        <f t="shared" si="0"/>
        <v>9.65</v>
      </c>
      <c r="I13" s="144">
        <f>IF('2 علوم تجريبية 1'!$N$1="","",'2 علوم تجريبية 1'!$N$1)</f>
        <v>2</v>
      </c>
      <c r="J13" s="167">
        <f t="shared" si="1"/>
        <v>19.3</v>
      </c>
      <c r="K13" s="265" t="str">
        <f t="shared" si="2"/>
        <v>نتائج غيرمقبولة</v>
      </c>
      <c r="L13" s="265"/>
      <c r="M13" s="147"/>
      <c r="N13" s="255"/>
      <c r="O13" s="119"/>
      <c r="P13" s="119"/>
    </row>
    <row r="14" spans="1:16" ht="21" thickBot="1" x14ac:dyDescent="0.3">
      <c r="A14" s="142">
        <f>IF('2 علوم تجريبية 1'!C13="","",'2 علوم تجريبية 1'!C13)</f>
        <v>10</v>
      </c>
      <c r="B14" s="263" t="str">
        <f>IF(' 3تسيير واقتصاد'!B13:C13="","",' 3تسيير واقتصاد'!B13:C13)</f>
        <v>صديقي أمال</v>
      </c>
      <c r="C14" s="264"/>
      <c r="D14" s="143">
        <f>IF(' 3تسيير واقتصاد'!D13="","",' 3تسيير واقتصاد'!D13)</f>
        <v>12</v>
      </c>
      <c r="E14" s="143">
        <f>IF(' 3تسيير واقتصاد'!E13="","",' 3تسيير واقتصاد'!E13)</f>
        <v>11</v>
      </c>
      <c r="F14" s="143">
        <f>IF(' 3تسيير واقتصاد'!F13="","",' 3تسيير واقتصاد'!F13)</f>
        <v>7</v>
      </c>
      <c r="G14" s="143">
        <f>IF(' 3تسيير واقتصاد'!G13="","",' 3تسيير واقتصاد'!G13*2)</f>
        <v>17</v>
      </c>
      <c r="H14" s="143">
        <f t="shared" si="0"/>
        <v>9.4</v>
      </c>
      <c r="I14" s="144">
        <f>IF('2 علوم تجريبية 1'!$N$1="","",'2 علوم تجريبية 1'!$N$1)</f>
        <v>2</v>
      </c>
      <c r="J14" s="167">
        <f t="shared" si="1"/>
        <v>18.8</v>
      </c>
      <c r="K14" s="265" t="str">
        <f t="shared" si="2"/>
        <v>نتائج غيرمقبولة</v>
      </c>
      <c r="L14" s="265"/>
      <c r="M14" s="147"/>
      <c r="N14" s="255"/>
      <c r="O14" s="119"/>
      <c r="P14" s="119"/>
    </row>
    <row r="15" spans="1:16" ht="21" thickBot="1" x14ac:dyDescent="0.3">
      <c r="A15" s="142">
        <f>IF('2 علوم تجريبية 1'!C14="","",'2 علوم تجريبية 1'!C14)</f>
        <v>11</v>
      </c>
      <c r="B15" s="263" t="str">
        <f>IF(' 3تسيير واقتصاد'!B14:C14="","",' 3تسيير واقتصاد'!B14:C14)</f>
        <v>صديقي نور الهدى</v>
      </c>
      <c r="C15" s="264"/>
      <c r="D15" s="143">
        <f>IF(' 3تسيير واقتصاد'!D14="","",' 3تسيير واقتصاد'!D14)</f>
        <v>12</v>
      </c>
      <c r="E15" s="143">
        <f>IF(' 3تسيير واقتصاد'!E14="","",' 3تسيير واقتصاد'!E14)</f>
        <v>11</v>
      </c>
      <c r="F15" s="143">
        <f>IF(' 3تسيير واقتصاد'!F14="","",' 3تسيير واقتصاد'!F14)</f>
        <v>7</v>
      </c>
      <c r="G15" s="143">
        <f>IF(' 3تسيير واقتصاد'!G14="","",' 3تسيير واقتصاد'!G14*2)</f>
        <v>19</v>
      </c>
      <c r="H15" s="143">
        <f t="shared" si="0"/>
        <v>9.8000000000000007</v>
      </c>
      <c r="I15" s="144">
        <f>IF('2 علوم تجريبية 1'!$N$1="","",'2 علوم تجريبية 1'!$N$1)</f>
        <v>2</v>
      </c>
      <c r="J15" s="167">
        <f t="shared" si="1"/>
        <v>19.600000000000001</v>
      </c>
      <c r="K15" s="265" t="str">
        <f t="shared" si="2"/>
        <v>نتائج غيرمقبولة</v>
      </c>
      <c r="L15" s="265"/>
      <c r="M15" s="147"/>
      <c r="N15" s="255"/>
      <c r="O15" s="119"/>
      <c r="P15" s="119"/>
    </row>
    <row r="16" spans="1:16" ht="21" thickBot="1" x14ac:dyDescent="0.3">
      <c r="A16" s="142">
        <f>IF('2 علوم تجريبية 1'!C15="","",'2 علوم تجريبية 1'!C15)</f>
        <v>12</v>
      </c>
      <c r="B16" s="263" t="str">
        <f>IF(' 3تسيير واقتصاد'!B15:C15="","",' 3تسيير واقتصاد'!B15:C15)</f>
        <v>عبد الحق شهرزاد</v>
      </c>
      <c r="C16" s="264"/>
      <c r="D16" s="143">
        <f>IF(' 3تسيير واقتصاد'!D15="","",' 3تسيير واقتصاد'!D15)</f>
        <v>13.5</v>
      </c>
      <c r="E16" s="143">
        <f>IF(' 3تسيير واقتصاد'!E15="","",' 3تسيير واقتصاد'!E15)</f>
        <v>12</v>
      </c>
      <c r="F16" s="143">
        <f>IF(' 3تسيير واقتصاد'!F15="","",' 3تسيير واقتصاد'!F15)</f>
        <v>11</v>
      </c>
      <c r="G16" s="143">
        <f>IF(' 3تسيير واقتصاد'!G15="","",' 3تسيير واقتصاد'!G15*2)</f>
        <v>22.5</v>
      </c>
      <c r="H16" s="143">
        <f t="shared" si="0"/>
        <v>11.8</v>
      </c>
      <c r="I16" s="144">
        <f>IF('2 علوم تجريبية 1'!$N$1="","",'2 علوم تجريبية 1'!$N$1)</f>
        <v>2</v>
      </c>
      <c r="J16" s="167">
        <f t="shared" si="1"/>
        <v>23.6</v>
      </c>
      <c r="K16" s="265" t="str">
        <f t="shared" si="2"/>
        <v>نتائج حسنة</v>
      </c>
      <c r="L16" s="265"/>
      <c r="M16" s="147"/>
      <c r="N16" s="256"/>
      <c r="O16" s="119"/>
      <c r="P16" s="119"/>
    </row>
    <row r="17" spans="1:16" ht="21.75" thickTop="1" thickBot="1" x14ac:dyDescent="0.3">
      <c r="A17" s="142">
        <f>IF('2 علوم تجريبية 1'!C16="","",'2 علوم تجريبية 1'!C16)</f>
        <v>13</v>
      </c>
      <c r="B17" s="263" t="str">
        <f>IF(' 3تسيير واقتصاد'!B16:C16="","",' 3تسيير واقتصاد'!B16:C16)</f>
        <v>عفوس نور الهدى</v>
      </c>
      <c r="C17" s="264"/>
      <c r="D17" s="143">
        <f>IF(' 3تسيير واقتصاد'!D16="","",' 3تسيير واقتصاد'!D16)</f>
        <v>11</v>
      </c>
      <c r="E17" s="143">
        <f>IF(' 3تسيير واقتصاد'!E16="","",' 3تسيير واقتصاد'!E16)</f>
        <v>10</v>
      </c>
      <c r="F17" s="143">
        <f>IF(' 3تسيير واقتصاد'!F16="","",' 3تسيير واقتصاد'!F16)</f>
        <v>5</v>
      </c>
      <c r="G17" s="143">
        <f>IF(' 3تسيير واقتصاد'!G16="","",' 3تسيير واقتصاد'!G16*2)</f>
        <v>18</v>
      </c>
      <c r="H17" s="143">
        <f t="shared" si="0"/>
        <v>8.8000000000000007</v>
      </c>
      <c r="I17" s="144">
        <f>IF('2 علوم تجريبية 1'!$N$1="","",'2 علوم تجريبية 1'!$N$1)</f>
        <v>2</v>
      </c>
      <c r="J17" s="167">
        <f t="shared" si="1"/>
        <v>17.600000000000001</v>
      </c>
      <c r="K17" s="265" t="str">
        <f t="shared" si="2"/>
        <v>نتائج غيرمقبولة</v>
      </c>
      <c r="L17" s="265"/>
      <c r="M17" s="147"/>
      <c r="N17" s="148"/>
      <c r="O17" s="119"/>
      <c r="P17" s="119"/>
    </row>
    <row r="18" spans="1:16" ht="21.75" customHeight="1" thickBot="1" x14ac:dyDescent="0.3">
      <c r="A18" s="142">
        <f>IF('2 علوم تجريبية 1'!C17="","",'2 علوم تجريبية 1'!C17)</f>
        <v>14</v>
      </c>
      <c r="B18" s="263" t="str">
        <f>IF(' 3تسيير واقتصاد'!B17:C17="","",' 3تسيير واقتصاد'!B17:C17)</f>
        <v>مازوز وكيب</v>
      </c>
      <c r="C18" s="264"/>
      <c r="D18" s="143">
        <f>IF(' 3تسيير واقتصاد'!D17="","",' 3تسيير واقتصاد'!D17)</f>
        <v>12</v>
      </c>
      <c r="E18" s="143">
        <f>IF(' 3تسيير واقتصاد'!E17="","",' 3تسيير واقتصاد'!E17)</f>
        <v>11.5</v>
      </c>
      <c r="F18" s="143">
        <f>IF(' 3تسيير واقتصاد'!F17="","",' 3تسيير واقتصاد'!F17)</f>
        <v>3</v>
      </c>
      <c r="G18" s="143">
        <f>IF(' 3تسيير واقتصاد'!G17="","",' 3تسيير واقتصاد'!G17*2)</f>
        <v>25</v>
      </c>
      <c r="H18" s="143">
        <f t="shared" si="0"/>
        <v>10.3</v>
      </c>
      <c r="I18" s="144">
        <f>IF('2 علوم تجريبية 1'!$N$1="","",'2 علوم تجريبية 1'!$N$1)</f>
        <v>2</v>
      </c>
      <c r="J18" s="167">
        <f t="shared" si="1"/>
        <v>20.6</v>
      </c>
      <c r="K18" s="265" t="str">
        <f t="shared" si="2"/>
        <v>نتائج متوسطة</v>
      </c>
      <c r="L18" s="265"/>
      <c r="M18" s="147"/>
      <c r="N18" s="258">
        <f>IFERROR(AVERAGE(H5:H29),"")</f>
        <v>9.7475000000000005</v>
      </c>
      <c r="O18" s="119"/>
      <c r="P18" s="119"/>
    </row>
    <row r="19" spans="1:16" ht="21" thickBot="1" x14ac:dyDescent="0.3">
      <c r="A19" s="142">
        <f>IF('2 علوم تجريبية 1'!C18="","",'2 علوم تجريبية 1'!C18)</f>
        <v>15</v>
      </c>
      <c r="B19" s="263" t="str">
        <f>IF(' 3تسيير واقتصاد'!B18:C18="","",' 3تسيير واقتصاد'!B18:C18)</f>
        <v>محمودي أيمن</v>
      </c>
      <c r="C19" s="264"/>
      <c r="D19" s="143">
        <f>IF(' 3تسيير واقتصاد'!D18="","",' 3تسيير واقتصاد'!D18)</f>
        <v>12</v>
      </c>
      <c r="E19" s="143">
        <f>IF(' 3تسيير واقتصاد'!E18="","",' 3تسيير واقتصاد'!E18)</f>
        <v>11</v>
      </c>
      <c r="F19" s="143">
        <f>IF(' 3تسيير واقتصاد'!F18="","",' 3تسيير واقتصاد'!F18)</f>
        <v>7.5</v>
      </c>
      <c r="G19" s="143">
        <f>IF(' 3تسيير واقتصاد'!G18="","",' 3تسيير واقتصاد'!G18*2)</f>
        <v>17</v>
      </c>
      <c r="H19" s="143">
        <f t="shared" si="0"/>
        <v>9.5</v>
      </c>
      <c r="I19" s="144">
        <f>IF('2 علوم تجريبية 1'!$N$1="","",'2 علوم تجريبية 1'!$N$1)</f>
        <v>2</v>
      </c>
      <c r="J19" s="167">
        <f t="shared" si="1"/>
        <v>19</v>
      </c>
      <c r="K19" s="265" t="str">
        <f t="shared" si="2"/>
        <v>نتائج غيرمقبولة</v>
      </c>
      <c r="L19" s="265"/>
      <c r="M19" s="147"/>
      <c r="N19" s="258"/>
      <c r="O19" s="119"/>
      <c r="P19" s="119"/>
    </row>
    <row r="20" spans="1:16" ht="21" thickBot="1" x14ac:dyDescent="0.3">
      <c r="A20" s="142">
        <f>IF('2 علوم تجريبية 1'!C19="","",'2 علوم تجريبية 1'!C19)</f>
        <v>16</v>
      </c>
      <c r="B20" s="263" t="str">
        <f>IF(' 3تسيير واقتصاد'!B19:C19="","",' 3تسيير واقتصاد'!B19:C19)</f>
        <v>مخلوفي الفاروق</v>
      </c>
      <c r="C20" s="264"/>
      <c r="D20" s="143">
        <f>IF(' 3تسيير واقتصاد'!D19="","",' 3تسيير واقتصاد'!D19)</f>
        <v>10</v>
      </c>
      <c r="E20" s="143">
        <f>IF(' 3تسيير واقتصاد'!E19="","",' 3تسيير واقتصاد'!E19)</f>
        <v>8</v>
      </c>
      <c r="F20" s="143">
        <f>IF(' 3تسيير واقتصاد'!F19="","",' 3تسيير واقتصاد'!F19)</f>
        <v>3.5</v>
      </c>
      <c r="G20" s="143">
        <f>IF(' 3تسيير واقتصاد'!G19="","",' 3تسيير واقتصاد'!G19*2)</f>
        <v>12.5</v>
      </c>
      <c r="H20" s="143">
        <f t="shared" si="0"/>
        <v>6.8</v>
      </c>
      <c r="I20" s="144">
        <f>IF('2 علوم تجريبية 1'!$N$1="","",'2 علوم تجريبية 1'!$N$1)</f>
        <v>2</v>
      </c>
      <c r="J20" s="167">
        <f t="shared" si="1"/>
        <v>13.6</v>
      </c>
      <c r="K20" s="265" t="str">
        <f t="shared" si="2"/>
        <v>نتائج ضعيفة جدا</v>
      </c>
      <c r="L20" s="265"/>
      <c r="M20" s="147"/>
      <c r="N20" s="258"/>
      <c r="O20" s="119"/>
      <c r="P20" s="119"/>
    </row>
    <row r="21" spans="1:16" ht="21" thickBot="1" x14ac:dyDescent="0.3">
      <c r="A21" s="142">
        <f>IF('2 علوم تجريبية 1'!C20="","",'2 علوم تجريبية 1'!C20)</f>
        <v>17</v>
      </c>
      <c r="B21" s="263" t="str">
        <f>IF(' 3تسيير واقتصاد'!B20:C20="","",' 3تسيير واقتصاد'!B20:C20)</f>
        <v>مسعودي نصيرة</v>
      </c>
      <c r="C21" s="264"/>
      <c r="D21" s="143">
        <f>IF(' 3تسيير واقتصاد'!D20="","",' 3تسيير واقتصاد'!D20)</f>
        <v>13</v>
      </c>
      <c r="E21" s="143">
        <f>IF(' 3تسيير واقتصاد'!E20="","",' 3تسيير واقتصاد'!E20)</f>
        <v>12</v>
      </c>
      <c r="F21" s="143">
        <f>IF(' 3تسيير واقتصاد'!F20="","",' 3تسيير واقتصاد'!F20)</f>
        <v>4.75</v>
      </c>
      <c r="G21" s="143">
        <f>IF(' 3تسيير واقتصاد'!G20="","",' 3تسيير واقتصاد'!G20*2)</f>
        <v>22.5</v>
      </c>
      <c r="H21" s="143">
        <f t="shared" si="0"/>
        <v>10.45</v>
      </c>
      <c r="I21" s="144">
        <f>IF('2 علوم تجريبية 1'!$N$1="","",'2 علوم تجريبية 1'!$N$1)</f>
        <v>2</v>
      </c>
      <c r="J21" s="167">
        <f t="shared" si="1"/>
        <v>20.9</v>
      </c>
      <c r="K21" s="265" t="str">
        <f t="shared" si="2"/>
        <v>نتائج متوسطة</v>
      </c>
      <c r="L21" s="265"/>
      <c r="M21" s="147"/>
      <c r="N21" s="258"/>
      <c r="O21" s="119"/>
      <c r="P21" s="119"/>
    </row>
    <row r="22" spans="1:16" ht="21" thickBot="1" x14ac:dyDescent="0.3">
      <c r="A22" s="142">
        <f>IF('2 علوم تجريبية 1'!C21="","",'2 علوم تجريبية 1'!C21)</f>
        <v>18</v>
      </c>
      <c r="B22" s="263" t="str">
        <f>IF(' 3تسيير واقتصاد'!B21:C21="","",' 3تسيير واقتصاد'!B21:C21)</f>
        <v>معمري فايزة</v>
      </c>
      <c r="C22" s="264"/>
      <c r="D22" s="143">
        <f>IF(' 3تسيير واقتصاد'!D21="","",' 3تسيير واقتصاد'!D21)</f>
        <v>12.5</v>
      </c>
      <c r="E22" s="143">
        <f>IF(' 3تسيير واقتصاد'!E21="","",' 3تسيير واقتصاد'!E21)</f>
        <v>11.5</v>
      </c>
      <c r="F22" s="143">
        <f>IF(' 3تسيير واقتصاد'!F21="","",' 3تسيير واقتصاد'!F21)</f>
        <v>5.25</v>
      </c>
      <c r="G22" s="143">
        <f>IF(' 3تسيير واقتصاد'!G21="","",' 3تسيير واقتصاد'!G21*2)</f>
        <v>13</v>
      </c>
      <c r="H22" s="143">
        <f t="shared" si="0"/>
        <v>8.4499999999999993</v>
      </c>
      <c r="I22" s="144">
        <f>IF('2 علوم تجريبية 1'!$N$1="","",'2 علوم تجريبية 1'!$N$1)</f>
        <v>2</v>
      </c>
      <c r="J22" s="167">
        <f t="shared" si="1"/>
        <v>16.899999999999999</v>
      </c>
      <c r="K22" s="265" t="str">
        <f t="shared" si="2"/>
        <v>نتائج غيرمقبولة</v>
      </c>
      <c r="L22" s="265"/>
      <c r="M22" s="147"/>
      <c r="N22" s="258"/>
      <c r="O22" s="119"/>
      <c r="P22" s="119"/>
    </row>
    <row r="23" spans="1:16" ht="21" thickBot="1" x14ac:dyDescent="0.3">
      <c r="A23" s="142">
        <f>IF('2 علوم تجريبية 1'!C22="","",'2 علوم تجريبية 1'!C22)</f>
        <v>19</v>
      </c>
      <c r="B23" s="263" t="str">
        <f>IF(' 3تسيير واقتصاد'!B22:C22="","",' 3تسيير واقتصاد'!B22:C22)</f>
        <v>هدلي هشام</v>
      </c>
      <c r="C23" s="264"/>
      <c r="D23" s="143">
        <f>IF(' 3تسيير واقتصاد'!D22="","",' 3تسيير واقتصاد'!D22)</f>
        <v>12</v>
      </c>
      <c r="E23" s="143">
        <f>IF(' 3تسيير واقتصاد'!E22="","",' 3تسيير واقتصاد'!E22)</f>
        <v>11</v>
      </c>
      <c r="F23" s="143">
        <f>IF(' 3تسيير واقتصاد'!F22="","",' 3تسيير واقتصاد'!F22)</f>
        <v>8</v>
      </c>
      <c r="G23" s="143">
        <f>IF(' 3تسيير واقتصاد'!G22="","",' 3تسيير واقتصاد'!G22*2)</f>
        <v>21</v>
      </c>
      <c r="H23" s="143">
        <f t="shared" si="0"/>
        <v>10.4</v>
      </c>
      <c r="I23" s="144">
        <f>IF('2 علوم تجريبية 1'!$N$1="","",'2 علوم تجريبية 1'!$N$1)</f>
        <v>2</v>
      </c>
      <c r="J23" s="167">
        <f t="shared" si="1"/>
        <v>20.8</v>
      </c>
      <c r="K23" s="265" t="str">
        <f t="shared" si="2"/>
        <v>نتائج متوسطة</v>
      </c>
      <c r="L23" s="265"/>
      <c r="M23" s="147"/>
      <c r="N23" s="258"/>
      <c r="O23" s="119"/>
      <c r="P23" s="119"/>
    </row>
    <row r="24" spans="1:16" ht="21" thickBot="1" x14ac:dyDescent="0.3">
      <c r="A24" s="142">
        <f>IF('2 علوم تجريبية 1'!C23="","",'2 علوم تجريبية 1'!C23)</f>
        <v>20</v>
      </c>
      <c r="B24" s="263" t="str">
        <f>IF(' 3تسيير واقتصاد'!B23:C23="","",' 3تسيير واقتصاد'!B23:C23)</f>
        <v>هلال ريناس</v>
      </c>
      <c r="C24" s="264"/>
      <c r="D24" s="143">
        <f>IF(' 3تسيير واقتصاد'!D23="","",' 3تسيير واقتصاد'!D23)</f>
        <v>13.5</v>
      </c>
      <c r="E24" s="143">
        <f>IF(' 3تسيير واقتصاد'!E23="","",' 3تسيير واقتصاد'!E23)</f>
        <v>12</v>
      </c>
      <c r="F24" s="143">
        <f>IF(' 3تسيير واقتصاد'!F23="","",' 3تسيير واقتصاد'!F23)</f>
        <v>3.75</v>
      </c>
      <c r="G24" s="143">
        <f>IF(' 3تسيير واقتصاد'!G23="","",' 3تسيير واقتصاد'!G23*2)</f>
        <v>17</v>
      </c>
      <c r="H24" s="143">
        <f t="shared" si="0"/>
        <v>9.25</v>
      </c>
      <c r="I24" s="144">
        <f>IF('2 علوم تجريبية 1'!$N$1="","",'2 علوم تجريبية 1'!$N$1)</f>
        <v>2</v>
      </c>
      <c r="J24" s="167">
        <f t="shared" si="1"/>
        <v>18.5</v>
      </c>
      <c r="K24" s="265" t="str">
        <f t="shared" si="2"/>
        <v>نتائج غيرمقبولة</v>
      </c>
      <c r="L24" s="265"/>
      <c r="M24" s="147"/>
      <c r="N24" s="258"/>
      <c r="O24" s="119"/>
      <c r="P24" s="119"/>
    </row>
    <row r="25" spans="1:16" ht="21" thickBot="1" x14ac:dyDescent="0.3">
      <c r="A25" s="142">
        <f>IF('2 علوم تجريبية 1'!C24="","",'2 علوم تجريبية 1'!C24)</f>
        <v>21</v>
      </c>
      <c r="B25" s="263" t="str">
        <f>IF(' 3تسيير واقتصاد'!B24:C24="","",' 3تسيير واقتصاد'!B24:C24)</f>
        <v/>
      </c>
      <c r="C25" s="264"/>
      <c r="D25" s="143" t="str">
        <f>IF(' 3تسيير واقتصاد'!D24="","",' 3تسيير واقتصاد'!D24)</f>
        <v/>
      </c>
      <c r="E25" s="143" t="str">
        <f>IF(' 3تسيير واقتصاد'!E24="","",' 3تسيير واقتصاد'!E24)</f>
        <v/>
      </c>
      <c r="F25" s="143" t="str">
        <f>IF(' 3تسيير واقتصاد'!F24="","",' 3تسيير واقتصاد'!F24)</f>
        <v/>
      </c>
      <c r="G25" s="143" t="str">
        <f>IF(' 3تسيير واقتصاد'!G24="","",' 3تسيير واقتصاد'!G24*2)</f>
        <v/>
      </c>
      <c r="H25" s="143" t="str">
        <f t="shared" si="0"/>
        <v/>
      </c>
      <c r="I25" s="144">
        <f>IF('2 علوم تجريبية 1'!$N$1="","",'2 علوم تجريبية 1'!$N$1)</f>
        <v>2</v>
      </c>
      <c r="J25" s="167" t="str">
        <f t="shared" si="1"/>
        <v/>
      </c>
      <c r="K25" s="265" t="str">
        <f t="shared" si="2"/>
        <v/>
      </c>
      <c r="L25" s="265"/>
      <c r="M25" s="147"/>
      <c r="N25" s="258"/>
      <c r="O25" s="119"/>
      <c r="P25" s="119"/>
    </row>
    <row r="26" spans="1:16" ht="21" thickBot="1" x14ac:dyDescent="0.3">
      <c r="A26" s="142">
        <f>IF('2 علوم تجريبية 1'!C25="","",'2 علوم تجريبية 1'!C25)</f>
        <v>22</v>
      </c>
      <c r="B26" s="263" t="str">
        <f>IF(' 3تسيير واقتصاد'!B25:C25="","",' 3تسيير واقتصاد'!B25:C25)</f>
        <v/>
      </c>
      <c r="C26" s="264"/>
      <c r="D26" s="143" t="str">
        <f>IF(' 3تسيير واقتصاد'!D25="","",' 3تسيير واقتصاد'!D25)</f>
        <v/>
      </c>
      <c r="E26" s="143" t="str">
        <f>IF(' 3تسيير واقتصاد'!E25="","",' 3تسيير واقتصاد'!E25)</f>
        <v/>
      </c>
      <c r="F26" s="143" t="str">
        <f>IF(' 3تسيير واقتصاد'!F25="","",' 3تسيير واقتصاد'!F25)</f>
        <v/>
      </c>
      <c r="G26" s="143" t="str">
        <f>IF(' 3تسيير واقتصاد'!G25="","",' 3تسيير واقتصاد'!G25*2)</f>
        <v/>
      </c>
      <c r="H26" s="143" t="str">
        <f t="shared" si="0"/>
        <v/>
      </c>
      <c r="I26" s="144">
        <f>IF('2 علوم تجريبية 1'!$N$1="","",'2 علوم تجريبية 1'!$N$1)</f>
        <v>2</v>
      </c>
      <c r="J26" s="167" t="str">
        <f t="shared" si="1"/>
        <v/>
      </c>
      <c r="K26" s="265" t="str">
        <f t="shared" si="2"/>
        <v/>
      </c>
      <c r="L26" s="265"/>
      <c r="M26" s="147"/>
      <c r="N26" s="258"/>
      <c r="O26" s="119"/>
      <c r="P26" s="119"/>
    </row>
    <row r="27" spans="1:16" ht="21" thickBot="1" x14ac:dyDescent="0.3">
      <c r="A27" s="142">
        <f>IF('2 علوم تجريبية 1'!C26="","",'2 علوم تجريبية 1'!C26)</f>
        <v>23</v>
      </c>
      <c r="B27" s="263" t="str">
        <f>IF(' 3تسيير واقتصاد'!B26:C26="","",' 3تسيير واقتصاد'!B26:C26)</f>
        <v/>
      </c>
      <c r="C27" s="264"/>
      <c r="D27" s="143" t="str">
        <f>IF(' 3تسيير واقتصاد'!D26="","",' 3تسيير واقتصاد'!D26)</f>
        <v/>
      </c>
      <c r="E27" s="143" t="str">
        <f>IF(' 3تسيير واقتصاد'!E26="","",' 3تسيير واقتصاد'!E26)</f>
        <v/>
      </c>
      <c r="F27" s="143" t="str">
        <f>IF(' 3تسيير واقتصاد'!F26="","",' 3تسيير واقتصاد'!F26)</f>
        <v/>
      </c>
      <c r="G27" s="143" t="str">
        <f>IF(' 3تسيير واقتصاد'!G26="","",' 3تسيير واقتصاد'!G26*2)</f>
        <v/>
      </c>
      <c r="H27" s="143" t="str">
        <f t="shared" si="0"/>
        <v/>
      </c>
      <c r="I27" s="144">
        <f>IF('2 علوم تجريبية 1'!$N$1="","",'2 علوم تجريبية 1'!$N$1)</f>
        <v>2</v>
      </c>
      <c r="J27" s="167" t="str">
        <f t="shared" si="1"/>
        <v/>
      </c>
      <c r="K27" s="265" t="str">
        <f t="shared" si="2"/>
        <v/>
      </c>
      <c r="L27" s="265"/>
      <c r="M27" s="147"/>
      <c r="N27" s="258"/>
      <c r="O27" s="119"/>
      <c r="P27" s="119"/>
    </row>
    <row r="28" spans="1:16" ht="21" thickBot="1" x14ac:dyDescent="0.3">
      <c r="A28" s="142">
        <f>IF('2 علوم تجريبية 1'!C27="","",'2 علوم تجريبية 1'!C27)</f>
        <v>24</v>
      </c>
      <c r="B28" s="263" t="str">
        <f>IF(' 3تسيير واقتصاد'!B27:C27="","",' 3تسيير واقتصاد'!B27:C27)</f>
        <v/>
      </c>
      <c r="C28" s="264"/>
      <c r="D28" s="143" t="str">
        <f>IF(' 3تسيير واقتصاد'!D27="","",' 3تسيير واقتصاد'!D27)</f>
        <v/>
      </c>
      <c r="E28" s="143" t="str">
        <f>IF(' 3تسيير واقتصاد'!E27="","",' 3تسيير واقتصاد'!E27)</f>
        <v/>
      </c>
      <c r="F28" s="143" t="str">
        <f>IF(' 3تسيير واقتصاد'!F27="","",' 3تسيير واقتصاد'!F27)</f>
        <v/>
      </c>
      <c r="G28" s="143" t="str">
        <f>IF(' 3تسيير واقتصاد'!G27="","",' 3تسيير واقتصاد'!G27*2)</f>
        <v/>
      </c>
      <c r="H28" s="143" t="str">
        <f t="shared" si="0"/>
        <v/>
      </c>
      <c r="I28" s="144">
        <f>IF('2 علوم تجريبية 1'!$N$1="","",'2 علوم تجريبية 1'!$N$1)</f>
        <v>2</v>
      </c>
      <c r="J28" s="167" t="str">
        <f t="shared" si="1"/>
        <v/>
      </c>
      <c r="K28" s="265" t="str">
        <f t="shared" si="2"/>
        <v/>
      </c>
      <c r="L28" s="265"/>
      <c r="M28" s="147"/>
      <c r="N28" s="258"/>
      <c r="O28" s="119"/>
      <c r="P28" s="119"/>
    </row>
    <row r="29" spans="1:16" ht="21" thickBot="1" x14ac:dyDescent="0.3">
      <c r="A29" s="142">
        <f>IF('2 علوم تجريبية 1'!C28="","",'2 علوم تجريبية 1'!C28)</f>
        <v>25</v>
      </c>
      <c r="B29" s="266" t="str">
        <f>IF(' 3تسيير واقتصاد'!B28:C28="","",' 3تسيير واقتصاد'!B28:C28)</f>
        <v/>
      </c>
      <c r="C29" s="267"/>
      <c r="D29" s="161" t="str">
        <f>IF(' 3تسيير واقتصاد'!D28="","",' 3تسيير واقتصاد'!D28)</f>
        <v/>
      </c>
      <c r="E29" s="161" t="str">
        <f>IF(' 3تسيير واقتصاد'!E28="","",' 3تسيير واقتصاد'!E28)</f>
        <v/>
      </c>
      <c r="F29" s="161" t="str">
        <f>IF(' 3تسيير واقتصاد'!F28="","",' 3تسيير واقتصاد'!F28)</f>
        <v/>
      </c>
      <c r="G29" s="161" t="str">
        <f>IF(' 3تسيير واقتصاد'!G28="","",' 3تسيير واقتصاد'!G28*2)</f>
        <v/>
      </c>
      <c r="H29" s="161" t="str">
        <f t="shared" si="0"/>
        <v/>
      </c>
      <c r="I29" s="162">
        <f>IF('2 علوم تجريبية 1'!$N$1="","",'2 علوم تجريبية 1'!$N$1)</f>
        <v>2</v>
      </c>
      <c r="J29" s="169" t="str">
        <f t="shared" si="1"/>
        <v/>
      </c>
      <c r="K29" s="268" t="str">
        <f t="shared" si="2"/>
        <v/>
      </c>
      <c r="L29" s="268"/>
      <c r="M29" s="158"/>
      <c r="N29" s="259"/>
      <c r="O29" s="119"/>
      <c r="P29" s="119"/>
    </row>
    <row r="30" spans="1:16" ht="19.5" thickBot="1" x14ac:dyDescent="0.3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4"/>
      <c r="O30" s="119"/>
      <c r="P30" s="119"/>
    </row>
    <row r="31" spans="1:16" ht="24" thickTop="1" thickBot="1" x14ac:dyDescent="0.3">
      <c r="A31" s="130"/>
      <c r="B31" s="260" t="s">
        <v>161</v>
      </c>
      <c r="C31" s="261"/>
      <c r="D31" s="262"/>
      <c r="E31" s="130"/>
      <c r="F31" s="174">
        <f>COUNTIF(H5:H29,"&gt;=10")</f>
        <v>8</v>
      </c>
      <c r="G31" s="130"/>
      <c r="H31" s="130"/>
      <c r="I31" s="260" t="s">
        <v>160</v>
      </c>
      <c r="J31" s="261"/>
      <c r="K31" s="262"/>
      <c r="L31" s="130"/>
      <c r="M31" s="130"/>
      <c r="N31" s="174">
        <f>COUNTIF(H5:H29,"&lt;10")</f>
        <v>12</v>
      </c>
      <c r="O31" s="119"/>
      <c r="P31" s="119"/>
    </row>
    <row r="32" spans="1:16" ht="19.5" thickTop="1" x14ac:dyDescent="0.25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19"/>
      <c r="P32" s="119"/>
    </row>
    <row r="33" spans="1:16" x14ac:dyDescent="0.25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19"/>
      <c r="P33" s="119"/>
    </row>
    <row r="34" spans="1:16" x14ac:dyDescent="0.25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19"/>
      <c r="P34" s="119"/>
    </row>
    <row r="35" spans="1:16" x14ac:dyDescent="0.25">
      <c r="A35" s="130" t="str">
        <f>IF('2 علوم تجريبية 1'!C34="","",'2 علوم تجريبية 1'!C34)</f>
        <v/>
      </c>
      <c r="B35" s="130" t="e">
        <f>IF('2 علوم تجريبية 1'!D34:E34="","",'2 علوم تجريبية 1'!D34:E34)</f>
        <v>#VALUE!</v>
      </c>
      <c r="C35" s="130"/>
      <c r="D35" s="130" t="str">
        <f>IF('2 علوم تجريبية 1'!G34="","",'2 علوم تجريبية 1'!G34)</f>
        <v/>
      </c>
      <c r="E35" s="130" t="str">
        <f>IF('2 علوم تجريبية 1'!H34="","",'2 علوم تجريبية 1'!H34)</f>
        <v/>
      </c>
      <c r="F35" s="130" t="str">
        <f>IF('2 علوم تجريبية 1'!I34="","",'2 علوم تجريبية 1'!I34)</f>
        <v/>
      </c>
      <c r="G35" s="130" t="str">
        <f>IF('2 علوم تجريبية 1'!J34="","",'2 علوم تجريبية 1'!J34*2)</f>
        <v/>
      </c>
      <c r="H35" s="130" t="str">
        <f t="shared" ref="H35:H40" si="3">IFERROR((D35+E35+F35+G35)/5,"")</f>
        <v/>
      </c>
      <c r="I35" s="131"/>
      <c r="J35" s="130" t="str">
        <f t="shared" si="1"/>
        <v/>
      </c>
      <c r="K35" s="130" t="str">
        <f t="shared" si="2"/>
        <v/>
      </c>
      <c r="L35" s="130"/>
      <c r="M35" s="130"/>
      <c r="N35" s="130"/>
      <c r="O35" s="119"/>
      <c r="P35" s="119"/>
    </row>
    <row r="36" spans="1:16" x14ac:dyDescent="0.25">
      <c r="A36" s="130" t="str">
        <f>IF('2 علوم تجريبية 1'!C35="","",'2 علوم تجريبية 1'!C35)</f>
        <v/>
      </c>
      <c r="B36" s="130" t="e">
        <f>IF('2 علوم تجريبية 1'!D35:E35="","",'2 علوم تجريبية 1'!D35:E35)</f>
        <v>#VALUE!</v>
      </c>
      <c r="C36" s="130"/>
      <c r="D36" s="130" t="str">
        <f>IF('2 علوم تجريبية 1'!G35="","",'2 علوم تجريبية 1'!G35)</f>
        <v/>
      </c>
      <c r="E36" s="130" t="str">
        <f>IF('2 علوم تجريبية 1'!H35="","",'2 علوم تجريبية 1'!H35)</f>
        <v/>
      </c>
      <c r="F36" s="130" t="str">
        <f>IF('2 علوم تجريبية 1'!I35="","",'2 علوم تجريبية 1'!I35)</f>
        <v/>
      </c>
      <c r="G36" s="130" t="str">
        <f>IF('2 علوم تجريبية 1'!J35="","",'2 علوم تجريبية 1'!J35*2)</f>
        <v/>
      </c>
      <c r="H36" s="130" t="str">
        <f t="shared" si="3"/>
        <v/>
      </c>
      <c r="I36" s="131"/>
      <c r="J36" s="130" t="str">
        <f t="shared" si="1"/>
        <v/>
      </c>
      <c r="K36" s="130" t="str">
        <f t="shared" si="2"/>
        <v/>
      </c>
      <c r="L36" s="130"/>
      <c r="M36" s="130"/>
      <c r="N36" s="130"/>
      <c r="O36" s="119"/>
      <c r="P36" s="119"/>
    </row>
    <row r="37" spans="1:16" x14ac:dyDescent="0.25">
      <c r="A37" s="130" t="str">
        <f>IF('2 علوم تجريبية 1'!C36="","",'2 علوم تجريبية 1'!C36)</f>
        <v/>
      </c>
      <c r="B37" s="130" t="e">
        <f>IF('2 علوم تجريبية 1'!D36:E36="","",'2 علوم تجريبية 1'!D36:E36)</f>
        <v>#VALUE!</v>
      </c>
      <c r="C37" s="130"/>
      <c r="D37" s="130" t="str">
        <f>IF('2 علوم تجريبية 1'!G36="","",'2 علوم تجريبية 1'!G36)</f>
        <v/>
      </c>
      <c r="E37" s="130" t="str">
        <f>IF('2 علوم تجريبية 1'!H36="","",'2 علوم تجريبية 1'!H36)</f>
        <v/>
      </c>
      <c r="F37" s="130" t="str">
        <f>IF('2 علوم تجريبية 1'!I36="","",'2 علوم تجريبية 1'!I36)</f>
        <v/>
      </c>
      <c r="G37" s="130" t="str">
        <f>IF('2 علوم تجريبية 1'!J36="","",'2 علوم تجريبية 1'!J36*2)</f>
        <v/>
      </c>
      <c r="H37" s="130" t="str">
        <f t="shared" si="3"/>
        <v/>
      </c>
      <c r="I37" s="131"/>
      <c r="J37" s="130" t="str">
        <f t="shared" si="1"/>
        <v/>
      </c>
      <c r="K37" s="130" t="str">
        <f t="shared" si="2"/>
        <v/>
      </c>
      <c r="L37" s="130"/>
      <c r="M37" s="130"/>
      <c r="N37" s="130"/>
      <c r="O37" s="119"/>
      <c r="P37" s="119"/>
    </row>
    <row r="38" spans="1:16" x14ac:dyDescent="0.25">
      <c r="A38" s="130" t="str">
        <f>IF('2 علوم تجريبية 1'!C37="","",'2 علوم تجريبية 1'!C37)</f>
        <v/>
      </c>
      <c r="B38" s="130" t="e">
        <f>IF('2 علوم تجريبية 1'!D37:E37="","",'2 علوم تجريبية 1'!D37:E37)</f>
        <v>#VALUE!</v>
      </c>
      <c r="C38" s="130"/>
      <c r="D38" s="130" t="str">
        <f>IF('2 علوم تجريبية 1'!G37="","",'2 علوم تجريبية 1'!G37)</f>
        <v/>
      </c>
      <c r="E38" s="130" t="str">
        <f>IF('2 علوم تجريبية 1'!H37="","",'2 علوم تجريبية 1'!H37)</f>
        <v/>
      </c>
      <c r="F38" s="130" t="str">
        <f>IF('2 علوم تجريبية 1'!I37="","",'2 علوم تجريبية 1'!I37)</f>
        <v/>
      </c>
      <c r="G38" s="130" t="str">
        <f>IF('2 علوم تجريبية 1'!J37="","",'2 علوم تجريبية 1'!J37*2)</f>
        <v/>
      </c>
      <c r="H38" s="130" t="str">
        <f t="shared" si="3"/>
        <v/>
      </c>
      <c r="I38" s="131"/>
      <c r="J38" s="130" t="str">
        <f t="shared" si="1"/>
        <v/>
      </c>
      <c r="K38" s="130" t="str">
        <f t="shared" si="2"/>
        <v/>
      </c>
      <c r="L38" s="130"/>
      <c r="M38" s="130"/>
      <c r="N38" s="130"/>
      <c r="O38" s="119"/>
      <c r="P38" s="119"/>
    </row>
    <row r="39" spans="1:16" x14ac:dyDescent="0.25">
      <c r="A39" s="130" t="str">
        <f>IF('2 علوم تجريبية 1'!C38="","",'2 علوم تجريبية 1'!C38)</f>
        <v/>
      </c>
      <c r="B39" s="130" t="e">
        <f>IF('2 علوم تجريبية 1'!D38:E38="","",'2 علوم تجريبية 1'!D38:E38)</f>
        <v>#VALUE!</v>
      </c>
      <c r="C39" s="130"/>
      <c r="D39" s="130" t="str">
        <f>IF('2 علوم تجريبية 1'!G38="","",'2 علوم تجريبية 1'!G38)</f>
        <v/>
      </c>
      <c r="E39" s="130" t="str">
        <f>IF('2 علوم تجريبية 1'!H38="","",'2 علوم تجريبية 1'!H38)</f>
        <v/>
      </c>
      <c r="F39" s="130" t="str">
        <f>IF('2 علوم تجريبية 1'!I38="","",'2 علوم تجريبية 1'!I38)</f>
        <v/>
      </c>
      <c r="G39" s="130" t="str">
        <f>IF('2 علوم تجريبية 1'!J38="","",'2 علوم تجريبية 1'!J38*2)</f>
        <v/>
      </c>
      <c r="H39" s="130" t="str">
        <f t="shared" si="3"/>
        <v/>
      </c>
      <c r="I39" s="131"/>
      <c r="J39" s="130" t="str">
        <f t="shared" si="1"/>
        <v/>
      </c>
      <c r="K39" s="130" t="str">
        <f t="shared" si="2"/>
        <v/>
      </c>
      <c r="L39" s="130"/>
      <c r="M39" s="130"/>
      <c r="N39" s="130"/>
      <c r="O39" s="119"/>
      <c r="P39" s="119"/>
    </row>
    <row r="40" spans="1:16" ht="19.5" thickBot="1" x14ac:dyDescent="0.3">
      <c r="A40" s="130" t="str">
        <f>IF('2 علوم تجريبية 1'!C39="","",'2 علوم تجريبية 1'!C39)</f>
        <v/>
      </c>
      <c r="B40" s="130" t="e">
        <f>IF('2 علوم تجريبية 1'!D39:E39="","",'2 علوم تجريبية 1'!D39:E39)</f>
        <v>#VALUE!</v>
      </c>
      <c r="C40" s="130"/>
      <c r="D40" s="130" t="str">
        <f>IF('2 علوم تجريبية 1'!G39="","",'2 علوم تجريبية 1'!G39)</f>
        <v/>
      </c>
      <c r="E40" s="130" t="str">
        <f>IF('2 علوم تجريبية 1'!H39="","",'2 علوم تجريبية 1'!H39)</f>
        <v/>
      </c>
      <c r="F40" s="130" t="str">
        <f>IF('2 علوم تجريبية 1'!I39="","",'2 علوم تجريبية 1'!I39)</f>
        <v/>
      </c>
      <c r="G40" s="130" t="str">
        <f>IF('2 علوم تجريبية 1'!J39="","",'2 علوم تجريبية 1'!J39*2)</f>
        <v/>
      </c>
      <c r="H40" s="130" t="str">
        <f t="shared" si="3"/>
        <v/>
      </c>
      <c r="I40" s="131"/>
      <c r="J40" s="130" t="str">
        <f t="shared" si="1"/>
        <v/>
      </c>
      <c r="K40" s="130" t="str">
        <f t="shared" si="2"/>
        <v/>
      </c>
      <c r="L40" s="130"/>
      <c r="M40" s="130"/>
      <c r="N40" s="130"/>
      <c r="O40" s="119"/>
      <c r="P40" s="119"/>
    </row>
    <row r="41" spans="1:16" ht="30.75" thickBot="1" x14ac:dyDescent="0.3">
      <c r="A41" s="273" t="s">
        <v>0</v>
      </c>
      <c r="B41" s="273"/>
      <c r="C41" s="279" t="s">
        <v>26</v>
      </c>
      <c r="D41" s="279"/>
      <c r="E41" s="280"/>
      <c r="F41" s="281" t="s">
        <v>21</v>
      </c>
      <c r="G41" s="282"/>
      <c r="H41" s="282"/>
      <c r="I41" s="283"/>
      <c r="J41" s="293" t="s">
        <v>9</v>
      </c>
      <c r="K41" s="294"/>
      <c r="L41" s="286" t="s">
        <v>19</v>
      </c>
      <c r="M41" s="286"/>
      <c r="N41" s="286"/>
    </row>
    <row r="42" spans="1:16" ht="23.25" thickBot="1" x14ac:dyDescent="0.3">
      <c r="A42" s="273" t="s">
        <v>6</v>
      </c>
      <c r="B42" s="273"/>
      <c r="C42" s="274" t="s">
        <v>29</v>
      </c>
      <c r="D42" s="274"/>
      <c r="E42" s="274"/>
      <c r="F42" s="275" t="s">
        <v>5</v>
      </c>
      <c r="G42" s="275"/>
      <c r="H42" s="276" t="str">
        <f>IFERROR(INDEX($B$45:$H$74,MATCH(L42,$H$45:$H$74,0),1),"")</f>
        <v/>
      </c>
      <c r="I42" s="276"/>
      <c r="J42" s="277"/>
      <c r="K42" s="166" t="s">
        <v>10</v>
      </c>
      <c r="L42" s="137">
        <f>IFERROR(MAX(H45:H80),"")</f>
        <v>0</v>
      </c>
      <c r="M42" s="138"/>
      <c r="N42" s="139" t="s">
        <v>18</v>
      </c>
    </row>
    <row r="43" spans="1:16" ht="23.25" thickBot="1" x14ac:dyDescent="0.3">
      <c r="A43" s="273" t="s">
        <v>1</v>
      </c>
      <c r="B43" s="273"/>
      <c r="C43" s="274" t="s">
        <v>7</v>
      </c>
      <c r="D43" s="274"/>
      <c r="E43" s="274"/>
      <c r="F43" s="278" t="s">
        <v>8</v>
      </c>
      <c r="G43" s="278"/>
      <c r="H43" s="277" t="str">
        <f>IFERROR(INDEX($B$45:$H$74,MATCH(L43,$H$45:$H$74,0),1),"")</f>
        <v/>
      </c>
      <c r="I43" s="277"/>
      <c r="J43" s="277"/>
      <c r="K43" s="166" t="s">
        <v>10</v>
      </c>
      <c r="L43" s="137">
        <f>IFERROR(MIN(H45:H80),"")</f>
        <v>0</v>
      </c>
      <c r="M43" s="138"/>
      <c r="N43" s="140" t="s">
        <v>25</v>
      </c>
    </row>
    <row r="44" spans="1:16" ht="21.75" customHeight="1" thickTop="1" thickBot="1" x14ac:dyDescent="0.3">
      <c r="A44" s="164" t="s">
        <v>2</v>
      </c>
      <c r="B44" s="271" t="s">
        <v>3</v>
      </c>
      <c r="C44" s="271"/>
      <c r="D44" s="165" t="s">
        <v>11</v>
      </c>
      <c r="E44" s="165" t="s">
        <v>12</v>
      </c>
      <c r="F44" s="165" t="s">
        <v>13</v>
      </c>
      <c r="G44" s="165" t="s">
        <v>28</v>
      </c>
      <c r="H44" s="165" t="s">
        <v>14</v>
      </c>
      <c r="I44" s="165" t="s">
        <v>15</v>
      </c>
      <c r="J44" s="165" t="s">
        <v>16</v>
      </c>
      <c r="K44" s="272" t="s">
        <v>17</v>
      </c>
      <c r="L44" s="272"/>
      <c r="M44" s="141"/>
      <c r="N44" s="254" t="s">
        <v>152</v>
      </c>
    </row>
    <row r="45" spans="1:16" ht="21" thickBot="1" x14ac:dyDescent="0.3">
      <c r="A45" s="142">
        <f>IF(' 3تسيير واقتصاد'!A4="","",' 3تسيير واقتصاد'!A4)</f>
        <v>1</v>
      </c>
      <c r="B45" s="263" t="str">
        <f>IF(' 3تسيير واقتصاد'!B4:C4="","",' 3تسيير واقتصاد'!B4:C4)</f>
        <v>العياشي عائشة</v>
      </c>
      <c r="C45" s="264"/>
      <c r="D45" s="143" t="str">
        <f>IF(' 3تسيير واقتصاد'!I4="","",' 3تسيير واقتصاد'!I4)</f>
        <v/>
      </c>
      <c r="E45" s="143" t="str">
        <f>IF(' 3تسيير واقتصاد'!J4="","",' 3تسيير واقتصاد'!J4)</f>
        <v/>
      </c>
      <c r="F45" s="143" t="str">
        <f>IF(' 3تسيير واقتصاد'!K4="","",' 3تسيير واقتصاد'!K4)</f>
        <v/>
      </c>
      <c r="G45" s="143" t="str">
        <f>IF(' 3تسيير واقتصاد'!L4="","",' 3تسيير واقتصاد'!L4*2)</f>
        <v/>
      </c>
      <c r="H45" s="143" t="str">
        <f>IF(D45="","",SUM(D45:G45)/5)</f>
        <v/>
      </c>
      <c r="I45" s="144">
        <f>IF('2 علوم تجريبية 1'!$N$1="","",'2 علوم تجريبية 1'!$N$1)</f>
        <v>2</v>
      </c>
      <c r="J45" s="167" t="str">
        <f>IFERROR(I45*H45,"")</f>
        <v/>
      </c>
      <c r="K45" s="265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5"/>
      <c r="M45" s="146"/>
      <c r="N45" s="255"/>
    </row>
    <row r="46" spans="1:16" ht="21" thickBot="1" x14ac:dyDescent="0.3">
      <c r="A46" s="142">
        <f>IF(' 3تسيير واقتصاد'!A5="","",' 3تسيير واقتصاد'!A5)</f>
        <v>2</v>
      </c>
      <c r="B46" s="263" t="str">
        <f>IF(' 3تسيير واقتصاد'!B5:C5="","",' 3تسيير واقتصاد'!B5:C5)</f>
        <v>برهمي أمين</v>
      </c>
      <c r="C46" s="264"/>
      <c r="D46" s="143" t="str">
        <f>IF(' 3تسيير واقتصاد'!I5="","",' 3تسيير واقتصاد'!I5)</f>
        <v/>
      </c>
      <c r="E46" s="143" t="str">
        <f>IF(' 3تسيير واقتصاد'!J5="","",' 3تسيير واقتصاد'!J5)</f>
        <v/>
      </c>
      <c r="F46" s="143" t="str">
        <f>IF(' 3تسيير واقتصاد'!K5="","",' 3تسيير واقتصاد'!K5)</f>
        <v/>
      </c>
      <c r="G46" s="143" t="str">
        <f>IF(' 3تسيير واقتصاد'!L5="","",' 3تسيير واقتصاد'!L5*2)</f>
        <v/>
      </c>
      <c r="H46" s="143" t="str">
        <f t="shared" ref="H46:H69" si="4">IF(D46="","",SUM(D46:G46)/5)</f>
        <v/>
      </c>
      <c r="I46" s="144">
        <f>IF('2 علوم تجريبية 1'!$N$1="","",'2 علوم تجريبية 1'!$N$1)</f>
        <v>2</v>
      </c>
      <c r="J46" s="167" t="str">
        <f t="shared" ref="J46:J69" si="5">IFERROR(I46*H46,"")</f>
        <v/>
      </c>
      <c r="K46" s="265" t="str">
        <f t="shared" ref="K46:K69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5"/>
      <c r="M46" s="147"/>
      <c r="N46" s="255"/>
    </row>
    <row r="47" spans="1:16" ht="21" thickBot="1" x14ac:dyDescent="0.3">
      <c r="A47" s="142">
        <f>IF(' 3تسيير واقتصاد'!A6="","",' 3تسيير واقتصاد'!A6)</f>
        <v>3</v>
      </c>
      <c r="B47" s="263" t="str">
        <f>IF(' 3تسيير واقتصاد'!B6:C6="","",' 3تسيير واقتصاد'!B6:C6)</f>
        <v>بلقاسم سارة</v>
      </c>
      <c r="C47" s="264"/>
      <c r="D47" s="143" t="str">
        <f>IF(' 3تسيير واقتصاد'!I6="","",' 3تسيير واقتصاد'!I6)</f>
        <v/>
      </c>
      <c r="E47" s="143" t="str">
        <f>IF(' 3تسيير واقتصاد'!J6="","",' 3تسيير واقتصاد'!J6)</f>
        <v/>
      </c>
      <c r="F47" s="143" t="str">
        <f>IF(' 3تسيير واقتصاد'!K6="","",' 3تسيير واقتصاد'!K6)</f>
        <v/>
      </c>
      <c r="G47" s="143" t="str">
        <f>IF(' 3تسيير واقتصاد'!L6="","",' 3تسيير واقتصاد'!L6*2)</f>
        <v/>
      </c>
      <c r="H47" s="143" t="str">
        <f t="shared" si="4"/>
        <v/>
      </c>
      <c r="I47" s="144">
        <f>IF('2 علوم تجريبية 1'!$N$1="","",'2 علوم تجريبية 1'!$N$1)</f>
        <v>2</v>
      </c>
      <c r="J47" s="167" t="str">
        <f t="shared" si="5"/>
        <v/>
      </c>
      <c r="K47" s="265" t="str">
        <f t="shared" si="6"/>
        <v/>
      </c>
      <c r="L47" s="265"/>
      <c r="M47" s="147"/>
      <c r="N47" s="255"/>
    </row>
    <row r="48" spans="1:16" ht="21" thickBot="1" x14ac:dyDescent="0.3">
      <c r="A48" s="142">
        <f>IF(' 3تسيير واقتصاد'!A7="","",' 3تسيير واقتصاد'!A7)</f>
        <v>4</v>
      </c>
      <c r="B48" s="263" t="str">
        <f>IF(' 3تسيير واقتصاد'!B7:C7="","",' 3تسيير واقتصاد'!B7:C7)</f>
        <v>بن أحمد محمد لأمين</v>
      </c>
      <c r="C48" s="264"/>
      <c r="D48" s="143" t="str">
        <f>IF(' 3تسيير واقتصاد'!I7="","",' 3تسيير واقتصاد'!I7)</f>
        <v/>
      </c>
      <c r="E48" s="143" t="str">
        <f>IF(' 3تسيير واقتصاد'!J7="","",' 3تسيير واقتصاد'!J7)</f>
        <v/>
      </c>
      <c r="F48" s="143" t="str">
        <f>IF(' 3تسيير واقتصاد'!K7="","",' 3تسيير واقتصاد'!K7)</f>
        <v/>
      </c>
      <c r="G48" s="143" t="str">
        <f>IF(' 3تسيير واقتصاد'!L7="","",' 3تسيير واقتصاد'!L7*2)</f>
        <v/>
      </c>
      <c r="H48" s="143" t="str">
        <f t="shared" si="4"/>
        <v/>
      </c>
      <c r="I48" s="144">
        <f>IF('2 علوم تجريبية 1'!$N$1="","",'2 علوم تجريبية 1'!$N$1)</f>
        <v>2</v>
      </c>
      <c r="J48" s="167" t="str">
        <f t="shared" si="5"/>
        <v/>
      </c>
      <c r="K48" s="265" t="str">
        <f t="shared" si="6"/>
        <v/>
      </c>
      <c r="L48" s="265"/>
      <c r="M48" s="147"/>
      <c r="N48" s="255"/>
    </row>
    <row r="49" spans="1:14" ht="21" thickBot="1" x14ac:dyDescent="0.3">
      <c r="A49" s="142">
        <f>IF(' 3تسيير واقتصاد'!A8="","",' 3تسيير واقتصاد'!A8)</f>
        <v>5</v>
      </c>
      <c r="B49" s="263" t="str">
        <f>IF(' 3تسيير واقتصاد'!B8:C8="","",' 3تسيير واقتصاد'!B8:C8)</f>
        <v>بودي إلياس</v>
      </c>
      <c r="C49" s="264"/>
      <c r="D49" s="143" t="str">
        <f>IF(' 3تسيير واقتصاد'!I8="","",' 3تسيير واقتصاد'!I8)</f>
        <v/>
      </c>
      <c r="E49" s="143" t="str">
        <f>IF(' 3تسيير واقتصاد'!J8="","",' 3تسيير واقتصاد'!J8)</f>
        <v/>
      </c>
      <c r="F49" s="143" t="str">
        <f>IF(' 3تسيير واقتصاد'!K8="","",' 3تسيير واقتصاد'!K8)</f>
        <v/>
      </c>
      <c r="G49" s="143" t="str">
        <f>IF(' 3تسيير واقتصاد'!L8="","",' 3تسيير واقتصاد'!L8*2)</f>
        <v/>
      </c>
      <c r="H49" s="143" t="str">
        <f t="shared" si="4"/>
        <v/>
      </c>
      <c r="I49" s="144">
        <f>IF('2 علوم تجريبية 1'!$N$1="","",'2 علوم تجريبية 1'!$N$1)</f>
        <v>2</v>
      </c>
      <c r="J49" s="167" t="str">
        <f t="shared" si="5"/>
        <v/>
      </c>
      <c r="K49" s="265" t="str">
        <f t="shared" si="6"/>
        <v/>
      </c>
      <c r="L49" s="265"/>
      <c r="M49" s="147"/>
      <c r="N49" s="255"/>
    </row>
    <row r="50" spans="1:14" ht="21" thickBot="1" x14ac:dyDescent="0.3">
      <c r="A50" s="142">
        <f>IF(' 3تسيير واقتصاد'!A9="","",' 3تسيير واقتصاد'!A9)</f>
        <v>6</v>
      </c>
      <c r="B50" s="263" t="str">
        <f>IF(' 3تسيير واقتصاد'!B9:C9="","",' 3تسيير واقتصاد'!B9:C9)</f>
        <v>بودي سمية</v>
      </c>
      <c r="C50" s="264"/>
      <c r="D50" s="143" t="str">
        <f>IF(' 3تسيير واقتصاد'!I9="","",' 3تسيير واقتصاد'!I9)</f>
        <v/>
      </c>
      <c r="E50" s="143" t="str">
        <f>IF(' 3تسيير واقتصاد'!J9="","",' 3تسيير واقتصاد'!J9)</f>
        <v/>
      </c>
      <c r="F50" s="143" t="str">
        <f>IF(' 3تسيير واقتصاد'!K9="","",' 3تسيير واقتصاد'!K9)</f>
        <v/>
      </c>
      <c r="G50" s="143" t="str">
        <f>IF(' 3تسيير واقتصاد'!L9="","",' 3تسيير واقتصاد'!L9*2)</f>
        <v/>
      </c>
      <c r="H50" s="143" t="str">
        <f t="shared" si="4"/>
        <v/>
      </c>
      <c r="I50" s="144">
        <f>IF('2 علوم تجريبية 1'!$N$1="","",'2 علوم تجريبية 1'!$N$1)</f>
        <v>2</v>
      </c>
      <c r="J50" s="167" t="str">
        <f t="shared" si="5"/>
        <v/>
      </c>
      <c r="K50" s="265" t="str">
        <f t="shared" si="6"/>
        <v/>
      </c>
      <c r="L50" s="265"/>
      <c r="M50" s="147"/>
      <c r="N50" s="255"/>
    </row>
    <row r="51" spans="1:14" ht="21" thickBot="1" x14ac:dyDescent="0.3">
      <c r="A51" s="142">
        <f>IF(' 3تسيير واقتصاد'!A10="","",' 3تسيير واقتصاد'!A10)</f>
        <v>7</v>
      </c>
      <c r="B51" s="263" t="str">
        <f>IF(' 3تسيير واقتصاد'!B10:C10="","",' 3تسيير واقتصاد'!B10:C10)</f>
        <v>تونسي حنان</v>
      </c>
      <c r="C51" s="264"/>
      <c r="D51" s="143" t="str">
        <f>IF(' 3تسيير واقتصاد'!I10="","",' 3تسيير واقتصاد'!I10)</f>
        <v/>
      </c>
      <c r="E51" s="143" t="str">
        <f>IF(' 3تسيير واقتصاد'!J10="","",' 3تسيير واقتصاد'!J10)</f>
        <v/>
      </c>
      <c r="F51" s="143" t="str">
        <f>IF(' 3تسيير واقتصاد'!K10="","",' 3تسيير واقتصاد'!K10)</f>
        <v/>
      </c>
      <c r="G51" s="143" t="str">
        <f>IF(' 3تسيير واقتصاد'!L10="","",' 3تسيير واقتصاد'!L10*2)</f>
        <v/>
      </c>
      <c r="H51" s="143" t="str">
        <f t="shared" si="4"/>
        <v/>
      </c>
      <c r="I51" s="144">
        <f>IF('2 علوم تجريبية 1'!$N$1="","",'2 علوم تجريبية 1'!$N$1)</f>
        <v>2</v>
      </c>
      <c r="J51" s="167" t="str">
        <f t="shared" si="5"/>
        <v/>
      </c>
      <c r="K51" s="265" t="str">
        <f t="shared" si="6"/>
        <v/>
      </c>
      <c r="L51" s="265"/>
      <c r="M51" s="147"/>
      <c r="N51" s="255"/>
    </row>
    <row r="52" spans="1:14" ht="21" thickBot="1" x14ac:dyDescent="0.3">
      <c r="A52" s="142">
        <f>IF(' 3تسيير واقتصاد'!A11="","",' 3تسيير واقتصاد'!A11)</f>
        <v>8</v>
      </c>
      <c r="B52" s="263" t="str">
        <f>IF(' 3تسيير واقتصاد'!B11:C11="","",' 3تسيير واقتصاد'!B11:C11)</f>
        <v>حكومي أحمد عبد الكريم</v>
      </c>
      <c r="C52" s="264"/>
      <c r="D52" s="143" t="str">
        <f>IF(' 3تسيير واقتصاد'!I11="","",' 3تسيير واقتصاد'!I11)</f>
        <v/>
      </c>
      <c r="E52" s="143" t="str">
        <f>IF(' 3تسيير واقتصاد'!J11="","",' 3تسيير واقتصاد'!J11)</f>
        <v/>
      </c>
      <c r="F52" s="143" t="str">
        <f>IF(' 3تسيير واقتصاد'!K11="","",' 3تسيير واقتصاد'!K11)</f>
        <v/>
      </c>
      <c r="G52" s="143" t="str">
        <f>IF(' 3تسيير واقتصاد'!L11="","",' 3تسيير واقتصاد'!L11*2)</f>
        <v/>
      </c>
      <c r="H52" s="143" t="str">
        <f t="shared" si="4"/>
        <v/>
      </c>
      <c r="I52" s="144">
        <f>IF('2 علوم تجريبية 1'!$N$1="","",'2 علوم تجريبية 1'!$N$1)</f>
        <v>2</v>
      </c>
      <c r="J52" s="167" t="str">
        <f t="shared" si="5"/>
        <v/>
      </c>
      <c r="K52" s="265" t="str">
        <f t="shared" si="6"/>
        <v/>
      </c>
      <c r="L52" s="265"/>
      <c r="M52" s="147"/>
      <c r="N52" s="255"/>
    </row>
    <row r="53" spans="1:14" ht="21" thickBot="1" x14ac:dyDescent="0.3">
      <c r="A53" s="142">
        <f>IF(' 3تسيير واقتصاد'!A12="","",' 3تسيير واقتصاد'!A12)</f>
        <v>9</v>
      </c>
      <c r="B53" s="263" t="str">
        <f>IF(' 3تسيير واقتصاد'!B12:C12="","",' 3تسيير واقتصاد'!B12:C12)</f>
        <v>دحام فاطمة الزهراء</v>
      </c>
      <c r="C53" s="264"/>
      <c r="D53" s="143" t="str">
        <f>IF(' 3تسيير واقتصاد'!I12="","",' 3تسيير واقتصاد'!I12)</f>
        <v/>
      </c>
      <c r="E53" s="143" t="str">
        <f>IF(' 3تسيير واقتصاد'!J12="","",' 3تسيير واقتصاد'!J12)</f>
        <v/>
      </c>
      <c r="F53" s="143" t="str">
        <f>IF(' 3تسيير واقتصاد'!K12="","",' 3تسيير واقتصاد'!K12)</f>
        <v/>
      </c>
      <c r="G53" s="143" t="str">
        <f>IF(' 3تسيير واقتصاد'!L12="","",' 3تسيير واقتصاد'!L12*2)</f>
        <v/>
      </c>
      <c r="H53" s="143" t="str">
        <f t="shared" si="4"/>
        <v/>
      </c>
      <c r="I53" s="144">
        <f>IF('2 علوم تجريبية 1'!$N$1="","",'2 علوم تجريبية 1'!$N$1)</f>
        <v>2</v>
      </c>
      <c r="J53" s="167" t="str">
        <f t="shared" si="5"/>
        <v/>
      </c>
      <c r="K53" s="265" t="str">
        <f t="shared" si="6"/>
        <v/>
      </c>
      <c r="L53" s="265"/>
      <c r="M53" s="147"/>
      <c r="N53" s="255"/>
    </row>
    <row r="54" spans="1:14" ht="21" thickBot="1" x14ac:dyDescent="0.3">
      <c r="A54" s="142">
        <f>IF(' 3تسيير واقتصاد'!A13="","",' 3تسيير واقتصاد'!A13)</f>
        <v>10</v>
      </c>
      <c r="B54" s="263" t="str">
        <f>IF(' 3تسيير واقتصاد'!B13:C13="","",' 3تسيير واقتصاد'!B13:C13)</f>
        <v>صديقي أمال</v>
      </c>
      <c r="C54" s="264"/>
      <c r="D54" s="143" t="str">
        <f>IF(' 3تسيير واقتصاد'!I13="","",' 3تسيير واقتصاد'!I13)</f>
        <v/>
      </c>
      <c r="E54" s="143" t="str">
        <f>IF(' 3تسيير واقتصاد'!J13="","",' 3تسيير واقتصاد'!J13)</f>
        <v/>
      </c>
      <c r="F54" s="143" t="str">
        <f>IF(' 3تسيير واقتصاد'!K13="","",' 3تسيير واقتصاد'!K13)</f>
        <v/>
      </c>
      <c r="G54" s="143" t="str">
        <f>IF(' 3تسيير واقتصاد'!L13="","",' 3تسيير واقتصاد'!L13*2)</f>
        <v/>
      </c>
      <c r="H54" s="143" t="str">
        <f t="shared" si="4"/>
        <v/>
      </c>
      <c r="I54" s="144">
        <f>IF('2 علوم تجريبية 1'!$N$1="","",'2 علوم تجريبية 1'!$N$1)</f>
        <v>2</v>
      </c>
      <c r="J54" s="167" t="str">
        <f t="shared" si="5"/>
        <v/>
      </c>
      <c r="K54" s="265" t="str">
        <f t="shared" si="6"/>
        <v/>
      </c>
      <c r="L54" s="265"/>
      <c r="M54" s="147"/>
      <c r="N54" s="255"/>
    </row>
    <row r="55" spans="1:14" ht="21" thickBot="1" x14ac:dyDescent="0.3">
      <c r="A55" s="142">
        <f>IF(' 3تسيير واقتصاد'!A14="","",' 3تسيير واقتصاد'!A14)</f>
        <v>11</v>
      </c>
      <c r="B55" s="263" t="str">
        <f>IF(' 3تسيير واقتصاد'!B14:C14="","",' 3تسيير واقتصاد'!B14:C14)</f>
        <v>صديقي نور الهدى</v>
      </c>
      <c r="C55" s="264"/>
      <c r="D55" s="143" t="str">
        <f>IF(' 3تسيير واقتصاد'!I14="","",' 3تسيير واقتصاد'!I14)</f>
        <v/>
      </c>
      <c r="E55" s="143" t="str">
        <f>IF(' 3تسيير واقتصاد'!J14="","",' 3تسيير واقتصاد'!J14)</f>
        <v/>
      </c>
      <c r="F55" s="143" t="str">
        <f>IF(' 3تسيير واقتصاد'!K14="","",' 3تسيير واقتصاد'!K14)</f>
        <v/>
      </c>
      <c r="G55" s="143" t="str">
        <f>IF(' 3تسيير واقتصاد'!L14="","",' 3تسيير واقتصاد'!L14*2)</f>
        <v/>
      </c>
      <c r="H55" s="143" t="str">
        <f t="shared" si="4"/>
        <v/>
      </c>
      <c r="I55" s="144">
        <f>IF('2 علوم تجريبية 1'!$N$1="","",'2 علوم تجريبية 1'!$N$1)</f>
        <v>2</v>
      </c>
      <c r="J55" s="167" t="str">
        <f t="shared" si="5"/>
        <v/>
      </c>
      <c r="K55" s="265" t="str">
        <f t="shared" si="6"/>
        <v/>
      </c>
      <c r="L55" s="265"/>
      <c r="M55" s="147"/>
      <c r="N55" s="255"/>
    </row>
    <row r="56" spans="1:14" ht="21" thickBot="1" x14ac:dyDescent="0.3">
      <c r="A56" s="142">
        <f>IF(' 3تسيير واقتصاد'!A15="","",' 3تسيير واقتصاد'!A15)</f>
        <v>12</v>
      </c>
      <c r="B56" s="263" t="str">
        <f>IF(' 3تسيير واقتصاد'!B15:C15="","",' 3تسيير واقتصاد'!B15:C15)</f>
        <v>عبد الحق شهرزاد</v>
      </c>
      <c r="C56" s="264"/>
      <c r="D56" s="143" t="str">
        <f>IF(' 3تسيير واقتصاد'!I15="","",' 3تسيير واقتصاد'!I15)</f>
        <v/>
      </c>
      <c r="E56" s="143" t="str">
        <f>IF(' 3تسيير واقتصاد'!J15="","",' 3تسيير واقتصاد'!J15)</f>
        <v/>
      </c>
      <c r="F56" s="143" t="str">
        <f>IF(' 3تسيير واقتصاد'!K15="","",' 3تسيير واقتصاد'!K15)</f>
        <v/>
      </c>
      <c r="G56" s="143" t="str">
        <f>IF(' 3تسيير واقتصاد'!L15="","",' 3تسيير واقتصاد'!L15*2)</f>
        <v/>
      </c>
      <c r="H56" s="143" t="str">
        <f t="shared" si="4"/>
        <v/>
      </c>
      <c r="I56" s="144">
        <f>IF('2 علوم تجريبية 1'!$N$1="","",'2 علوم تجريبية 1'!$N$1)</f>
        <v>2</v>
      </c>
      <c r="J56" s="167" t="str">
        <f t="shared" si="5"/>
        <v/>
      </c>
      <c r="K56" s="265" t="str">
        <f t="shared" si="6"/>
        <v/>
      </c>
      <c r="L56" s="265"/>
      <c r="M56" s="147"/>
      <c r="N56" s="256"/>
    </row>
    <row r="57" spans="1:14" ht="21.75" thickTop="1" thickBot="1" x14ac:dyDescent="0.3">
      <c r="A57" s="142">
        <f>IF(' 3تسيير واقتصاد'!A16="","",' 3تسيير واقتصاد'!A16)</f>
        <v>13</v>
      </c>
      <c r="B57" s="263" t="str">
        <f>IF(' 3تسيير واقتصاد'!B16:C16="","",' 3تسيير واقتصاد'!B16:C16)</f>
        <v>عفوس نور الهدى</v>
      </c>
      <c r="C57" s="264"/>
      <c r="D57" s="143" t="str">
        <f>IF(' 3تسيير واقتصاد'!I16="","",' 3تسيير واقتصاد'!I16)</f>
        <v/>
      </c>
      <c r="E57" s="143" t="str">
        <f>IF(' 3تسيير واقتصاد'!J16="","",' 3تسيير واقتصاد'!J16)</f>
        <v/>
      </c>
      <c r="F57" s="143" t="str">
        <f>IF(' 3تسيير واقتصاد'!K16="","",' 3تسيير واقتصاد'!K16)</f>
        <v/>
      </c>
      <c r="G57" s="143" t="str">
        <f>IF(' 3تسيير واقتصاد'!L16="","",' 3تسيير واقتصاد'!L16*2)</f>
        <v/>
      </c>
      <c r="H57" s="143" t="str">
        <f t="shared" si="4"/>
        <v/>
      </c>
      <c r="I57" s="144">
        <f>IF('2 علوم تجريبية 1'!$N$1="","",'2 علوم تجريبية 1'!$N$1)</f>
        <v>2</v>
      </c>
      <c r="J57" s="167" t="str">
        <f t="shared" si="5"/>
        <v/>
      </c>
      <c r="K57" s="265" t="str">
        <f t="shared" si="6"/>
        <v/>
      </c>
      <c r="L57" s="265"/>
      <c r="M57" s="147"/>
      <c r="N57" s="148"/>
    </row>
    <row r="58" spans="1:14" ht="21.75" customHeight="1" thickTop="1" thickBot="1" x14ac:dyDescent="0.3">
      <c r="A58" s="142">
        <f>IF(' 3تسيير واقتصاد'!A17="","",' 3تسيير واقتصاد'!A17)</f>
        <v>14</v>
      </c>
      <c r="B58" s="263" t="str">
        <f>IF(' 3تسيير واقتصاد'!B17:C17="","",' 3تسيير واقتصاد'!B17:C17)</f>
        <v>مازوز وكيب</v>
      </c>
      <c r="C58" s="264"/>
      <c r="D58" s="143" t="str">
        <f>IF(' 3تسيير واقتصاد'!I17="","",' 3تسيير واقتصاد'!I17)</f>
        <v/>
      </c>
      <c r="E58" s="143" t="str">
        <f>IF(' 3تسيير واقتصاد'!J17="","",' 3تسيير واقتصاد'!J17)</f>
        <v/>
      </c>
      <c r="F58" s="143" t="str">
        <f>IF(' 3تسيير واقتصاد'!K17="","",' 3تسيير واقتصاد'!K17)</f>
        <v/>
      </c>
      <c r="G58" s="143" t="str">
        <f>IF(' 3تسيير واقتصاد'!L17="","",' 3تسيير واقتصاد'!L17*2)</f>
        <v/>
      </c>
      <c r="H58" s="143" t="str">
        <f t="shared" si="4"/>
        <v/>
      </c>
      <c r="I58" s="144">
        <f>IF('2 علوم تجريبية 1'!$N$1="","",'2 علوم تجريبية 1'!$N$1)</f>
        <v>2</v>
      </c>
      <c r="J58" s="167" t="str">
        <f t="shared" si="5"/>
        <v/>
      </c>
      <c r="K58" s="265" t="str">
        <f t="shared" si="6"/>
        <v/>
      </c>
      <c r="L58" s="265"/>
      <c r="M58" s="147"/>
      <c r="N58" s="257" t="str">
        <f>IFERROR(AVERAGE(H45:H69),"")</f>
        <v/>
      </c>
    </row>
    <row r="59" spans="1:14" ht="21" thickBot="1" x14ac:dyDescent="0.3">
      <c r="A59" s="142">
        <f>IF(' 3تسيير واقتصاد'!A18="","",' 3تسيير واقتصاد'!A18)</f>
        <v>15</v>
      </c>
      <c r="B59" s="263" t="str">
        <f>IF(' 3تسيير واقتصاد'!B18:C18="","",' 3تسيير واقتصاد'!B18:C18)</f>
        <v>محمودي أيمن</v>
      </c>
      <c r="C59" s="264"/>
      <c r="D59" s="143" t="str">
        <f>IF(' 3تسيير واقتصاد'!I18="","",' 3تسيير واقتصاد'!I18)</f>
        <v/>
      </c>
      <c r="E59" s="143" t="str">
        <f>IF(' 3تسيير واقتصاد'!J18="","",' 3تسيير واقتصاد'!J18)</f>
        <v/>
      </c>
      <c r="F59" s="143" t="str">
        <f>IF(' 3تسيير واقتصاد'!K18="","",' 3تسيير واقتصاد'!K18)</f>
        <v/>
      </c>
      <c r="G59" s="143" t="str">
        <f>IF(' 3تسيير واقتصاد'!L18="","",' 3تسيير واقتصاد'!L18*2)</f>
        <v/>
      </c>
      <c r="H59" s="143" t="str">
        <f t="shared" si="4"/>
        <v/>
      </c>
      <c r="I59" s="144">
        <f>IF('2 علوم تجريبية 1'!$N$1="","",'2 علوم تجريبية 1'!$N$1)</f>
        <v>2</v>
      </c>
      <c r="J59" s="167" t="str">
        <f t="shared" si="5"/>
        <v/>
      </c>
      <c r="K59" s="265" t="str">
        <f t="shared" si="6"/>
        <v/>
      </c>
      <c r="L59" s="265"/>
      <c r="M59" s="147"/>
      <c r="N59" s="258"/>
    </row>
    <row r="60" spans="1:14" ht="21" thickBot="1" x14ac:dyDescent="0.3">
      <c r="A60" s="142">
        <f>IF(' 3تسيير واقتصاد'!A19="","",' 3تسيير واقتصاد'!A19)</f>
        <v>16</v>
      </c>
      <c r="B60" s="263" t="str">
        <f>IF(' 3تسيير واقتصاد'!B19:C19="","",' 3تسيير واقتصاد'!B19:C19)</f>
        <v>مخلوفي الفاروق</v>
      </c>
      <c r="C60" s="264"/>
      <c r="D60" s="143" t="str">
        <f>IF(' 3تسيير واقتصاد'!I19="","",' 3تسيير واقتصاد'!I19)</f>
        <v/>
      </c>
      <c r="E60" s="143" t="str">
        <f>IF(' 3تسيير واقتصاد'!J19="","",' 3تسيير واقتصاد'!J19)</f>
        <v/>
      </c>
      <c r="F60" s="143" t="str">
        <f>IF(' 3تسيير واقتصاد'!K19="","",' 3تسيير واقتصاد'!K19)</f>
        <v/>
      </c>
      <c r="G60" s="143" t="str">
        <f>IF(' 3تسيير واقتصاد'!L19="","",' 3تسيير واقتصاد'!L19*2)</f>
        <v/>
      </c>
      <c r="H60" s="143" t="str">
        <f t="shared" si="4"/>
        <v/>
      </c>
      <c r="I60" s="144">
        <f>IF('2 علوم تجريبية 1'!$N$1="","",'2 علوم تجريبية 1'!$N$1)</f>
        <v>2</v>
      </c>
      <c r="J60" s="167" t="str">
        <f t="shared" si="5"/>
        <v/>
      </c>
      <c r="K60" s="265" t="str">
        <f t="shared" si="6"/>
        <v/>
      </c>
      <c r="L60" s="265"/>
      <c r="M60" s="147"/>
      <c r="N60" s="258"/>
    </row>
    <row r="61" spans="1:14" ht="21" thickBot="1" x14ac:dyDescent="0.3">
      <c r="A61" s="142">
        <f>IF(' 3تسيير واقتصاد'!A20="","",' 3تسيير واقتصاد'!A20)</f>
        <v>17</v>
      </c>
      <c r="B61" s="263" t="str">
        <f>IF(' 3تسيير واقتصاد'!B20:C20="","",' 3تسيير واقتصاد'!B20:C20)</f>
        <v>مسعودي نصيرة</v>
      </c>
      <c r="C61" s="264"/>
      <c r="D61" s="143" t="str">
        <f>IF(' 3تسيير واقتصاد'!I20="","",' 3تسيير واقتصاد'!I20)</f>
        <v/>
      </c>
      <c r="E61" s="143" t="str">
        <f>IF(' 3تسيير واقتصاد'!J20="","",' 3تسيير واقتصاد'!J20)</f>
        <v/>
      </c>
      <c r="F61" s="143" t="str">
        <f>IF(' 3تسيير واقتصاد'!K20="","",' 3تسيير واقتصاد'!K20)</f>
        <v/>
      </c>
      <c r="G61" s="143" t="str">
        <f>IF(' 3تسيير واقتصاد'!L20="","",' 3تسيير واقتصاد'!L20*2)</f>
        <v/>
      </c>
      <c r="H61" s="143" t="str">
        <f t="shared" si="4"/>
        <v/>
      </c>
      <c r="I61" s="144">
        <f>IF('2 علوم تجريبية 1'!$N$1="","",'2 علوم تجريبية 1'!$N$1)</f>
        <v>2</v>
      </c>
      <c r="J61" s="167" t="str">
        <f t="shared" si="5"/>
        <v/>
      </c>
      <c r="K61" s="265" t="str">
        <f t="shared" si="6"/>
        <v/>
      </c>
      <c r="L61" s="265"/>
      <c r="M61" s="147"/>
      <c r="N61" s="258"/>
    </row>
    <row r="62" spans="1:14" ht="21" thickBot="1" x14ac:dyDescent="0.3">
      <c r="A62" s="142">
        <f>IF(' 3تسيير واقتصاد'!A21="","",' 3تسيير واقتصاد'!A21)</f>
        <v>18</v>
      </c>
      <c r="B62" s="263" t="str">
        <f>IF(' 3تسيير واقتصاد'!B21:C21="","",' 3تسيير واقتصاد'!B21:C21)</f>
        <v>معمري فايزة</v>
      </c>
      <c r="C62" s="264"/>
      <c r="D62" s="143" t="str">
        <f>IF(' 3تسيير واقتصاد'!I21="","",' 3تسيير واقتصاد'!I21)</f>
        <v/>
      </c>
      <c r="E62" s="143" t="str">
        <f>IF(' 3تسيير واقتصاد'!J21="","",' 3تسيير واقتصاد'!J21)</f>
        <v/>
      </c>
      <c r="F62" s="143" t="str">
        <f>IF(' 3تسيير واقتصاد'!K21="","",' 3تسيير واقتصاد'!K21)</f>
        <v/>
      </c>
      <c r="G62" s="143" t="str">
        <f>IF(' 3تسيير واقتصاد'!L21="","",' 3تسيير واقتصاد'!L21*2)</f>
        <v/>
      </c>
      <c r="H62" s="143" t="str">
        <f t="shared" si="4"/>
        <v/>
      </c>
      <c r="I62" s="144">
        <f>IF('2 علوم تجريبية 1'!$N$1="","",'2 علوم تجريبية 1'!$N$1)</f>
        <v>2</v>
      </c>
      <c r="J62" s="167" t="str">
        <f t="shared" si="5"/>
        <v/>
      </c>
      <c r="K62" s="265" t="str">
        <f t="shared" si="6"/>
        <v/>
      </c>
      <c r="L62" s="265"/>
      <c r="M62" s="147"/>
      <c r="N62" s="258"/>
    </row>
    <row r="63" spans="1:14" ht="21" thickBot="1" x14ac:dyDescent="0.3">
      <c r="A63" s="142">
        <f>IF(' 3تسيير واقتصاد'!A22="","",' 3تسيير واقتصاد'!A22)</f>
        <v>19</v>
      </c>
      <c r="B63" s="263" t="str">
        <f>IF(' 3تسيير واقتصاد'!B22:C22="","",' 3تسيير واقتصاد'!B22:C22)</f>
        <v>هدلي هشام</v>
      </c>
      <c r="C63" s="264"/>
      <c r="D63" s="143" t="str">
        <f>IF(' 3تسيير واقتصاد'!I22="","",' 3تسيير واقتصاد'!I22)</f>
        <v/>
      </c>
      <c r="E63" s="143" t="str">
        <f>IF(' 3تسيير واقتصاد'!J22="","",' 3تسيير واقتصاد'!J22)</f>
        <v/>
      </c>
      <c r="F63" s="143" t="str">
        <f>IF(' 3تسيير واقتصاد'!K22="","",' 3تسيير واقتصاد'!K22)</f>
        <v/>
      </c>
      <c r="G63" s="143" t="str">
        <f>IF(' 3تسيير واقتصاد'!L22="","",' 3تسيير واقتصاد'!L22*2)</f>
        <v/>
      </c>
      <c r="H63" s="143" t="str">
        <f t="shared" si="4"/>
        <v/>
      </c>
      <c r="I63" s="144">
        <f>IF('2 علوم تجريبية 1'!$N$1="","",'2 علوم تجريبية 1'!$N$1)</f>
        <v>2</v>
      </c>
      <c r="J63" s="167" t="str">
        <f t="shared" si="5"/>
        <v/>
      </c>
      <c r="K63" s="265" t="str">
        <f t="shared" si="6"/>
        <v/>
      </c>
      <c r="L63" s="265"/>
      <c r="M63" s="147"/>
      <c r="N63" s="258"/>
    </row>
    <row r="64" spans="1:14" ht="21" thickBot="1" x14ac:dyDescent="0.3">
      <c r="A64" s="142">
        <f>IF(' 3تسيير واقتصاد'!A23="","",' 3تسيير واقتصاد'!A23)</f>
        <v>20</v>
      </c>
      <c r="B64" s="263" t="str">
        <f>IF(' 3تسيير واقتصاد'!B23:C23="","",' 3تسيير واقتصاد'!B23:C23)</f>
        <v>هلال ريناس</v>
      </c>
      <c r="C64" s="264"/>
      <c r="D64" s="143" t="str">
        <f>IF(' 3تسيير واقتصاد'!I23="","",' 3تسيير واقتصاد'!I23)</f>
        <v/>
      </c>
      <c r="E64" s="143" t="str">
        <f>IF(' 3تسيير واقتصاد'!J23="","",' 3تسيير واقتصاد'!J23)</f>
        <v/>
      </c>
      <c r="F64" s="143" t="str">
        <f>IF(' 3تسيير واقتصاد'!K23="","",' 3تسيير واقتصاد'!K23)</f>
        <v/>
      </c>
      <c r="G64" s="143" t="str">
        <f>IF(' 3تسيير واقتصاد'!L23="","",' 3تسيير واقتصاد'!L23*2)</f>
        <v/>
      </c>
      <c r="H64" s="143" t="str">
        <f t="shared" si="4"/>
        <v/>
      </c>
      <c r="I64" s="144">
        <f>IF('2 علوم تجريبية 1'!$N$1="","",'2 علوم تجريبية 1'!$N$1)</f>
        <v>2</v>
      </c>
      <c r="J64" s="167" t="str">
        <f t="shared" si="5"/>
        <v/>
      </c>
      <c r="K64" s="265" t="str">
        <f t="shared" si="6"/>
        <v/>
      </c>
      <c r="L64" s="265"/>
      <c r="M64" s="147"/>
      <c r="N64" s="258"/>
    </row>
    <row r="65" spans="1:14" ht="21" thickBot="1" x14ac:dyDescent="0.3">
      <c r="A65" s="142">
        <f>IF(' 3تسيير واقتصاد'!A24="","",' 3تسيير واقتصاد'!A24)</f>
        <v>21</v>
      </c>
      <c r="B65" s="263" t="str">
        <f>IF(' 3تسيير واقتصاد'!B24:C24="","",' 3تسيير واقتصاد'!B24:C24)</f>
        <v/>
      </c>
      <c r="C65" s="264"/>
      <c r="D65" s="143" t="str">
        <f>IF(' 3تسيير واقتصاد'!I24="","",' 3تسيير واقتصاد'!I24)</f>
        <v/>
      </c>
      <c r="E65" s="143" t="str">
        <f>IF(' 3تسيير واقتصاد'!J24="","",' 3تسيير واقتصاد'!J24)</f>
        <v/>
      </c>
      <c r="F65" s="143" t="str">
        <f>IF(' 3تسيير واقتصاد'!K24="","",' 3تسيير واقتصاد'!K24)</f>
        <v/>
      </c>
      <c r="G65" s="143" t="str">
        <f>IF(' 3تسيير واقتصاد'!L24="","",' 3تسيير واقتصاد'!L24*2)</f>
        <v/>
      </c>
      <c r="H65" s="143" t="str">
        <f t="shared" si="4"/>
        <v/>
      </c>
      <c r="I65" s="144">
        <f>IF('2 علوم تجريبية 1'!$N$1="","",'2 علوم تجريبية 1'!$N$1)</f>
        <v>2</v>
      </c>
      <c r="J65" s="167" t="str">
        <f t="shared" si="5"/>
        <v/>
      </c>
      <c r="K65" s="265" t="str">
        <f t="shared" si="6"/>
        <v/>
      </c>
      <c r="L65" s="265"/>
      <c r="M65" s="147"/>
      <c r="N65" s="258"/>
    </row>
    <row r="66" spans="1:14" ht="21" thickBot="1" x14ac:dyDescent="0.3">
      <c r="A66" s="142">
        <f>IF(' 3تسيير واقتصاد'!A25="","",' 3تسيير واقتصاد'!A25)</f>
        <v>22</v>
      </c>
      <c r="B66" s="263" t="str">
        <f>IF(' 3تسيير واقتصاد'!B25:C25="","",' 3تسيير واقتصاد'!B25:C25)</f>
        <v/>
      </c>
      <c r="C66" s="264"/>
      <c r="D66" s="143" t="str">
        <f>IF(' 3تسيير واقتصاد'!I25="","",' 3تسيير واقتصاد'!I25)</f>
        <v/>
      </c>
      <c r="E66" s="143" t="str">
        <f>IF(' 3تسيير واقتصاد'!J25="","",' 3تسيير واقتصاد'!J25)</f>
        <v/>
      </c>
      <c r="F66" s="143" t="str">
        <f>IF(' 3تسيير واقتصاد'!K25="","",' 3تسيير واقتصاد'!K25)</f>
        <v/>
      </c>
      <c r="G66" s="143" t="str">
        <f>IF(' 3تسيير واقتصاد'!L25="","",' 3تسيير واقتصاد'!L25*2)</f>
        <v/>
      </c>
      <c r="H66" s="143" t="str">
        <f t="shared" si="4"/>
        <v/>
      </c>
      <c r="I66" s="144">
        <f>IF('2 علوم تجريبية 1'!$N$1="","",'2 علوم تجريبية 1'!$N$1)</f>
        <v>2</v>
      </c>
      <c r="J66" s="167" t="str">
        <f t="shared" si="5"/>
        <v/>
      </c>
      <c r="K66" s="265" t="str">
        <f t="shared" si="6"/>
        <v/>
      </c>
      <c r="L66" s="265"/>
      <c r="M66" s="147"/>
      <c r="N66" s="258"/>
    </row>
    <row r="67" spans="1:14" ht="21" thickBot="1" x14ac:dyDescent="0.3">
      <c r="A67" s="142">
        <f>IF(' 3تسيير واقتصاد'!A26="","",' 3تسيير واقتصاد'!A26)</f>
        <v>23</v>
      </c>
      <c r="B67" s="263" t="str">
        <f>IF(' 3تسيير واقتصاد'!B26:C26="","",' 3تسيير واقتصاد'!B26:C26)</f>
        <v/>
      </c>
      <c r="C67" s="264"/>
      <c r="D67" s="143" t="str">
        <f>IF(' 3تسيير واقتصاد'!I26="","",' 3تسيير واقتصاد'!I26)</f>
        <v/>
      </c>
      <c r="E67" s="143" t="str">
        <f>IF(' 3تسيير واقتصاد'!J26="","",' 3تسيير واقتصاد'!J26)</f>
        <v/>
      </c>
      <c r="F67" s="143" t="str">
        <f>IF(' 3تسيير واقتصاد'!K26="","",' 3تسيير واقتصاد'!K26)</f>
        <v/>
      </c>
      <c r="G67" s="143" t="str">
        <f>IF(' 3تسيير واقتصاد'!L26="","",' 3تسيير واقتصاد'!L26*2)</f>
        <v/>
      </c>
      <c r="H67" s="143" t="str">
        <f t="shared" si="4"/>
        <v/>
      </c>
      <c r="I67" s="144">
        <f>IF('2 علوم تجريبية 1'!$N$1="","",'2 علوم تجريبية 1'!$N$1)</f>
        <v>2</v>
      </c>
      <c r="J67" s="167" t="str">
        <f t="shared" si="5"/>
        <v/>
      </c>
      <c r="K67" s="265" t="str">
        <f t="shared" si="6"/>
        <v/>
      </c>
      <c r="L67" s="265"/>
      <c r="M67" s="147"/>
      <c r="N67" s="258"/>
    </row>
    <row r="68" spans="1:14" ht="21" thickBot="1" x14ac:dyDescent="0.3">
      <c r="A68" s="142">
        <f>IF(' 3تسيير واقتصاد'!A27="","",' 3تسيير واقتصاد'!A27)</f>
        <v>24</v>
      </c>
      <c r="B68" s="263" t="str">
        <f>IF(' 3تسيير واقتصاد'!B27:C27="","",' 3تسيير واقتصاد'!B27:C27)</f>
        <v/>
      </c>
      <c r="C68" s="264"/>
      <c r="D68" s="143" t="str">
        <f>IF(' 3تسيير واقتصاد'!I27="","",' 3تسيير واقتصاد'!I27)</f>
        <v/>
      </c>
      <c r="E68" s="143" t="str">
        <f>IF(' 3تسيير واقتصاد'!J27="","",' 3تسيير واقتصاد'!J27)</f>
        <v/>
      </c>
      <c r="F68" s="143" t="str">
        <f>IF(' 3تسيير واقتصاد'!K27="","",' 3تسيير واقتصاد'!K27)</f>
        <v/>
      </c>
      <c r="G68" s="143" t="str">
        <f>IF(' 3تسيير واقتصاد'!L27="","",' 3تسيير واقتصاد'!L27*2)</f>
        <v/>
      </c>
      <c r="H68" s="143" t="str">
        <f t="shared" si="4"/>
        <v/>
      </c>
      <c r="I68" s="144">
        <f>IF('2 علوم تجريبية 1'!$N$1="","",'2 علوم تجريبية 1'!$N$1)</f>
        <v>2</v>
      </c>
      <c r="J68" s="167" t="str">
        <f t="shared" si="5"/>
        <v/>
      </c>
      <c r="K68" s="265" t="str">
        <f t="shared" si="6"/>
        <v/>
      </c>
      <c r="L68" s="265"/>
      <c r="M68" s="147"/>
      <c r="N68" s="258"/>
    </row>
    <row r="69" spans="1:14" ht="21" thickBot="1" x14ac:dyDescent="0.3">
      <c r="A69" s="142">
        <f>IF(' 3تسيير واقتصاد'!A28="","",' 3تسيير واقتصاد'!A28)</f>
        <v>25</v>
      </c>
      <c r="B69" s="266" t="str">
        <f>IF(' 3تسيير واقتصاد'!B28:C28="","",' 3تسيير واقتصاد'!B28:C28)</f>
        <v/>
      </c>
      <c r="C69" s="267"/>
      <c r="D69" s="161" t="str">
        <f>IF(' 3تسيير واقتصاد'!I28="","",' 3تسيير واقتصاد'!I28)</f>
        <v/>
      </c>
      <c r="E69" s="161" t="str">
        <f>IF(' 3تسيير واقتصاد'!J28="","",' 3تسيير واقتصاد'!J28)</f>
        <v/>
      </c>
      <c r="F69" s="161" t="str">
        <f>IF(' 3تسيير واقتصاد'!K28="","",' 3تسيير واقتصاد'!K28)</f>
        <v/>
      </c>
      <c r="G69" s="161" t="str">
        <f>IF(' 3تسيير واقتصاد'!L28="","",' 3تسيير واقتصاد'!L28*2)</f>
        <v/>
      </c>
      <c r="H69" s="161" t="str">
        <f t="shared" si="4"/>
        <v/>
      </c>
      <c r="I69" s="162">
        <f>IF('2 علوم تجريبية 1'!$N$1="","",'2 علوم تجريبية 1'!$N$1)</f>
        <v>2</v>
      </c>
      <c r="J69" s="169" t="str">
        <f t="shared" si="5"/>
        <v/>
      </c>
      <c r="K69" s="268" t="str">
        <f t="shared" si="6"/>
        <v/>
      </c>
      <c r="L69" s="268"/>
      <c r="M69" s="158"/>
      <c r="N69" s="259"/>
    </row>
    <row r="70" spans="1:14" ht="19.5" thickBot="1" x14ac:dyDescent="0.3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</row>
    <row r="71" spans="1:14" ht="24" thickTop="1" thickBot="1" x14ac:dyDescent="0.3">
      <c r="A71" s="130"/>
      <c r="B71" s="260" t="s">
        <v>161</v>
      </c>
      <c r="C71" s="261"/>
      <c r="D71" s="262"/>
      <c r="E71" s="130"/>
      <c r="F71" s="174">
        <f>COUNTIF(H45:H69,"&gt;=10")</f>
        <v>0</v>
      </c>
      <c r="G71" s="130"/>
      <c r="H71" s="130"/>
      <c r="I71" s="260" t="s">
        <v>160</v>
      </c>
      <c r="J71" s="261"/>
      <c r="K71" s="262"/>
      <c r="L71" s="130"/>
      <c r="M71" s="130"/>
      <c r="N71" s="174">
        <f>COUNTIF(H45:H69,"&lt;10")</f>
        <v>0</v>
      </c>
    </row>
    <row r="72" spans="1:14" ht="19.5" thickTop="1" x14ac:dyDescent="0.25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</row>
    <row r="73" spans="1:14" x14ac:dyDescent="0.25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</row>
    <row r="74" spans="1:14" x14ac:dyDescent="0.25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</row>
    <row r="75" spans="1:14" x14ac:dyDescent="0.25">
      <c r="A75" s="119"/>
      <c r="B75" s="119"/>
      <c r="C75" s="119"/>
      <c r="D75" s="119"/>
      <c r="E75" s="119"/>
      <c r="F75" s="119"/>
      <c r="G75" s="119"/>
      <c r="H75" s="119"/>
      <c r="I75" s="134"/>
      <c r="J75" s="119"/>
      <c r="K75" s="119"/>
      <c r="L75" s="119"/>
      <c r="M75" s="119"/>
      <c r="N75" s="119"/>
    </row>
    <row r="76" spans="1:14" x14ac:dyDescent="0.25">
      <c r="A76" s="119"/>
      <c r="B76" s="119"/>
      <c r="C76" s="119"/>
      <c r="D76" s="119"/>
      <c r="E76" s="119"/>
      <c r="F76" s="119"/>
      <c r="G76" s="119"/>
      <c r="H76" s="119"/>
      <c r="I76" s="134"/>
      <c r="J76" s="119"/>
      <c r="K76" s="119"/>
      <c r="L76" s="119"/>
      <c r="M76" s="119"/>
      <c r="N76" s="119"/>
    </row>
    <row r="77" spans="1:14" x14ac:dyDescent="0.25">
      <c r="A77" s="119"/>
      <c r="B77" s="119"/>
      <c r="C77" s="119"/>
      <c r="D77" s="119"/>
      <c r="E77" s="119"/>
      <c r="F77" s="119"/>
      <c r="G77" s="119"/>
      <c r="H77" s="119"/>
      <c r="I77" s="134"/>
      <c r="J77" s="119"/>
      <c r="K77" s="119"/>
      <c r="L77" s="119"/>
      <c r="M77" s="119"/>
      <c r="N77" s="119"/>
    </row>
    <row r="78" spans="1:14" x14ac:dyDescent="0.25">
      <c r="A78" s="119"/>
      <c r="B78" s="119"/>
      <c r="C78" s="119"/>
      <c r="D78" s="119"/>
      <c r="E78" s="119"/>
      <c r="F78" s="119"/>
      <c r="G78" s="119"/>
      <c r="H78" s="119"/>
      <c r="I78" s="134"/>
      <c r="J78" s="119"/>
      <c r="K78" s="119"/>
      <c r="L78" s="119"/>
      <c r="M78" s="119"/>
      <c r="N78" s="119"/>
    </row>
    <row r="79" spans="1:14" ht="19.5" thickBot="1" x14ac:dyDescent="0.3">
      <c r="A79" s="119"/>
      <c r="B79" s="119"/>
      <c r="C79" s="119"/>
      <c r="D79" s="119"/>
      <c r="E79" s="119"/>
      <c r="F79" s="119"/>
      <c r="G79" s="119"/>
      <c r="H79" s="119"/>
      <c r="I79" s="134"/>
      <c r="J79" s="119"/>
      <c r="K79" s="119"/>
      <c r="L79" s="119"/>
      <c r="M79" s="119"/>
      <c r="N79" s="119"/>
    </row>
    <row r="80" spans="1:14" ht="30.75" thickBot="1" x14ac:dyDescent="0.3">
      <c r="A80" s="273" t="s">
        <v>0</v>
      </c>
      <c r="B80" s="273"/>
      <c r="C80" s="279" t="s">
        <v>26</v>
      </c>
      <c r="D80" s="279"/>
      <c r="E80" s="280"/>
      <c r="F80" s="281" t="s">
        <v>22</v>
      </c>
      <c r="G80" s="282"/>
      <c r="H80" s="282"/>
      <c r="I80" s="283"/>
      <c r="J80" s="293" t="s">
        <v>9</v>
      </c>
      <c r="K80" s="294"/>
      <c r="L80" s="286" t="s">
        <v>19</v>
      </c>
      <c r="M80" s="286"/>
      <c r="N80" s="286"/>
    </row>
    <row r="81" spans="1:14" ht="23.25" thickBot="1" x14ac:dyDescent="0.3">
      <c r="A81" s="273" t="s">
        <v>6</v>
      </c>
      <c r="B81" s="273"/>
      <c r="C81" s="274" t="s">
        <v>29</v>
      </c>
      <c r="D81" s="274"/>
      <c r="E81" s="274"/>
      <c r="F81" s="275" t="s">
        <v>5</v>
      </c>
      <c r="G81" s="275"/>
      <c r="H81" s="276" t="str">
        <f>IFERROR(INDEX($B$84:$H$113,MATCH(L81,$H$84:$H$113,0),1),"")</f>
        <v/>
      </c>
      <c r="I81" s="276"/>
      <c r="J81" s="277"/>
      <c r="K81" s="166" t="s">
        <v>10</v>
      </c>
      <c r="L81" s="137">
        <f>IFERROR(MAX(H84:H119),"")</f>
        <v>0</v>
      </c>
      <c r="M81" s="138"/>
      <c r="N81" s="139" t="s">
        <v>18</v>
      </c>
    </row>
    <row r="82" spans="1:14" ht="23.25" thickBot="1" x14ac:dyDescent="0.3">
      <c r="A82" s="273" t="s">
        <v>1</v>
      </c>
      <c r="B82" s="273"/>
      <c r="C82" s="274" t="s">
        <v>7</v>
      </c>
      <c r="D82" s="274"/>
      <c r="E82" s="274"/>
      <c r="F82" s="278" t="s">
        <v>8</v>
      </c>
      <c r="G82" s="278"/>
      <c r="H82" s="277" t="str">
        <f>IFERROR(INDEX($B$84:$H$113,MATCH(L82,$H$84:$H$113,0),1),"")</f>
        <v/>
      </c>
      <c r="I82" s="277"/>
      <c r="J82" s="277"/>
      <c r="K82" s="166" t="s">
        <v>10</v>
      </c>
      <c r="L82" s="137">
        <f>IFERROR(MIN(H84:H119),"")</f>
        <v>0</v>
      </c>
      <c r="M82" s="138"/>
      <c r="N82" s="140" t="s">
        <v>25</v>
      </c>
    </row>
    <row r="83" spans="1:14" ht="21.75" customHeight="1" thickTop="1" thickBot="1" x14ac:dyDescent="0.3">
      <c r="A83" s="164" t="s">
        <v>2</v>
      </c>
      <c r="B83" s="271" t="s">
        <v>3</v>
      </c>
      <c r="C83" s="271"/>
      <c r="D83" s="165" t="s">
        <v>11</v>
      </c>
      <c r="E83" s="165" t="s">
        <v>12</v>
      </c>
      <c r="F83" s="165" t="s">
        <v>13</v>
      </c>
      <c r="G83" s="165" t="s">
        <v>28</v>
      </c>
      <c r="H83" s="165" t="s">
        <v>14</v>
      </c>
      <c r="I83" s="165" t="s">
        <v>15</v>
      </c>
      <c r="J83" s="165" t="s">
        <v>16</v>
      </c>
      <c r="K83" s="272" t="s">
        <v>17</v>
      </c>
      <c r="L83" s="272"/>
      <c r="M83" s="141"/>
      <c r="N83" s="254" t="s">
        <v>152</v>
      </c>
    </row>
    <row r="84" spans="1:14" ht="21" thickBot="1" x14ac:dyDescent="0.3">
      <c r="A84" s="142">
        <f>IF(' 3تسيير واقتصاد'!A4="","",' 3تسيير واقتصاد'!A4)</f>
        <v>1</v>
      </c>
      <c r="B84" s="263" t="str">
        <f>IF(' 3تسيير واقتصاد'!B4:C4="","",' 3تسيير واقتصاد'!B4:C4)</f>
        <v>العياشي عائشة</v>
      </c>
      <c r="C84" s="264"/>
      <c r="D84" s="143" t="str">
        <f>IF(' 3تسيير واقتصاد'!N4="","",' 3تسيير واقتصاد'!N4)</f>
        <v/>
      </c>
      <c r="E84" s="143" t="str">
        <f>IF(' 3تسيير واقتصاد'!O4="","",' 3تسيير واقتصاد'!O4)</f>
        <v/>
      </c>
      <c r="F84" s="143" t="str">
        <f>IF(' 3تسيير واقتصاد'!P4="","",' 3تسيير واقتصاد'!P4)</f>
        <v/>
      </c>
      <c r="G84" s="143" t="str">
        <f>IF(' 3تسيير واقتصاد'!Q4="","",' 3تسيير واقتصاد'!Q4*2)</f>
        <v/>
      </c>
      <c r="H84" s="143" t="str">
        <f>IF(D84="","",SUM(D84:G84)/5)</f>
        <v/>
      </c>
      <c r="I84" s="144">
        <f>IF('2 علوم تجريبية 1'!$N$1="","",'2 علوم تجريبية 1'!$N$1)</f>
        <v>2</v>
      </c>
      <c r="J84" s="167" t="str">
        <f>IFERROR(I84*H84,"")</f>
        <v/>
      </c>
      <c r="K84" s="265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65"/>
      <c r="M84" s="146"/>
      <c r="N84" s="255"/>
    </row>
    <row r="85" spans="1:14" ht="21" thickBot="1" x14ac:dyDescent="0.3">
      <c r="A85" s="142">
        <f>IF(' 3تسيير واقتصاد'!A5="","",' 3تسيير واقتصاد'!A5)</f>
        <v>2</v>
      </c>
      <c r="B85" s="263" t="str">
        <f>IF(' 3تسيير واقتصاد'!B5:C5="","",' 3تسيير واقتصاد'!B5:C5)</f>
        <v>برهمي أمين</v>
      </c>
      <c r="C85" s="264"/>
      <c r="D85" s="143" t="str">
        <f>IF(' 3تسيير واقتصاد'!N5="","",' 3تسيير واقتصاد'!N5)</f>
        <v/>
      </c>
      <c r="E85" s="143" t="str">
        <f>IF(' 3تسيير واقتصاد'!O5="","",' 3تسيير واقتصاد'!O5)</f>
        <v/>
      </c>
      <c r="F85" s="143" t="str">
        <f>IF(' 3تسيير واقتصاد'!P5="","",' 3تسيير واقتصاد'!P5)</f>
        <v/>
      </c>
      <c r="G85" s="143" t="str">
        <f>IF(' 3تسيير واقتصاد'!Q5="","",' 3تسيير واقتصاد'!Q5*2)</f>
        <v/>
      </c>
      <c r="H85" s="143" t="str">
        <f t="shared" ref="H85:H108" si="7">IF(D85="","",SUM(D85:G85)/5)</f>
        <v/>
      </c>
      <c r="I85" s="144">
        <f>IF('2 علوم تجريبية 1'!$N$1="","",'2 علوم تجريبية 1'!$N$1)</f>
        <v>2</v>
      </c>
      <c r="J85" s="167" t="str">
        <f t="shared" ref="J85:J108" si="8">IFERROR(I85*H85,"")</f>
        <v/>
      </c>
      <c r="K85" s="265" t="str">
        <f t="shared" ref="K85:K108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65"/>
      <c r="M85" s="147"/>
      <c r="N85" s="255"/>
    </row>
    <row r="86" spans="1:14" ht="21" thickBot="1" x14ac:dyDescent="0.3">
      <c r="A86" s="142">
        <f>IF(' 3تسيير واقتصاد'!A6="","",' 3تسيير واقتصاد'!A6)</f>
        <v>3</v>
      </c>
      <c r="B86" s="263" t="str">
        <f>IF(' 3تسيير واقتصاد'!B6:C6="","",' 3تسيير واقتصاد'!B6:C6)</f>
        <v>بلقاسم سارة</v>
      </c>
      <c r="C86" s="264"/>
      <c r="D86" s="143" t="str">
        <f>IF(' 3تسيير واقتصاد'!N6="","",' 3تسيير واقتصاد'!N6)</f>
        <v/>
      </c>
      <c r="E86" s="143" t="str">
        <f>IF(' 3تسيير واقتصاد'!O6="","",' 3تسيير واقتصاد'!O6)</f>
        <v/>
      </c>
      <c r="F86" s="143" t="str">
        <f>IF(' 3تسيير واقتصاد'!P6="","",' 3تسيير واقتصاد'!P6)</f>
        <v/>
      </c>
      <c r="G86" s="143" t="str">
        <f>IF(' 3تسيير واقتصاد'!Q6="","",' 3تسيير واقتصاد'!Q6*2)</f>
        <v/>
      </c>
      <c r="H86" s="143" t="str">
        <f t="shared" si="7"/>
        <v/>
      </c>
      <c r="I86" s="144">
        <f>IF('2 علوم تجريبية 1'!$N$1="","",'2 علوم تجريبية 1'!$N$1)</f>
        <v>2</v>
      </c>
      <c r="J86" s="167" t="str">
        <f t="shared" si="8"/>
        <v/>
      </c>
      <c r="K86" s="265" t="str">
        <f t="shared" si="9"/>
        <v/>
      </c>
      <c r="L86" s="265"/>
      <c r="M86" s="147"/>
      <c r="N86" s="255"/>
    </row>
    <row r="87" spans="1:14" ht="21" thickBot="1" x14ac:dyDescent="0.3">
      <c r="A87" s="142">
        <f>IF(' 3تسيير واقتصاد'!A7="","",' 3تسيير واقتصاد'!A7)</f>
        <v>4</v>
      </c>
      <c r="B87" s="263" t="str">
        <f>IF(' 3تسيير واقتصاد'!B7:C7="","",' 3تسيير واقتصاد'!B7:C7)</f>
        <v>بن أحمد محمد لأمين</v>
      </c>
      <c r="C87" s="264"/>
      <c r="D87" s="143" t="str">
        <f>IF(' 3تسيير واقتصاد'!N7="","",' 3تسيير واقتصاد'!N7)</f>
        <v/>
      </c>
      <c r="E87" s="143" t="str">
        <f>IF(' 3تسيير واقتصاد'!O7="","",' 3تسيير واقتصاد'!O7)</f>
        <v/>
      </c>
      <c r="F87" s="143" t="str">
        <f>IF(' 3تسيير واقتصاد'!P7="","",' 3تسيير واقتصاد'!P7)</f>
        <v/>
      </c>
      <c r="G87" s="143" t="str">
        <f>IF(' 3تسيير واقتصاد'!Q7="","",' 3تسيير واقتصاد'!Q7*2)</f>
        <v/>
      </c>
      <c r="H87" s="143" t="str">
        <f t="shared" si="7"/>
        <v/>
      </c>
      <c r="I87" s="144">
        <f>IF('2 علوم تجريبية 1'!$N$1="","",'2 علوم تجريبية 1'!$N$1)</f>
        <v>2</v>
      </c>
      <c r="J87" s="167" t="str">
        <f t="shared" si="8"/>
        <v/>
      </c>
      <c r="K87" s="265" t="str">
        <f t="shared" si="9"/>
        <v/>
      </c>
      <c r="L87" s="265"/>
      <c r="M87" s="147"/>
      <c r="N87" s="255"/>
    </row>
    <row r="88" spans="1:14" ht="21" thickBot="1" x14ac:dyDescent="0.3">
      <c r="A88" s="142">
        <f>IF(' 3تسيير واقتصاد'!A8="","",' 3تسيير واقتصاد'!A8)</f>
        <v>5</v>
      </c>
      <c r="B88" s="263" t="str">
        <f>IF(' 3تسيير واقتصاد'!B8:C8="","",' 3تسيير واقتصاد'!B8:C8)</f>
        <v>بودي إلياس</v>
      </c>
      <c r="C88" s="264"/>
      <c r="D88" s="143" t="str">
        <f>IF(' 3تسيير واقتصاد'!N8="","",' 3تسيير واقتصاد'!N8)</f>
        <v/>
      </c>
      <c r="E88" s="143" t="str">
        <f>IF(' 3تسيير واقتصاد'!O8="","",' 3تسيير واقتصاد'!O8)</f>
        <v/>
      </c>
      <c r="F88" s="143" t="str">
        <f>IF(' 3تسيير واقتصاد'!P8="","",' 3تسيير واقتصاد'!P8)</f>
        <v/>
      </c>
      <c r="G88" s="143" t="str">
        <f>IF(' 3تسيير واقتصاد'!Q8="","",' 3تسيير واقتصاد'!Q8*2)</f>
        <v/>
      </c>
      <c r="H88" s="143" t="str">
        <f t="shared" si="7"/>
        <v/>
      </c>
      <c r="I88" s="144">
        <f>IF('2 علوم تجريبية 1'!$N$1="","",'2 علوم تجريبية 1'!$N$1)</f>
        <v>2</v>
      </c>
      <c r="J88" s="167" t="str">
        <f t="shared" si="8"/>
        <v/>
      </c>
      <c r="K88" s="265" t="str">
        <f t="shared" si="9"/>
        <v/>
      </c>
      <c r="L88" s="265"/>
      <c r="M88" s="147"/>
      <c r="N88" s="255"/>
    </row>
    <row r="89" spans="1:14" ht="21" thickBot="1" x14ac:dyDescent="0.3">
      <c r="A89" s="142">
        <f>IF(' 3تسيير واقتصاد'!A9="","",' 3تسيير واقتصاد'!A9)</f>
        <v>6</v>
      </c>
      <c r="B89" s="263" t="str">
        <f>IF(' 3تسيير واقتصاد'!B9:C9="","",' 3تسيير واقتصاد'!B9:C9)</f>
        <v>بودي سمية</v>
      </c>
      <c r="C89" s="264"/>
      <c r="D89" s="143" t="str">
        <f>IF(' 3تسيير واقتصاد'!N9="","",' 3تسيير واقتصاد'!N9)</f>
        <v/>
      </c>
      <c r="E89" s="143" t="str">
        <f>IF(' 3تسيير واقتصاد'!O9="","",' 3تسيير واقتصاد'!O9)</f>
        <v/>
      </c>
      <c r="F89" s="143" t="str">
        <f>IF(' 3تسيير واقتصاد'!P9="","",' 3تسيير واقتصاد'!P9)</f>
        <v/>
      </c>
      <c r="G89" s="143" t="str">
        <f>IF(' 3تسيير واقتصاد'!Q9="","",' 3تسيير واقتصاد'!Q9*2)</f>
        <v/>
      </c>
      <c r="H89" s="143" t="str">
        <f t="shared" si="7"/>
        <v/>
      </c>
      <c r="I89" s="144">
        <f>IF('2 علوم تجريبية 1'!$N$1="","",'2 علوم تجريبية 1'!$N$1)</f>
        <v>2</v>
      </c>
      <c r="J89" s="167" t="str">
        <f t="shared" si="8"/>
        <v/>
      </c>
      <c r="K89" s="265" t="str">
        <f t="shared" si="9"/>
        <v/>
      </c>
      <c r="L89" s="265"/>
      <c r="M89" s="147"/>
      <c r="N89" s="255"/>
    </row>
    <row r="90" spans="1:14" ht="21" thickBot="1" x14ac:dyDescent="0.3">
      <c r="A90" s="142">
        <f>IF(' 3تسيير واقتصاد'!A10="","",' 3تسيير واقتصاد'!A10)</f>
        <v>7</v>
      </c>
      <c r="B90" s="263" t="str">
        <f>IF(' 3تسيير واقتصاد'!B10:C10="","",' 3تسيير واقتصاد'!B10:C10)</f>
        <v>تونسي حنان</v>
      </c>
      <c r="C90" s="264"/>
      <c r="D90" s="143" t="str">
        <f>IF(' 3تسيير واقتصاد'!N10="","",' 3تسيير واقتصاد'!N10)</f>
        <v/>
      </c>
      <c r="E90" s="143" t="str">
        <f>IF(' 3تسيير واقتصاد'!O10="","",' 3تسيير واقتصاد'!O10)</f>
        <v/>
      </c>
      <c r="F90" s="143" t="str">
        <f>IF(' 3تسيير واقتصاد'!P10="","",' 3تسيير واقتصاد'!P10)</f>
        <v/>
      </c>
      <c r="G90" s="143" t="str">
        <f>IF(' 3تسيير واقتصاد'!Q10="","",' 3تسيير واقتصاد'!Q10*2)</f>
        <v/>
      </c>
      <c r="H90" s="143" t="str">
        <f t="shared" si="7"/>
        <v/>
      </c>
      <c r="I90" s="144">
        <f>IF('2 علوم تجريبية 1'!$N$1="","",'2 علوم تجريبية 1'!$N$1)</f>
        <v>2</v>
      </c>
      <c r="J90" s="167" t="str">
        <f t="shared" si="8"/>
        <v/>
      </c>
      <c r="K90" s="265" t="str">
        <f t="shared" si="9"/>
        <v/>
      </c>
      <c r="L90" s="265"/>
      <c r="M90" s="147"/>
      <c r="N90" s="255"/>
    </row>
    <row r="91" spans="1:14" ht="21" thickBot="1" x14ac:dyDescent="0.3">
      <c r="A91" s="142">
        <f>IF(' 3تسيير واقتصاد'!A11="","",' 3تسيير واقتصاد'!A11)</f>
        <v>8</v>
      </c>
      <c r="B91" s="263" t="str">
        <f>IF(' 3تسيير واقتصاد'!B11:C11="","",' 3تسيير واقتصاد'!B11:C11)</f>
        <v>حكومي أحمد عبد الكريم</v>
      </c>
      <c r="C91" s="264"/>
      <c r="D91" s="143" t="str">
        <f>IF(' 3تسيير واقتصاد'!N11="","",' 3تسيير واقتصاد'!N11)</f>
        <v/>
      </c>
      <c r="E91" s="143" t="str">
        <f>IF(' 3تسيير واقتصاد'!O11="","",' 3تسيير واقتصاد'!O11)</f>
        <v/>
      </c>
      <c r="F91" s="143" t="str">
        <f>IF(' 3تسيير واقتصاد'!P11="","",' 3تسيير واقتصاد'!P11)</f>
        <v/>
      </c>
      <c r="G91" s="143" t="str">
        <f>IF(' 3تسيير واقتصاد'!Q11="","",' 3تسيير واقتصاد'!Q11*2)</f>
        <v/>
      </c>
      <c r="H91" s="143" t="str">
        <f t="shared" si="7"/>
        <v/>
      </c>
      <c r="I91" s="144">
        <f>IF('2 علوم تجريبية 1'!$N$1="","",'2 علوم تجريبية 1'!$N$1)</f>
        <v>2</v>
      </c>
      <c r="J91" s="167" t="str">
        <f t="shared" si="8"/>
        <v/>
      </c>
      <c r="K91" s="265" t="str">
        <f t="shared" si="9"/>
        <v/>
      </c>
      <c r="L91" s="265"/>
      <c r="M91" s="147"/>
      <c r="N91" s="255"/>
    </row>
    <row r="92" spans="1:14" ht="21" thickBot="1" x14ac:dyDescent="0.3">
      <c r="A92" s="142">
        <f>IF(' 3تسيير واقتصاد'!A12="","",' 3تسيير واقتصاد'!A12)</f>
        <v>9</v>
      </c>
      <c r="B92" s="263" t="str">
        <f>IF(' 3تسيير واقتصاد'!B12:C12="","",' 3تسيير واقتصاد'!B12:C12)</f>
        <v>دحام فاطمة الزهراء</v>
      </c>
      <c r="C92" s="264"/>
      <c r="D92" s="143" t="str">
        <f>IF(' 3تسيير واقتصاد'!N12="","",' 3تسيير واقتصاد'!N12)</f>
        <v/>
      </c>
      <c r="E92" s="143" t="str">
        <f>IF(' 3تسيير واقتصاد'!O12="","",' 3تسيير واقتصاد'!O12)</f>
        <v/>
      </c>
      <c r="F92" s="143" t="str">
        <f>IF(' 3تسيير واقتصاد'!P12="","",' 3تسيير واقتصاد'!P12)</f>
        <v/>
      </c>
      <c r="G92" s="143" t="str">
        <f>IF(' 3تسيير واقتصاد'!Q12="","",' 3تسيير واقتصاد'!Q12*2)</f>
        <v/>
      </c>
      <c r="H92" s="143" t="str">
        <f t="shared" si="7"/>
        <v/>
      </c>
      <c r="I92" s="144">
        <f>IF('2 علوم تجريبية 1'!$N$1="","",'2 علوم تجريبية 1'!$N$1)</f>
        <v>2</v>
      </c>
      <c r="J92" s="167" t="str">
        <f t="shared" si="8"/>
        <v/>
      </c>
      <c r="K92" s="265" t="str">
        <f t="shared" si="9"/>
        <v/>
      </c>
      <c r="L92" s="265"/>
      <c r="M92" s="147"/>
      <c r="N92" s="255"/>
    </row>
    <row r="93" spans="1:14" ht="21" thickBot="1" x14ac:dyDescent="0.3">
      <c r="A93" s="142">
        <f>IF(' 3تسيير واقتصاد'!A13="","",' 3تسيير واقتصاد'!A13)</f>
        <v>10</v>
      </c>
      <c r="B93" s="263" t="str">
        <f>IF(' 3تسيير واقتصاد'!B13:C13="","",' 3تسيير واقتصاد'!B13:C13)</f>
        <v>صديقي أمال</v>
      </c>
      <c r="C93" s="264"/>
      <c r="D93" s="143" t="str">
        <f>IF(' 3تسيير واقتصاد'!N13="","",' 3تسيير واقتصاد'!N13)</f>
        <v/>
      </c>
      <c r="E93" s="143" t="str">
        <f>IF(' 3تسيير واقتصاد'!O13="","",' 3تسيير واقتصاد'!O13)</f>
        <v/>
      </c>
      <c r="F93" s="143" t="str">
        <f>IF(' 3تسيير واقتصاد'!P13="","",' 3تسيير واقتصاد'!P13)</f>
        <v/>
      </c>
      <c r="G93" s="143" t="str">
        <f>IF(' 3تسيير واقتصاد'!Q13="","",' 3تسيير واقتصاد'!Q13*2)</f>
        <v/>
      </c>
      <c r="H93" s="143" t="str">
        <f t="shared" si="7"/>
        <v/>
      </c>
      <c r="I93" s="144">
        <f>IF('2 علوم تجريبية 1'!$N$1="","",'2 علوم تجريبية 1'!$N$1)</f>
        <v>2</v>
      </c>
      <c r="J93" s="167" t="str">
        <f t="shared" si="8"/>
        <v/>
      </c>
      <c r="K93" s="265" t="str">
        <f t="shared" si="9"/>
        <v/>
      </c>
      <c r="L93" s="265"/>
      <c r="M93" s="147"/>
      <c r="N93" s="255"/>
    </row>
    <row r="94" spans="1:14" ht="21" thickBot="1" x14ac:dyDescent="0.3">
      <c r="A94" s="142">
        <f>IF(' 3تسيير واقتصاد'!A14="","",' 3تسيير واقتصاد'!A14)</f>
        <v>11</v>
      </c>
      <c r="B94" s="263" t="str">
        <f>IF(' 3تسيير واقتصاد'!B14:C14="","",' 3تسيير واقتصاد'!B14:C14)</f>
        <v>صديقي نور الهدى</v>
      </c>
      <c r="C94" s="264"/>
      <c r="D94" s="143" t="str">
        <f>IF(' 3تسيير واقتصاد'!N14="","",' 3تسيير واقتصاد'!N14)</f>
        <v/>
      </c>
      <c r="E94" s="143" t="str">
        <f>IF(' 3تسيير واقتصاد'!O14="","",' 3تسيير واقتصاد'!O14)</f>
        <v/>
      </c>
      <c r="F94" s="143" t="str">
        <f>IF(' 3تسيير واقتصاد'!P14="","",' 3تسيير واقتصاد'!P14)</f>
        <v/>
      </c>
      <c r="G94" s="143" t="str">
        <f>IF(' 3تسيير واقتصاد'!Q14="","",' 3تسيير واقتصاد'!Q14*2)</f>
        <v/>
      </c>
      <c r="H94" s="143" t="str">
        <f t="shared" si="7"/>
        <v/>
      </c>
      <c r="I94" s="144">
        <f>IF('2 علوم تجريبية 1'!$N$1="","",'2 علوم تجريبية 1'!$N$1)</f>
        <v>2</v>
      </c>
      <c r="J94" s="167" t="str">
        <f t="shared" si="8"/>
        <v/>
      </c>
      <c r="K94" s="265" t="str">
        <f t="shared" si="9"/>
        <v/>
      </c>
      <c r="L94" s="265"/>
      <c r="M94" s="147"/>
      <c r="N94" s="255"/>
    </row>
    <row r="95" spans="1:14" ht="21" thickBot="1" x14ac:dyDescent="0.3">
      <c r="A95" s="142">
        <f>IF(' 3تسيير واقتصاد'!A15="","",' 3تسيير واقتصاد'!A15)</f>
        <v>12</v>
      </c>
      <c r="B95" s="263" t="str">
        <f>IF(' 3تسيير واقتصاد'!B15:C15="","",' 3تسيير واقتصاد'!B15:C15)</f>
        <v>عبد الحق شهرزاد</v>
      </c>
      <c r="C95" s="264"/>
      <c r="D95" s="143" t="str">
        <f>IF(' 3تسيير واقتصاد'!N15="","",' 3تسيير واقتصاد'!N15)</f>
        <v/>
      </c>
      <c r="E95" s="143" t="str">
        <f>IF(' 3تسيير واقتصاد'!O15="","",' 3تسيير واقتصاد'!O15)</f>
        <v/>
      </c>
      <c r="F95" s="143" t="str">
        <f>IF(' 3تسيير واقتصاد'!P15="","",' 3تسيير واقتصاد'!P15)</f>
        <v/>
      </c>
      <c r="G95" s="143" t="str">
        <f>IF(' 3تسيير واقتصاد'!Q15="","",' 3تسيير واقتصاد'!Q15*2)</f>
        <v/>
      </c>
      <c r="H95" s="143" t="str">
        <f t="shared" si="7"/>
        <v/>
      </c>
      <c r="I95" s="144">
        <f>IF('2 علوم تجريبية 1'!$N$1="","",'2 علوم تجريبية 1'!$N$1)</f>
        <v>2</v>
      </c>
      <c r="J95" s="167" t="str">
        <f t="shared" si="8"/>
        <v/>
      </c>
      <c r="K95" s="265" t="str">
        <f t="shared" si="9"/>
        <v/>
      </c>
      <c r="L95" s="265"/>
      <c r="M95" s="147"/>
      <c r="N95" s="256"/>
    </row>
    <row r="96" spans="1:14" ht="21.75" thickTop="1" thickBot="1" x14ac:dyDescent="0.3">
      <c r="A96" s="142">
        <f>IF(' 3تسيير واقتصاد'!A16="","",' 3تسيير واقتصاد'!A16)</f>
        <v>13</v>
      </c>
      <c r="B96" s="263" t="str">
        <f>IF(' 3تسيير واقتصاد'!B16:C16="","",' 3تسيير واقتصاد'!B16:C16)</f>
        <v>عفوس نور الهدى</v>
      </c>
      <c r="C96" s="264"/>
      <c r="D96" s="143" t="str">
        <f>IF(' 3تسيير واقتصاد'!N16="","",' 3تسيير واقتصاد'!N16)</f>
        <v/>
      </c>
      <c r="E96" s="143" t="str">
        <f>IF(' 3تسيير واقتصاد'!O16="","",' 3تسيير واقتصاد'!O16)</f>
        <v/>
      </c>
      <c r="F96" s="143" t="str">
        <f>IF(' 3تسيير واقتصاد'!P16="","",' 3تسيير واقتصاد'!P16)</f>
        <v/>
      </c>
      <c r="G96" s="143" t="str">
        <f>IF(' 3تسيير واقتصاد'!Q16="","",' 3تسيير واقتصاد'!Q16*2)</f>
        <v/>
      </c>
      <c r="H96" s="143" t="str">
        <f t="shared" si="7"/>
        <v/>
      </c>
      <c r="I96" s="144">
        <f>IF('2 علوم تجريبية 1'!$N$1="","",'2 علوم تجريبية 1'!$N$1)</f>
        <v>2</v>
      </c>
      <c r="J96" s="167" t="str">
        <f t="shared" si="8"/>
        <v/>
      </c>
      <c r="K96" s="265" t="str">
        <f t="shared" si="9"/>
        <v/>
      </c>
      <c r="L96" s="265"/>
      <c r="M96" s="147"/>
      <c r="N96" s="148"/>
    </row>
    <row r="97" spans="1:14" ht="21.75" customHeight="1" thickTop="1" thickBot="1" x14ac:dyDescent="0.3">
      <c r="A97" s="142">
        <f>IF(' 3تسيير واقتصاد'!A17="","",' 3تسيير واقتصاد'!A17)</f>
        <v>14</v>
      </c>
      <c r="B97" s="263" t="str">
        <f>IF(' 3تسيير واقتصاد'!B17:C17="","",' 3تسيير واقتصاد'!B17:C17)</f>
        <v>مازوز وكيب</v>
      </c>
      <c r="C97" s="264"/>
      <c r="D97" s="143" t="str">
        <f>IF(' 3تسيير واقتصاد'!N17="","",' 3تسيير واقتصاد'!N17)</f>
        <v/>
      </c>
      <c r="E97" s="143" t="str">
        <f>IF(' 3تسيير واقتصاد'!O17="","",' 3تسيير واقتصاد'!O17)</f>
        <v/>
      </c>
      <c r="F97" s="143" t="str">
        <f>IF(' 3تسيير واقتصاد'!P17="","",' 3تسيير واقتصاد'!P17)</f>
        <v/>
      </c>
      <c r="G97" s="143" t="str">
        <f>IF(' 3تسيير واقتصاد'!Q17="","",' 3تسيير واقتصاد'!Q17*2)</f>
        <v/>
      </c>
      <c r="H97" s="143" t="str">
        <f t="shared" si="7"/>
        <v/>
      </c>
      <c r="I97" s="144">
        <f>IF('2 علوم تجريبية 1'!$N$1="","",'2 علوم تجريبية 1'!$N$1)</f>
        <v>2</v>
      </c>
      <c r="J97" s="167" t="str">
        <f t="shared" si="8"/>
        <v/>
      </c>
      <c r="K97" s="265" t="str">
        <f t="shared" si="9"/>
        <v/>
      </c>
      <c r="L97" s="265"/>
      <c r="M97" s="147"/>
      <c r="N97" s="257" t="str">
        <f>IFERROR(AVERAGE(H84:H108),"")</f>
        <v/>
      </c>
    </row>
    <row r="98" spans="1:14" ht="21" thickBot="1" x14ac:dyDescent="0.3">
      <c r="A98" s="142">
        <f>IF(' 3تسيير واقتصاد'!A18="","",' 3تسيير واقتصاد'!A18)</f>
        <v>15</v>
      </c>
      <c r="B98" s="263" t="str">
        <f>IF(' 3تسيير واقتصاد'!B18:C18="","",' 3تسيير واقتصاد'!B18:C18)</f>
        <v>محمودي أيمن</v>
      </c>
      <c r="C98" s="264"/>
      <c r="D98" s="143" t="str">
        <f>IF(' 3تسيير واقتصاد'!N18="","",' 3تسيير واقتصاد'!N18)</f>
        <v/>
      </c>
      <c r="E98" s="143" t="str">
        <f>IF(' 3تسيير واقتصاد'!O18="","",' 3تسيير واقتصاد'!O18)</f>
        <v/>
      </c>
      <c r="F98" s="143" t="str">
        <f>IF(' 3تسيير واقتصاد'!P18="","",' 3تسيير واقتصاد'!P18)</f>
        <v/>
      </c>
      <c r="G98" s="143" t="str">
        <f>IF(' 3تسيير واقتصاد'!Q18="","",' 3تسيير واقتصاد'!Q18*2)</f>
        <v/>
      </c>
      <c r="H98" s="143" t="str">
        <f t="shared" si="7"/>
        <v/>
      </c>
      <c r="I98" s="144">
        <f>IF('2 علوم تجريبية 1'!$N$1="","",'2 علوم تجريبية 1'!$N$1)</f>
        <v>2</v>
      </c>
      <c r="J98" s="167" t="str">
        <f t="shared" si="8"/>
        <v/>
      </c>
      <c r="K98" s="265" t="str">
        <f t="shared" si="9"/>
        <v/>
      </c>
      <c r="L98" s="265"/>
      <c r="M98" s="147"/>
      <c r="N98" s="258"/>
    </row>
    <row r="99" spans="1:14" ht="21" thickBot="1" x14ac:dyDescent="0.3">
      <c r="A99" s="142">
        <f>IF(' 3تسيير واقتصاد'!A19="","",' 3تسيير واقتصاد'!A19)</f>
        <v>16</v>
      </c>
      <c r="B99" s="263" t="str">
        <f>IF(' 3تسيير واقتصاد'!B19:C19="","",' 3تسيير واقتصاد'!B19:C19)</f>
        <v>مخلوفي الفاروق</v>
      </c>
      <c r="C99" s="264"/>
      <c r="D99" s="143" t="str">
        <f>IF(' 3تسيير واقتصاد'!N19="","",' 3تسيير واقتصاد'!N19)</f>
        <v/>
      </c>
      <c r="E99" s="143" t="str">
        <f>IF(' 3تسيير واقتصاد'!O19="","",' 3تسيير واقتصاد'!O19)</f>
        <v/>
      </c>
      <c r="F99" s="143" t="str">
        <f>IF(' 3تسيير واقتصاد'!P19="","",' 3تسيير واقتصاد'!P19)</f>
        <v/>
      </c>
      <c r="G99" s="143" t="str">
        <f>IF(' 3تسيير واقتصاد'!Q19="","",' 3تسيير واقتصاد'!Q19*2)</f>
        <v/>
      </c>
      <c r="H99" s="143" t="str">
        <f t="shared" si="7"/>
        <v/>
      </c>
      <c r="I99" s="144">
        <f>IF('2 علوم تجريبية 1'!$N$1="","",'2 علوم تجريبية 1'!$N$1)</f>
        <v>2</v>
      </c>
      <c r="J99" s="167" t="str">
        <f t="shared" si="8"/>
        <v/>
      </c>
      <c r="K99" s="265" t="str">
        <f t="shared" si="9"/>
        <v/>
      </c>
      <c r="L99" s="265"/>
      <c r="M99" s="147"/>
      <c r="N99" s="258"/>
    </row>
    <row r="100" spans="1:14" ht="21" thickBot="1" x14ac:dyDescent="0.3">
      <c r="A100" s="142">
        <f>IF(' 3تسيير واقتصاد'!A20="","",' 3تسيير واقتصاد'!A20)</f>
        <v>17</v>
      </c>
      <c r="B100" s="263" t="str">
        <f>IF(' 3تسيير واقتصاد'!B20:C20="","",' 3تسيير واقتصاد'!B20:C20)</f>
        <v>مسعودي نصيرة</v>
      </c>
      <c r="C100" s="264"/>
      <c r="D100" s="143" t="str">
        <f>IF(' 3تسيير واقتصاد'!N20="","",' 3تسيير واقتصاد'!N20)</f>
        <v/>
      </c>
      <c r="E100" s="143" t="str">
        <f>IF(' 3تسيير واقتصاد'!O20="","",' 3تسيير واقتصاد'!O20)</f>
        <v/>
      </c>
      <c r="F100" s="143" t="str">
        <f>IF(' 3تسيير واقتصاد'!P20="","",' 3تسيير واقتصاد'!P20)</f>
        <v/>
      </c>
      <c r="G100" s="143" t="str">
        <f>IF(' 3تسيير واقتصاد'!Q20="","",' 3تسيير واقتصاد'!Q20*2)</f>
        <v/>
      </c>
      <c r="H100" s="143" t="str">
        <f t="shared" si="7"/>
        <v/>
      </c>
      <c r="I100" s="144">
        <f>IF('2 علوم تجريبية 1'!$N$1="","",'2 علوم تجريبية 1'!$N$1)</f>
        <v>2</v>
      </c>
      <c r="J100" s="167" t="str">
        <f t="shared" si="8"/>
        <v/>
      </c>
      <c r="K100" s="265" t="str">
        <f t="shared" si="9"/>
        <v/>
      </c>
      <c r="L100" s="265"/>
      <c r="M100" s="147"/>
      <c r="N100" s="258"/>
    </row>
    <row r="101" spans="1:14" ht="21" thickBot="1" x14ac:dyDescent="0.3">
      <c r="A101" s="142">
        <f>IF(' 3تسيير واقتصاد'!A21="","",' 3تسيير واقتصاد'!A21)</f>
        <v>18</v>
      </c>
      <c r="B101" s="263" t="str">
        <f>IF(' 3تسيير واقتصاد'!B21:C21="","",' 3تسيير واقتصاد'!B21:C21)</f>
        <v>معمري فايزة</v>
      </c>
      <c r="C101" s="264"/>
      <c r="D101" s="143" t="str">
        <f>IF(' 3تسيير واقتصاد'!N21="","",' 3تسيير واقتصاد'!N21)</f>
        <v/>
      </c>
      <c r="E101" s="143" t="str">
        <f>IF(' 3تسيير واقتصاد'!O21="","",' 3تسيير واقتصاد'!O21)</f>
        <v/>
      </c>
      <c r="F101" s="143" t="str">
        <f>IF(' 3تسيير واقتصاد'!P21="","",' 3تسيير واقتصاد'!P21)</f>
        <v/>
      </c>
      <c r="G101" s="143" t="str">
        <f>IF(' 3تسيير واقتصاد'!Q21="","",' 3تسيير واقتصاد'!Q21*2)</f>
        <v/>
      </c>
      <c r="H101" s="143" t="str">
        <f t="shared" si="7"/>
        <v/>
      </c>
      <c r="I101" s="144">
        <f>IF('2 علوم تجريبية 1'!$N$1="","",'2 علوم تجريبية 1'!$N$1)</f>
        <v>2</v>
      </c>
      <c r="J101" s="167" t="str">
        <f t="shared" si="8"/>
        <v/>
      </c>
      <c r="K101" s="265" t="str">
        <f t="shared" si="9"/>
        <v/>
      </c>
      <c r="L101" s="265"/>
      <c r="M101" s="147"/>
      <c r="N101" s="258"/>
    </row>
    <row r="102" spans="1:14" ht="21" thickBot="1" x14ac:dyDescent="0.3">
      <c r="A102" s="142">
        <f>IF(' 3تسيير واقتصاد'!A22="","",' 3تسيير واقتصاد'!A22)</f>
        <v>19</v>
      </c>
      <c r="B102" s="263" t="str">
        <f>IF(' 3تسيير واقتصاد'!B22:C22="","",' 3تسيير واقتصاد'!B22:C22)</f>
        <v>هدلي هشام</v>
      </c>
      <c r="C102" s="264"/>
      <c r="D102" s="143" t="str">
        <f>IF(' 3تسيير واقتصاد'!N22="","",' 3تسيير واقتصاد'!N22)</f>
        <v/>
      </c>
      <c r="E102" s="143" t="str">
        <f>IF(' 3تسيير واقتصاد'!O22="","",' 3تسيير واقتصاد'!O22)</f>
        <v/>
      </c>
      <c r="F102" s="143" t="str">
        <f>IF(' 3تسيير واقتصاد'!P22="","",' 3تسيير واقتصاد'!P22)</f>
        <v/>
      </c>
      <c r="G102" s="143" t="str">
        <f>IF(' 3تسيير واقتصاد'!Q22="","",' 3تسيير واقتصاد'!Q22*2)</f>
        <v/>
      </c>
      <c r="H102" s="143" t="str">
        <f t="shared" si="7"/>
        <v/>
      </c>
      <c r="I102" s="144">
        <f>IF('2 علوم تجريبية 1'!$N$1="","",'2 علوم تجريبية 1'!$N$1)</f>
        <v>2</v>
      </c>
      <c r="J102" s="167" t="str">
        <f t="shared" si="8"/>
        <v/>
      </c>
      <c r="K102" s="265" t="str">
        <f t="shared" si="9"/>
        <v/>
      </c>
      <c r="L102" s="265"/>
      <c r="M102" s="147"/>
      <c r="N102" s="258"/>
    </row>
    <row r="103" spans="1:14" ht="21" thickBot="1" x14ac:dyDescent="0.3">
      <c r="A103" s="142">
        <f>IF(' 3تسيير واقتصاد'!A23="","",' 3تسيير واقتصاد'!A23)</f>
        <v>20</v>
      </c>
      <c r="B103" s="263" t="str">
        <f>IF(' 3تسيير واقتصاد'!B23:C23="","",' 3تسيير واقتصاد'!B23:C23)</f>
        <v>هلال ريناس</v>
      </c>
      <c r="C103" s="264"/>
      <c r="D103" s="143" t="str">
        <f>IF(' 3تسيير واقتصاد'!N23="","",' 3تسيير واقتصاد'!N23)</f>
        <v/>
      </c>
      <c r="E103" s="143" t="str">
        <f>IF(' 3تسيير واقتصاد'!O23="","",' 3تسيير واقتصاد'!O23)</f>
        <v/>
      </c>
      <c r="F103" s="143" t="str">
        <f>IF(' 3تسيير واقتصاد'!P23="","",' 3تسيير واقتصاد'!P23)</f>
        <v/>
      </c>
      <c r="G103" s="143" t="str">
        <f>IF(' 3تسيير واقتصاد'!Q23="","",' 3تسيير واقتصاد'!Q23*2)</f>
        <v/>
      </c>
      <c r="H103" s="143" t="str">
        <f t="shared" si="7"/>
        <v/>
      </c>
      <c r="I103" s="144">
        <f>IF('2 علوم تجريبية 1'!$N$1="","",'2 علوم تجريبية 1'!$N$1)</f>
        <v>2</v>
      </c>
      <c r="J103" s="167" t="str">
        <f t="shared" si="8"/>
        <v/>
      </c>
      <c r="K103" s="265" t="str">
        <f t="shared" si="9"/>
        <v/>
      </c>
      <c r="L103" s="265"/>
      <c r="M103" s="147"/>
      <c r="N103" s="258"/>
    </row>
    <row r="104" spans="1:14" ht="21" thickBot="1" x14ac:dyDescent="0.3">
      <c r="A104" s="142">
        <f>IF(' 3تسيير واقتصاد'!A24="","",' 3تسيير واقتصاد'!A24)</f>
        <v>21</v>
      </c>
      <c r="B104" s="263" t="str">
        <f>IF(' 3تسيير واقتصاد'!B24:C24="","",' 3تسيير واقتصاد'!B24:C24)</f>
        <v/>
      </c>
      <c r="C104" s="264"/>
      <c r="D104" s="143" t="str">
        <f>IF(' 3تسيير واقتصاد'!N24="","",' 3تسيير واقتصاد'!N24)</f>
        <v/>
      </c>
      <c r="E104" s="143" t="str">
        <f>IF(' 3تسيير واقتصاد'!O24="","",' 3تسيير واقتصاد'!O24)</f>
        <v/>
      </c>
      <c r="F104" s="143" t="str">
        <f>IF(' 3تسيير واقتصاد'!P24="","",' 3تسيير واقتصاد'!P24)</f>
        <v/>
      </c>
      <c r="G104" s="143" t="str">
        <f>IF(' 3تسيير واقتصاد'!Q24="","",' 3تسيير واقتصاد'!Q24*2)</f>
        <v/>
      </c>
      <c r="H104" s="143" t="str">
        <f t="shared" si="7"/>
        <v/>
      </c>
      <c r="I104" s="144">
        <f>IF('2 علوم تجريبية 1'!$N$1="","",'2 علوم تجريبية 1'!$N$1)</f>
        <v>2</v>
      </c>
      <c r="J104" s="167" t="str">
        <f t="shared" si="8"/>
        <v/>
      </c>
      <c r="K104" s="265" t="str">
        <f t="shared" si="9"/>
        <v/>
      </c>
      <c r="L104" s="265"/>
      <c r="M104" s="147"/>
      <c r="N104" s="258"/>
    </row>
    <row r="105" spans="1:14" ht="21" thickBot="1" x14ac:dyDescent="0.3">
      <c r="A105" s="142">
        <f>IF(' 3تسيير واقتصاد'!A25="","",' 3تسيير واقتصاد'!A25)</f>
        <v>22</v>
      </c>
      <c r="B105" s="263" t="str">
        <f>IF(' 3تسيير واقتصاد'!B25:C25="","",' 3تسيير واقتصاد'!B25:C25)</f>
        <v/>
      </c>
      <c r="C105" s="264"/>
      <c r="D105" s="143" t="str">
        <f>IF(' 3تسيير واقتصاد'!N25="","",' 3تسيير واقتصاد'!N25)</f>
        <v/>
      </c>
      <c r="E105" s="143" t="str">
        <f>IF(' 3تسيير واقتصاد'!O25="","",' 3تسيير واقتصاد'!O25)</f>
        <v/>
      </c>
      <c r="F105" s="143" t="str">
        <f>IF(' 3تسيير واقتصاد'!P25="","",' 3تسيير واقتصاد'!P25)</f>
        <v/>
      </c>
      <c r="G105" s="143" t="str">
        <f>IF(' 3تسيير واقتصاد'!Q25="","",' 3تسيير واقتصاد'!Q25*2)</f>
        <v/>
      </c>
      <c r="H105" s="143" t="str">
        <f t="shared" si="7"/>
        <v/>
      </c>
      <c r="I105" s="144">
        <f>IF('2 علوم تجريبية 1'!$N$1="","",'2 علوم تجريبية 1'!$N$1)</f>
        <v>2</v>
      </c>
      <c r="J105" s="167" t="str">
        <f t="shared" si="8"/>
        <v/>
      </c>
      <c r="K105" s="265" t="str">
        <f t="shared" si="9"/>
        <v/>
      </c>
      <c r="L105" s="265"/>
      <c r="M105" s="147"/>
      <c r="N105" s="258"/>
    </row>
    <row r="106" spans="1:14" ht="21" thickBot="1" x14ac:dyDescent="0.3">
      <c r="A106" s="142">
        <f>IF(' 3تسيير واقتصاد'!A26="","",' 3تسيير واقتصاد'!A26)</f>
        <v>23</v>
      </c>
      <c r="B106" s="263" t="str">
        <f>IF(' 3تسيير واقتصاد'!B26:C26="","",' 3تسيير واقتصاد'!B26:C26)</f>
        <v/>
      </c>
      <c r="C106" s="264"/>
      <c r="D106" s="143" t="str">
        <f>IF(' 3تسيير واقتصاد'!N26="","",' 3تسيير واقتصاد'!N26)</f>
        <v/>
      </c>
      <c r="E106" s="143" t="str">
        <f>IF(' 3تسيير واقتصاد'!O26="","",' 3تسيير واقتصاد'!O26)</f>
        <v/>
      </c>
      <c r="F106" s="143" t="str">
        <f>IF(' 3تسيير واقتصاد'!P26="","",' 3تسيير واقتصاد'!P26)</f>
        <v/>
      </c>
      <c r="G106" s="143" t="str">
        <f>IF(' 3تسيير واقتصاد'!Q26="","",' 3تسيير واقتصاد'!Q26*2)</f>
        <v/>
      </c>
      <c r="H106" s="143" t="str">
        <f t="shared" si="7"/>
        <v/>
      </c>
      <c r="I106" s="144">
        <f>IF('2 علوم تجريبية 1'!$N$1="","",'2 علوم تجريبية 1'!$N$1)</f>
        <v>2</v>
      </c>
      <c r="J106" s="167" t="str">
        <f t="shared" si="8"/>
        <v/>
      </c>
      <c r="K106" s="265" t="str">
        <f t="shared" si="9"/>
        <v/>
      </c>
      <c r="L106" s="265"/>
      <c r="M106" s="147"/>
      <c r="N106" s="258"/>
    </row>
    <row r="107" spans="1:14" ht="21" thickBot="1" x14ac:dyDescent="0.3">
      <c r="A107" s="142">
        <f>IF(' 3تسيير واقتصاد'!A27="","",' 3تسيير واقتصاد'!A27)</f>
        <v>24</v>
      </c>
      <c r="B107" s="263" t="str">
        <f>IF(' 3تسيير واقتصاد'!B27:C27="","",' 3تسيير واقتصاد'!B27:C27)</f>
        <v/>
      </c>
      <c r="C107" s="264"/>
      <c r="D107" s="143" t="str">
        <f>IF(' 3تسيير واقتصاد'!N27="","",' 3تسيير واقتصاد'!N27)</f>
        <v/>
      </c>
      <c r="E107" s="143" t="str">
        <f>IF(' 3تسيير واقتصاد'!O27="","",' 3تسيير واقتصاد'!O27)</f>
        <v/>
      </c>
      <c r="F107" s="143" t="str">
        <f>IF(' 3تسيير واقتصاد'!P27="","",' 3تسيير واقتصاد'!P27)</f>
        <v/>
      </c>
      <c r="G107" s="143" t="str">
        <f>IF(' 3تسيير واقتصاد'!Q27="","",' 3تسيير واقتصاد'!Q27*2)</f>
        <v/>
      </c>
      <c r="H107" s="143" t="str">
        <f t="shared" si="7"/>
        <v/>
      </c>
      <c r="I107" s="144">
        <f>IF('2 علوم تجريبية 1'!$N$1="","",'2 علوم تجريبية 1'!$N$1)</f>
        <v>2</v>
      </c>
      <c r="J107" s="167" t="str">
        <f t="shared" si="8"/>
        <v/>
      </c>
      <c r="K107" s="265" t="str">
        <f t="shared" si="9"/>
        <v/>
      </c>
      <c r="L107" s="265"/>
      <c r="M107" s="147"/>
      <c r="N107" s="258"/>
    </row>
    <row r="108" spans="1:14" ht="21" thickBot="1" x14ac:dyDescent="0.3">
      <c r="A108" s="142">
        <f>IF(' 3تسيير واقتصاد'!A28="","",' 3تسيير واقتصاد'!A28)</f>
        <v>25</v>
      </c>
      <c r="B108" s="266" t="str">
        <f>IF(' 3تسيير واقتصاد'!B28:C28="","",' 3تسيير واقتصاد'!B28:C28)</f>
        <v/>
      </c>
      <c r="C108" s="267"/>
      <c r="D108" s="161" t="str">
        <f>IF(' 3تسيير واقتصاد'!N28="","",' 3تسيير واقتصاد'!N28)</f>
        <v/>
      </c>
      <c r="E108" s="161" t="str">
        <f>IF(' 3تسيير واقتصاد'!O28="","",' 3تسيير واقتصاد'!O28)</f>
        <v/>
      </c>
      <c r="F108" s="161" t="str">
        <f>IF(' 3تسيير واقتصاد'!P28="","",' 3تسيير واقتصاد'!P28)</f>
        <v/>
      </c>
      <c r="G108" s="161" t="str">
        <f>IF(' 3تسيير واقتصاد'!Q28="","",' 3تسيير واقتصاد'!Q28*2)</f>
        <v/>
      </c>
      <c r="H108" s="161" t="str">
        <f t="shared" si="7"/>
        <v/>
      </c>
      <c r="I108" s="162">
        <f>IF('2 علوم تجريبية 1'!$N$1="","",'2 علوم تجريبية 1'!$N$1)</f>
        <v>2</v>
      </c>
      <c r="J108" s="169" t="str">
        <f t="shared" si="8"/>
        <v/>
      </c>
      <c r="K108" s="268" t="str">
        <f t="shared" si="9"/>
        <v/>
      </c>
      <c r="L108" s="268"/>
      <c r="M108" s="158"/>
      <c r="N108" s="259"/>
    </row>
    <row r="109" spans="1:14" ht="19.5" thickBot="1" x14ac:dyDescent="0.3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</row>
    <row r="110" spans="1:14" ht="24" thickTop="1" thickBot="1" x14ac:dyDescent="0.3">
      <c r="A110" s="130"/>
      <c r="B110" s="260" t="s">
        <v>161</v>
      </c>
      <c r="C110" s="261"/>
      <c r="D110" s="262"/>
      <c r="E110" s="130"/>
      <c r="F110" s="174">
        <f>COUNTIF(H84:H107,"&gt;=10")</f>
        <v>0</v>
      </c>
      <c r="G110" s="130"/>
      <c r="H110" s="130"/>
      <c r="I110" s="260" t="s">
        <v>160</v>
      </c>
      <c r="J110" s="261"/>
      <c r="K110" s="262"/>
      <c r="L110" s="130"/>
      <c r="M110" s="130"/>
      <c r="N110" s="174">
        <f>COUNTIF(H84:H107,"&lt;10")</f>
        <v>0</v>
      </c>
    </row>
    <row r="111" spans="1:14" ht="19.5" thickTop="1" x14ac:dyDescent="0.25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</row>
    <row r="112" spans="1:14" hidden="1" x14ac:dyDescent="0.25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</row>
    <row r="113" spans="1:14" hidden="1" x14ac:dyDescent="0.25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</row>
    <row r="114" spans="1:14" hidden="1" x14ac:dyDescent="0.25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</row>
  </sheetData>
  <mergeCells count="207">
    <mergeCell ref="N97:N108"/>
    <mergeCell ref="B29:C29"/>
    <mergeCell ref="K29:L29"/>
    <mergeCell ref="B31:D31"/>
    <mergeCell ref="I31:K31"/>
    <mergeCell ref="N18:N29"/>
    <mergeCell ref="N58:N69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A41:B41"/>
    <mergeCell ref="C41:E41"/>
    <mergeCell ref="F41:I41"/>
    <mergeCell ref="B13:C13"/>
    <mergeCell ref="K13:L13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K8:L8"/>
    <mergeCell ref="B9:C9"/>
    <mergeCell ref="K9:L9"/>
    <mergeCell ref="B10:C10"/>
    <mergeCell ref="K10:L10"/>
    <mergeCell ref="B11:C11"/>
    <mergeCell ref="K11:L11"/>
    <mergeCell ref="B12:C12"/>
    <mergeCell ref="K12:L12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N4:N16"/>
    <mergeCell ref="B7:C7"/>
    <mergeCell ref="K7:L7"/>
    <mergeCell ref="B8:C8"/>
    <mergeCell ref="A42:B42"/>
    <mergeCell ref="C42:E42"/>
    <mergeCell ref="F42:G42"/>
    <mergeCell ref="H42:J42"/>
    <mergeCell ref="A43:B43"/>
    <mergeCell ref="C43:E43"/>
    <mergeCell ref="F43:G43"/>
    <mergeCell ref="H43:J43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A80:B80"/>
    <mergeCell ref="C80:E80"/>
    <mergeCell ref="F80:I80"/>
    <mergeCell ref="J80:K80"/>
    <mergeCell ref="L80:N80"/>
    <mergeCell ref="B71:D71"/>
    <mergeCell ref="I71:K71"/>
    <mergeCell ref="B68:C68"/>
    <mergeCell ref="K68:L68"/>
    <mergeCell ref="B69:C69"/>
    <mergeCell ref="K69:L69"/>
    <mergeCell ref="B83:C83"/>
    <mergeCell ref="K83:L83"/>
    <mergeCell ref="B84:C84"/>
    <mergeCell ref="K84:L84"/>
    <mergeCell ref="B85:C85"/>
    <mergeCell ref="K85:L85"/>
    <mergeCell ref="A81:B81"/>
    <mergeCell ref="C81:E81"/>
    <mergeCell ref="F81:G81"/>
    <mergeCell ref="H81:J81"/>
    <mergeCell ref="A82:B82"/>
    <mergeCell ref="C82:E82"/>
    <mergeCell ref="F82:G82"/>
    <mergeCell ref="H82:J82"/>
    <mergeCell ref="B89:C89"/>
    <mergeCell ref="K89:L89"/>
    <mergeCell ref="B90:C90"/>
    <mergeCell ref="K90:L90"/>
    <mergeCell ref="B91:C91"/>
    <mergeCell ref="K91:L91"/>
    <mergeCell ref="B86:C86"/>
    <mergeCell ref="K86:L86"/>
    <mergeCell ref="B87:C87"/>
    <mergeCell ref="K87:L87"/>
    <mergeCell ref="B88:C88"/>
    <mergeCell ref="K88:L88"/>
    <mergeCell ref="B100:C100"/>
    <mergeCell ref="K100:L100"/>
    <mergeCell ref="B95:C95"/>
    <mergeCell ref="K95:L95"/>
    <mergeCell ref="B96:C96"/>
    <mergeCell ref="K96:L96"/>
    <mergeCell ref="B97:C97"/>
    <mergeCell ref="K97:L97"/>
    <mergeCell ref="B92:C92"/>
    <mergeCell ref="K92:L92"/>
    <mergeCell ref="B93:C93"/>
    <mergeCell ref="K93:L93"/>
    <mergeCell ref="B94:C94"/>
    <mergeCell ref="K94:L94"/>
    <mergeCell ref="N44:N56"/>
    <mergeCell ref="N83:N95"/>
    <mergeCell ref="B107:C107"/>
    <mergeCell ref="K107:L107"/>
    <mergeCell ref="B108:C108"/>
    <mergeCell ref="K108:L108"/>
    <mergeCell ref="B110:D110"/>
    <mergeCell ref="I110:K110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98:C98"/>
    <mergeCell ref="K98:L98"/>
    <mergeCell ref="B99:C99"/>
    <mergeCell ref="K99:L99"/>
  </mergeCells>
  <conditionalFormatting sqref="F2">
    <cfRule type="containsErrors" dxfId="15" priority="9" stopIfTrue="1">
      <formula>ISERROR(F2)</formula>
    </cfRule>
  </conditionalFormatting>
  <conditionalFormatting sqref="F3">
    <cfRule type="containsErrors" dxfId="14" priority="8" stopIfTrue="1">
      <formula>ISERROR(F3)</formula>
    </cfRule>
  </conditionalFormatting>
  <conditionalFormatting sqref="F42">
    <cfRule type="containsErrors" dxfId="13" priority="7" stopIfTrue="1">
      <formula>ISERROR(F42)</formula>
    </cfRule>
  </conditionalFormatting>
  <conditionalFormatting sqref="F43">
    <cfRule type="containsErrors" dxfId="12" priority="6" stopIfTrue="1">
      <formula>ISERROR(F43)</formula>
    </cfRule>
  </conditionalFormatting>
  <conditionalFormatting sqref="F81">
    <cfRule type="containsErrors" dxfId="11" priority="5" stopIfTrue="1">
      <formula>ISERROR(F81)</formula>
    </cfRule>
  </conditionalFormatting>
  <conditionalFormatting sqref="F82">
    <cfRule type="containsErrors" dxfId="10" priority="4" stopIfTrue="1">
      <formula>ISERROR(F82)</formula>
    </cfRule>
  </conditionalFormatting>
  <conditionalFormatting sqref="H5:H29">
    <cfRule type="cellIs" dxfId="9" priority="3" operator="lessThan">
      <formula>10</formula>
    </cfRule>
  </conditionalFormatting>
  <conditionalFormatting sqref="H45:H69">
    <cfRule type="cellIs" dxfId="8" priority="2" operator="lessThan">
      <formula>10</formula>
    </cfRule>
  </conditionalFormatting>
  <conditionalFormatting sqref="H84:H108">
    <cfRule type="cellIs" dxfId="7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tabColor theme="9" tint="-0.249977111117893"/>
  </sheetPr>
  <dimension ref="A1:R116"/>
  <sheetViews>
    <sheetView showGridLines="0" rightToLeft="1" topLeftCell="A7" workbookViewId="0">
      <selection activeCell="G14" sqref="G14"/>
    </sheetView>
  </sheetViews>
  <sheetFormatPr baseColWidth="10" defaultColWidth="0" defaultRowHeight="18.75" zeroHeight="1" x14ac:dyDescent="0.25"/>
  <cols>
    <col min="1" max="1" width="4.75" style="120" customWidth="1"/>
    <col min="2" max="2" width="7.25" style="120" customWidth="1"/>
    <col min="3" max="3" width="16.875" style="120" customWidth="1"/>
    <col min="4" max="4" width="9.25" style="135" customWidth="1"/>
    <col min="5" max="5" width="9.375" style="135" customWidth="1"/>
    <col min="6" max="6" width="9.75" style="135" customWidth="1"/>
    <col min="7" max="7" width="9.5" style="135" customWidth="1"/>
    <col min="8" max="8" width="10.625" style="135" customWidth="1"/>
    <col min="9" max="9" width="8.5" style="135" customWidth="1"/>
    <col min="10" max="10" width="8.875" style="135" customWidth="1"/>
    <col min="11" max="11" width="10.5" style="120" customWidth="1"/>
    <col min="12" max="12" width="9.375" style="120" customWidth="1"/>
    <col min="13" max="13" width="11" style="120" hidden="1" customWidth="1"/>
    <col min="14" max="14" width="8.5" style="135" customWidth="1"/>
    <col min="15" max="15" width="8.75" style="120" customWidth="1"/>
    <col min="16" max="16" width="7.75" style="120" customWidth="1"/>
    <col min="17" max="18" width="11" style="120" customWidth="1"/>
    <col min="19" max="16384" width="11" style="120" hidden="1"/>
  </cols>
  <sheetData>
    <row r="1" spans="1:16" ht="30.75" thickBot="1" x14ac:dyDescent="0.3">
      <c r="A1" s="273" t="s">
        <v>0</v>
      </c>
      <c r="B1" s="273"/>
      <c r="C1" s="279" t="s">
        <v>26</v>
      </c>
      <c r="D1" s="279"/>
      <c r="E1" s="280"/>
      <c r="F1" s="281" t="s">
        <v>4</v>
      </c>
      <c r="G1" s="282"/>
      <c r="H1" s="282"/>
      <c r="I1" s="283"/>
      <c r="J1" s="293" t="s">
        <v>9</v>
      </c>
      <c r="K1" s="294"/>
      <c r="L1" s="286" t="s">
        <v>19</v>
      </c>
      <c r="M1" s="286"/>
      <c r="N1" s="286"/>
      <c r="O1" s="119"/>
      <c r="P1" s="119"/>
    </row>
    <row r="2" spans="1:16" ht="23.25" thickBot="1" x14ac:dyDescent="0.3">
      <c r="A2" s="273" t="s">
        <v>6</v>
      </c>
      <c r="B2" s="273"/>
      <c r="C2" s="274" t="s">
        <v>29</v>
      </c>
      <c r="D2" s="274"/>
      <c r="E2" s="274"/>
      <c r="F2" s="275" t="s">
        <v>5</v>
      </c>
      <c r="G2" s="275"/>
      <c r="H2" s="276" t="str">
        <f>IFERROR(INDEX($B$5:$H$34,MATCH(L2,$H$5:$H$34,0),1),"")</f>
        <v>بن عامر أمال</v>
      </c>
      <c r="I2" s="276"/>
      <c r="J2" s="277"/>
      <c r="K2" s="166" t="s">
        <v>10</v>
      </c>
      <c r="L2" s="137">
        <f>IFERROR(MAX(H5:H40),"")</f>
        <v>11.2</v>
      </c>
      <c r="M2" s="138"/>
      <c r="N2" s="139" t="s">
        <v>18</v>
      </c>
      <c r="O2" s="119"/>
      <c r="P2" s="119"/>
    </row>
    <row r="3" spans="1:16" ht="23.25" thickBot="1" x14ac:dyDescent="0.3">
      <c r="A3" s="273" t="s">
        <v>1</v>
      </c>
      <c r="B3" s="273"/>
      <c r="C3" s="274" t="s">
        <v>7</v>
      </c>
      <c r="D3" s="274"/>
      <c r="E3" s="274"/>
      <c r="F3" s="278" t="s">
        <v>8</v>
      </c>
      <c r="G3" s="278"/>
      <c r="H3" s="277" t="str">
        <f>IFERROR(INDEX($B$5:$H$34,MATCH(L3,$H$5:$H$34,0),1),"")</f>
        <v>بيان ريا ض</v>
      </c>
      <c r="I3" s="277"/>
      <c r="J3" s="277"/>
      <c r="K3" s="166" t="s">
        <v>10</v>
      </c>
      <c r="L3" s="137">
        <f>IFERROR(MIN(H5:H40),"")</f>
        <v>5.9</v>
      </c>
      <c r="M3" s="138"/>
      <c r="N3" s="140" t="s">
        <v>148</v>
      </c>
      <c r="O3" s="119"/>
      <c r="P3" s="119"/>
    </row>
    <row r="4" spans="1:16" ht="21.75" customHeight="1" thickTop="1" thickBot="1" x14ac:dyDescent="0.3">
      <c r="A4" s="164" t="s">
        <v>2</v>
      </c>
      <c r="B4" s="271" t="s">
        <v>3</v>
      </c>
      <c r="C4" s="271"/>
      <c r="D4" s="165" t="s">
        <v>11</v>
      </c>
      <c r="E4" s="165" t="s">
        <v>12</v>
      </c>
      <c r="F4" s="165" t="s">
        <v>13</v>
      </c>
      <c r="G4" s="165" t="s">
        <v>28</v>
      </c>
      <c r="H4" s="165" t="s">
        <v>14</v>
      </c>
      <c r="I4" s="165" t="s">
        <v>15</v>
      </c>
      <c r="J4" s="165" t="s">
        <v>16</v>
      </c>
      <c r="K4" s="272" t="s">
        <v>17</v>
      </c>
      <c r="L4" s="272"/>
      <c r="M4" s="141"/>
      <c r="N4" s="254" t="s">
        <v>152</v>
      </c>
      <c r="O4" s="119"/>
      <c r="P4" s="119"/>
    </row>
    <row r="5" spans="1:16" ht="21" thickBot="1" x14ac:dyDescent="0.3">
      <c r="A5" s="142">
        <f>IF('2 علوم تجريبية 1'!C4="","",'2 علوم تجريبية 1'!C4)</f>
        <v>1</v>
      </c>
      <c r="B5" s="263" t="str">
        <f>IF('3آداب وفلسفة'!B4:C4="","",'3آداب وفلسفة'!B4:C4)</f>
        <v>بكيرات وليد</v>
      </c>
      <c r="C5" s="264"/>
      <c r="D5" s="143">
        <f>IF('3آداب وفلسفة'!D4="","",'3آداب وفلسفة'!D4)</f>
        <v>5</v>
      </c>
      <c r="E5" s="143">
        <f>IF('3آداب وفلسفة'!E4="","",'3آداب وفلسفة'!E4)</f>
        <v>12</v>
      </c>
      <c r="F5" s="143">
        <f>IF(D5="","",SUM('3آداب وفلسفة'!F4:G4)/2)</f>
        <v>0</v>
      </c>
      <c r="G5" s="143">
        <f>IF('3آداب وفلسفة'!H4="","",'3آداب وفلسفة'!H4*2)</f>
        <v>24</v>
      </c>
      <c r="H5" s="143">
        <f>IF(D5="","",SUM(D5:G5)/5)</f>
        <v>8.1999999999999993</v>
      </c>
      <c r="I5" s="144">
        <f>IF('2 علوم تجريبية 1'!$N$1="","",'2 علوم تجريبية 1'!$N$1)</f>
        <v>2</v>
      </c>
      <c r="J5" s="145">
        <f>IFERROR(I5*H5,"")</f>
        <v>16.399999999999999</v>
      </c>
      <c r="K5" s="265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265"/>
      <c r="M5" s="146"/>
      <c r="N5" s="255"/>
      <c r="O5" s="119"/>
      <c r="P5" s="119"/>
    </row>
    <row r="6" spans="1:16" ht="21" thickBot="1" x14ac:dyDescent="0.3">
      <c r="A6" s="142">
        <f>IF('2 علوم تجريبية 1'!C5="","",'2 علوم تجريبية 1'!C5)</f>
        <v>2</v>
      </c>
      <c r="B6" s="263" t="str">
        <f>IF('3آداب وفلسفة'!B5:C5="","",'3آداب وفلسفة'!B5:C5)</f>
        <v>بلبحري اكرام</v>
      </c>
      <c r="C6" s="264"/>
      <c r="D6" s="143">
        <f>IF('3آداب وفلسفة'!D5="","",'3آداب وفلسفة'!D5)</f>
        <v>14</v>
      </c>
      <c r="E6" s="143">
        <f>IF('3آداب وفلسفة'!E5="","",'3آداب وفلسفة'!E5)</f>
        <v>12</v>
      </c>
      <c r="F6" s="143">
        <f>IF(D6="","",SUM('3آداب وفلسفة'!F5:G5)/2)</f>
        <v>0</v>
      </c>
      <c r="G6" s="143">
        <f>IF('3آداب وفلسفة'!H5="","",'3آداب وفلسفة'!H5*2)</f>
        <v>23.5</v>
      </c>
      <c r="H6" s="143">
        <f t="shared" ref="H6:H34" si="0">IF(D6="","",SUM(D6:G6)/5)</f>
        <v>9.9</v>
      </c>
      <c r="I6" s="144">
        <f>IF('2 علوم تجريبية 1'!$N$1="","",'2 علوم تجريبية 1'!$N$1)</f>
        <v>2</v>
      </c>
      <c r="J6" s="145">
        <f t="shared" ref="J6:J40" si="1">IFERROR(I6*H6,"")</f>
        <v>19.8</v>
      </c>
      <c r="K6" s="265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غيرمقبولة</v>
      </c>
      <c r="L6" s="265"/>
      <c r="M6" s="147"/>
      <c r="N6" s="255"/>
      <c r="O6" s="119"/>
      <c r="P6" s="119"/>
    </row>
    <row r="7" spans="1:16" ht="21" thickBot="1" x14ac:dyDescent="0.3">
      <c r="A7" s="142">
        <f>IF('2 علوم تجريبية 1'!C6="","",'2 علوم تجريبية 1'!C6)</f>
        <v>3</v>
      </c>
      <c r="B7" s="263" t="str">
        <f>IF('3آداب وفلسفة'!B6:C6="","",'3آداب وفلسفة'!B6:C6)</f>
        <v>بن احمد روميسة</v>
      </c>
      <c r="C7" s="264"/>
      <c r="D7" s="143">
        <f>IF('3آداب وفلسفة'!D6="","",'3آداب وفلسفة'!D6)</f>
        <v>13</v>
      </c>
      <c r="E7" s="143">
        <f>IF('3آداب وفلسفة'!E6="","",'3آداب وفلسفة'!E6)</f>
        <v>11</v>
      </c>
      <c r="F7" s="143">
        <f>IF(D7="","",SUM('3آداب وفلسفة'!F6:G6)/2)</f>
        <v>0</v>
      </c>
      <c r="G7" s="143">
        <f>IF('3آداب وفلسفة'!H6="","",'3آداب وفلسفة'!H6*2)</f>
        <v>25</v>
      </c>
      <c r="H7" s="143">
        <f t="shared" si="0"/>
        <v>9.8000000000000007</v>
      </c>
      <c r="I7" s="144">
        <f>IF('2 علوم تجريبية 1'!$N$1="","",'2 علوم تجريبية 1'!$N$1)</f>
        <v>2</v>
      </c>
      <c r="J7" s="145">
        <f t="shared" si="1"/>
        <v>19.600000000000001</v>
      </c>
      <c r="K7" s="265" t="str">
        <f t="shared" si="2"/>
        <v>نتائج غيرمقبولة</v>
      </c>
      <c r="L7" s="265"/>
      <c r="M7" s="147"/>
      <c r="N7" s="255"/>
      <c r="O7" s="119"/>
      <c r="P7" s="119"/>
    </row>
    <row r="8" spans="1:16" ht="21" thickBot="1" x14ac:dyDescent="0.3">
      <c r="A8" s="142">
        <f>IF('2 علوم تجريبية 1'!C7="","",'2 علوم تجريبية 1'!C7)</f>
        <v>4</v>
      </c>
      <c r="B8" s="263" t="str">
        <f>IF('3آداب وفلسفة'!B7:C7="","",'3آداب وفلسفة'!B7:C7)</f>
        <v>بن ديدة اسلام</v>
      </c>
      <c r="C8" s="264"/>
      <c r="D8" s="143">
        <f>IF('3آداب وفلسفة'!D7="","",'3آداب وفلسفة'!D7)</f>
        <v>11</v>
      </c>
      <c r="E8" s="143">
        <f>IF('3آداب وفلسفة'!E7="","",'3آداب وفلسفة'!E7)</f>
        <v>10</v>
      </c>
      <c r="F8" s="143">
        <f>IF(D8="","",SUM('3آداب وفلسفة'!F7:G7)/2)</f>
        <v>0</v>
      </c>
      <c r="G8" s="143">
        <f>IF('3آداب وفلسفة'!H7="","",'3آداب وفلسفة'!H7*2)</f>
        <v>14</v>
      </c>
      <c r="H8" s="143">
        <f t="shared" si="0"/>
        <v>7</v>
      </c>
      <c r="I8" s="144">
        <f>IF('2 علوم تجريبية 1'!$N$1="","",'2 علوم تجريبية 1'!$N$1)</f>
        <v>2</v>
      </c>
      <c r="J8" s="145">
        <f t="shared" si="1"/>
        <v>14</v>
      </c>
      <c r="K8" s="265" t="str">
        <f t="shared" si="2"/>
        <v>نتائج غيرمقبولة</v>
      </c>
      <c r="L8" s="265"/>
      <c r="M8" s="147"/>
      <c r="N8" s="255"/>
      <c r="O8" s="119"/>
      <c r="P8" s="119"/>
    </row>
    <row r="9" spans="1:16" ht="21" thickBot="1" x14ac:dyDescent="0.3">
      <c r="A9" s="142">
        <f>IF('2 علوم تجريبية 1'!C8="","",'2 علوم تجريبية 1'!C8)</f>
        <v>5</v>
      </c>
      <c r="B9" s="263" t="str">
        <f>IF('3آداب وفلسفة'!B8:C8="","",'3آداب وفلسفة'!B8:C8)</f>
        <v>بن شكشك إلهام</v>
      </c>
      <c r="C9" s="264"/>
      <c r="D9" s="143">
        <f>IF('3آداب وفلسفة'!D8="","",'3آداب وفلسفة'!D8)</f>
        <v>14</v>
      </c>
      <c r="E9" s="143">
        <f>IF('3آداب وفلسفة'!E8="","",'3آداب وفلسفة'!E8)</f>
        <v>12</v>
      </c>
      <c r="F9" s="143">
        <f>IF(D9="","",SUM('3آداب وفلسفة'!F8:G8)/2)</f>
        <v>0</v>
      </c>
      <c r="G9" s="143">
        <f>IF('3آداب وفلسفة'!H8="","",'3آداب وفلسفة'!H8*2)</f>
        <v>19</v>
      </c>
      <c r="H9" s="143">
        <f t="shared" si="0"/>
        <v>9</v>
      </c>
      <c r="I9" s="144">
        <f>IF('2 علوم تجريبية 1'!$N$1="","",'2 علوم تجريبية 1'!$N$1)</f>
        <v>2</v>
      </c>
      <c r="J9" s="145">
        <f t="shared" si="1"/>
        <v>18</v>
      </c>
      <c r="K9" s="265" t="str">
        <f t="shared" si="2"/>
        <v>نتائج غيرمقبولة</v>
      </c>
      <c r="L9" s="265"/>
      <c r="M9" s="147"/>
      <c r="N9" s="255"/>
      <c r="O9" s="119"/>
      <c r="P9" s="119"/>
    </row>
    <row r="10" spans="1:16" ht="21" thickBot="1" x14ac:dyDescent="0.3">
      <c r="A10" s="142">
        <f>IF('2 علوم تجريبية 1'!C9="","",'2 علوم تجريبية 1'!C9)</f>
        <v>6</v>
      </c>
      <c r="B10" s="263" t="str">
        <f>IF('3آداب وفلسفة'!B9:C9="","",'3آداب وفلسفة'!B9:C9)</f>
        <v>بن شهرة زوبيدة</v>
      </c>
      <c r="C10" s="264"/>
      <c r="D10" s="143">
        <f>IF('3آداب وفلسفة'!D9="","",'3آداب وفلسفة'!D9)</f>
        <v>14</v>
      </c>
      <c r="E10" s="143">
        <f>IF('3آداب وفلسفة'!E9="","",'3آداب وفلسفة'!E9)</f>
        <v>12</v>
      </c>
      <c r="F10" s="143">
        <f>IF(D10="","",SUM('3آداب وفلسفة'!F9:G9)/2)</f>
        <v>0</v>
      </c>
      <c r="G10" s="143">
        <f>IF('3آداب وفلسفة'!H9="","",'3آداب وفلسفة'!H9*2)</f>
        <v>21</v>
      </c>
      <c r="H10" s="143">
        <f t="shared" si="0"/>
        <v>9.4</v>
      </c>
      <c r="I10" s="144">
        <f>IF('2 علوم تجريبية 1'!$N$1="","",'2 علوم تجريبية 1'!$N$1)</f>
        <v>2</v>
      </c>
      <c r="J10" s="145">
        <f t="shared" si="1"/>
        <v>18.8</v>
      </c>
      <c r="K10" s="265" t="str">
        <f t="shared" si="2"/>
        <v>نتائج غيرمقبولة</v>
      </c>
      <c r="L10" s="265"/>
      <c r="M10" s="147"/>
      <c r="N10" s="255"/>
      <c r="O10" s="119"/>
      <c r="P10" s="119"/>
    </row>
    <row r="11" spans="1:16" ht="21" thickBot="1" x14ac:dyDescent="0.3">
      <c r="A11" s="142">
        <f>IF('2 علوم تجريبية 1'!C10="","",'2 علوم تجريبية 1'!C10)</f>
        <v>7</v>
      </c>
      <c r="B11" s="263" t="str">
        <f>IF('3آداب وفلسفة'!B10:C10="","",'3آداب وفلسفة'!B10:C10)</f>
        <v>بن عامر أمال</v>
      </c>
      <c r="C11" s="264"/>
      <c r="D11" s="143">
        <f>IF('3آداب وفلسفة'!D10="","",'3آداب وفلسفة'!D10)</f>
        <v>14</v>
      </c>
      <c r="E11" s="143">
        <f>IF('3آداب وفلسفة'!E10="","",'3آداب وفلسفة'!E10)</f>
        <v>12</v>
      </c>
      <c r="F11" s="143">
        <f>IF(D11="","",SUM('3آداب وفلسفة'!F10:G10)/2)</f>
        <v>0</v>
      </c>
      <c r="G11" s="143">
        <f>IF('3آداب وفلسفة'!H10="","",'3آداب وفلسفة'!H10*2)</f>
        <v>30</v>
      </c>
      <c r="H11" s="143">
        <f t="shared" si="0"/>
        <v>11.2</v>
      </c>
      <c r="I11" s="144">
        <f>IF('2 علوم تجريبية 1'!$N$1="","",'2 علوم تجريبية 1'!$N$1)</f>
        <v>2</v>
      </c>
      <c r="J11" s="145">
        <f t="shared" si="1"/>
        <v>22.4</v>
      </c>
      <c r="K11" s="265" t="str">
        <f t="shared" si="2"/>
        <v>نتائج حسنة</v>
      </c>
      <c r="L11" s="265"/>
      <c r="M11" s="147"/>
      <c r="N11" s="255"/>
      <c r="O11" s="119"/>
      <c r="P11" s="119"/>
    </row>
    <row r="12" spans="1:16" ht="21" thickBot="1" x14ac:dyDescent="0.3">
      <c r="A12" s="142">
        <f>IF('2 علوم تجريبية 1'!C11="","",'2 علوم تجريبية 1'!C11)</f>
        <v>8</v>
      </c>
      <c r="B12" s="263" t="str">
        <f>IF('3آداب وفلسفة'!B11:C11="","",'3آداب وفلسفة'!B11:C11)</f>
        <v>بن على محمد شرف الدين</v>
      </c>
      <c r="C12" s="264"/>
      <c r="D12" s="143">
        <f>IF('3آداب وفلسفة'!D11="","",'3آداب وفلسفة'!D11)</f>
        <v>13</v>
      </c>
      <c r="E12" s="143">
        <f>IF('3آداب وفلسفة'!E11="","",'3آداب وفلسفة'!E11)</f>
        <v>11</v>
      </c>
      <c r="F12" s="143">
        <f>IF(D12="","",SUM('3آداب وفلسفة'!F11:G11)/2)</f>
        <v>0</v>
      </c>
      <c r="G12" s="143">
        <f>IF('3آداب وفلسفة'!H11="","",'3آداب وفلسفة'!H11*2)</f>
        <v>13</v>
      </c>
      <c r="H12" s="143">
        <f t="shared" si="0"/>
        <v>7.4</v>
      </c>
      <c r="I12" s="144">
        <f>IF('2 علوم تجريبية 1'!$N$1="","",'2 علوم تجريبية 1'!$N$1)</f>
        <v>2</v>
      </c>
      <c r="J12" s="145">
        <f t="shared" si="1"/>
        <v>14.8</v>
      </c>
      <c r="K12" s="265" t="str">
        <f t="shared" si="2"/>
        <v>نتائج غيرمقبولة</v>
      </c>
      <c r="L12" s="265"/>
      <c r="M12" s="147"/>
      <c r="N12" s="255"/>
      <c r="O12" s="119"/>
      <c r="P12" s="119"/>
    </row>
    <row r="13" spans="1:16" ht="21" thickBot="1" x14ac:dyDescent="0.3">
      <c r="A13" s="142">
        <f>IF('2 علوم تجريبية 1'!C12="","",'2 علوم تجريبية 1'!C12)</f>
        <v>9</v>
      </c>
      <c r="B13" s="263" t="str">
        <f>IF('3آداب وفلسفة'!B12:C12="","",'3آداب وفلسفة'!B12:C12)</f>
        <v>بن علي محمد</v>
      </c>
      <c r="C13" s="264"/>
      <c r="D13" s="143">
        <f>IF('3آداب وفلسفة'!D12="","",'3آداب وفلسفة'!D12)</f>
        <v>14</v>
      </c>
      <c r="E13" s="143">
        <f>IF('3آداب وفلسفة'!E12="","",'3آداب وفلسفة'!E12)</f>
        <v>12</v>
      </c>
      <c r="F13" s="143">
        <f>IF(D13="","",SUM('3آداب وفلسفة'!F12:G12)/2)</f>
        <v>0</v>
      </c>
      <c r="G13" s="143">
        <f>IF('3آداب وفلسفة'!H12="","",'3آداب وفلسفة'!H12*2)</f>
        <v>9.5</v>
      </c>
      <c r="H13" s="143">
        <f t="shared" si="0"/>
        <v>7.1</v>
      </c>
      <c r="I13" s="144">
        <f>IF('2 علوم تجريبية 1'!$N$1="","",'2 علوم تجريبية 1'!$N$1)</f>
        <v>2</v>
      </c>
      <c r="J13" s="145">
        <f t="shared" si="1"/>
        <v>14.2</v>
      </c>
      <c r="K13" s="265" t="str">
        <f t="shared" si="2"/>
        <v>نتائج غيرمقبولة</v>
      </c>
      <c r="L13" s="265"/>
      <c r="M13" s="147"/>
      <c r="N13" s="255"/>
      <c r="O13" s="119"/>
      <c r="P13" s="119"/>
    </row>
    <row r="14" spans="1:16" ht="21" thickBot="1" x14ac:dyDescent="0.3">
      <c r="A14" s="142">
        <f>IF('2 علوم تجريبية 1'!C13="","",'2 علوم تجريبية 1'!C13)</f>
        <v>10</v>
      </c>
      <c r="B14" s="263" t="str">
        <f>IF('3آداب وفلسفة'!B13:C13="","",'3آداب وفلسفة'!B13:C13)</f>
        <v>بن مجدوب عبد القادر ص</v>
      </c>
      <c r="C14" s="264"/>
      <c r="D14" s="143">
        <f>IF('3آداب وفلسفة'!D13="","",'3آداب وفلسفة'!D13)</f>
        <v>15</v>
      </c>
      <c r="E14" s="143">
        <f>IF('3آداب وفلسفة'!E13="","",'3آداب وفلسفة'!E13)</f>
        <v>13</v>
      </c>
      <c r="F14" s="143">
        <f>IF(D14="","",SUM('3آداب وفلسفة'!F13:G13)/2)</f>
        <v>0</v>
      </c>
      <c r="G14" s="143">
        <f>IF('3آداب وفلسفة'!H13="","",'3آداب وفلسفة'!H13*2)</f>
        <v>19</v>
      </c>
      <c r="H14" s="143">
        <f t="shared" si="0"/>
        <v>9.4</v>
      </c>
      <c r="I14" s="144">
        <f>IF('2 علوم تجريبية 1'!$N$1="","",'2 علوم تجريبية 1'!$N$1)</f>
        <v>2</v>
      </c>
      <c r="J14" s="145">
        <f t="shared" si="1"/>
        <v>18.8</v>
      </c>
      <c r="K14" s="265" t="str">
        <f t="shared" si="2"/>
        <v>نتائج غيرمقبولة</v>
      </c>
      <c r="L14" s="265"/>
      <c r="M14" s="147"/>
      <c r="N14" s="255"/>
      <c r="O14" s="119"/>
      <c r="P14" s="119"/>
    </row>
    <row r="15" spans="1:16" ht="21" thickBot="1" x14ac:dyDescent="0.3">
      <c r="A15" s="142">
        <f>IF('2 علوم تجريبية 1'!C14="","",'2 علوم تجريبية 1'!C14)</f>
        <v>11</v>
      </c>
      <c r="B15" s="263" t="str">
        <f>IF('3آداب وفلسفة'!B14:C14="","",'3آداب وفلسفة'!B14:C14)</f>
        <v>بن ميلود هاجر</v>
      </c>
      <c r="C15" s="264"/>
      <c r="D15" s="143">
        <f>IF('3آداب وفلسفة'!D14="","",'3آداب وفلسفة'!D14)</f>
        <v>14</v>
      </c>
      <c r="E15" s="143">
        <f>IF('3آداب وفلسفة'!E14="","",'3آداب وفلسفة'!E14)</f>
        <v>12</v>
      </c>
      <c r="F15" s="143">
        <f>IF(D15="","",SUM('3آداب وفلسفة'!F14:G14)/2)</f>
        <v>0</v>
      </c>
      <c r="G15" s="143">
        <f>IF('3آداب وفلسفة'!H14="","",'3آداب وفلسفة'!H14*2)</f>
        <v>20.5</v>
      </c>
      <c r="H15" s="143">
        <f t="shared" si="0"/>
        <v>9.3000000000000007</v>
      </c>
      <c r="I15" s="144">
        <f>IF('2 علوم تجريبية 1'!$N$1="","",'2 علوم تجريبية 1'!$N$1)</f>
        <v>2</v>
      </c>
      <c r="J15" s="145">
        <f t="shared" si="1"/>
        <v>18.600000000000001</v>
      </c>
      <c r="K15" s="265" t="str">
        <f t="shared" si="2"/>
        <v>نتائج غيرمقبولة</v>
      </c>
      <c r="L15" s="265"/>
      <c r="M15" s="147"/>
      <c r="N15" s="255"/>
      <c r="O15" s="119"/>
      <c r="P15" s="119"/>
    </row>
    <row r="16" spans="1:16" ht="21" thickBot="1" x14ac:dyDescent="0.3">
      <c r="A16" s="142">
        <f>IF('2 علوم تجريبية 1'!C15="","",'2 علوم تجريبية 1'!C15)</f>
        <v>12</v>
      </c>
      <c r="B16" s="263" t="str">
        <f>IF('3آداب وفلسفة'!B15:C15="","",'3آداب وفلسفة'!B15:C15)</f>
        <v>بيان ريا ض</v>
      </c>
      <c r="C16" s="264"/>
      <c r="D16" s="143">
        <f>IF('3آداب وفلسفة'!D15="","",'3آداب وفلسفة'!D15)</f>
        <v>11</v>
      </c>
      <c r="E16" s="143">
        <f>IF('3آداب وفلسفة'!E15="","",'3آداب وفلسفة'!E15)</f>
        <v>11</v>
      </c>
      <c r="F16" s="143">
        <f>IF(D16="","",SUM('3آداب وفلسفة'!F15:G15)/2)</f>
        <v>0</v>
      </c>
      <c r="G16" s="143">
        <f>IF('3آداب وفلسفة'!H15="","",'3آداب وفلسفة'!H15*2)</f>
        <v>7.5</v>
      </c>
      <c r="H16" s="143">
        <f t="shared" si="0"/>
        <v>5.9</v>
      </c>
      <c r="I16" s="144">
        <f>IF('2 علوم تجريبية 1'!$N$1="","",'2 علوم تجريبية 1'!$N$1)</f>
        <v>2</v>
      </c>
      <c r="J16" s="145">
        <f t="shared" si="1"/>
        <v>11.8</v>
      </c>
      <c r="K16" s="265" t="str">
        <f t="shared" si="2"/>
        <v>نتائج ضعيفة جدا</v>
      </c>
      <c r="L16" s="265"/>
      <c r="M16" s="147"/>
      <c r="N16" s="255"/>
      <c r="O16" s="119"/>
      <c r="P16" s="119"/>
    </row>
    <row r="17" spans="1:16" ht="21" thickBot="1" x14ac:dyDescent="0.3">
      <c r="A17" s="142">
        <f>IF('2 علوم تجريبية 1'!C16="","",'2 علوم تجريبية 1'!C16)</f>
        <v>13</v>
      </c>
      <c r="B17" s="263" t="str">
        <f>IF('3آداب وفلسفة'!B16:C16="","",'3آداب وفلسفة'!B16:C16)</f>
        <v>حاكم ياسر</v>
      </c>
      <c r="C17" s="264"/>
      <c r="D17" s="143">
        <f>IF('3آداب وفلسفة'!D16="","",'3آداب وفلسفة'!D16)</f>
        <v>13</v>
      </c>
      <c r="E17" s="143">
        <f>IF('3آداب وفلسفة'!E16="","",'3آداب وفلسفة'!E16)</f>
        <v>12</v>
      </c>
      <c r="F17" s="143">
        <f>IF(D17="","",SUM('3آداب وفلسفة'!F16:G16)/2)</f>
        <v>0</v>
      </c>
      <c r="G17" s="143">
        <f>IF('3آداب وفلسفة'!H16="","",'3آداب وفلسفة'!H16*2)</f>
        <v>23</v>
      </c>
      <c r="H17" s="143">
        <f t="shared" si="0"/>
        <v>9.6</v>
      </c>
      <c r="I17" s="144">
        <f>IF('2 علوم تجريبية 1'!$N$1="","",'2 علوم تجريبية 1'!$N$1)</f>
        <v>2</v>
      </c>
      <c r="J17" s="145">
        <f t="shared" si="1"/>
        <v>19.2</v>
      </c>
      <c r="K17" s="265" t="str">
        <f t="shared" si="2"/>
        <v>نتائج غيرمقبولة</v>
      </c>
      <c r="L17" s="265"/>
      <c r="M17" s="147"/>
      <c r="N17" s="255"/>
      <c r="O17" s="119"/>
      <c r="P17" s="119"/>
    </row>
    <row r="18" spans="1:16" ht="21" thickBot="1" x14ac:dyDescent="0.3">
      <c r="A18" s="142">
        <f>IF('2 علوم تجريبية 1'!C17="","",'2 علوم تجريبية 1'!C17)</f>
        <v>14</v>
      </c>
      <c r="B18" s="263" t="str">
        <f>IF('3آداب وفلسفة'!B17:C17="","",'3آداب وفلسفة'!B17:C17)</f>
        <v>حبيبي مروة</v>
      </c>
      <c r="C18" s="264"/>
      <c r="D18" s="143">
        <f>IF('3آداب وفلسفة'!D17="","",'3آداب وفلسفة'!D17)</f>
        <v>13</v>
      </c>
      <c r="E18" s="143">
        <f>IF('3آداب وفلسفة'!E17="","",'3آداب وفلسفة'!E17)</f>
        <v>11.5</v>
      </c>
      <c r="F18" s="143">
        <f>IF(D18="","",SUM('3آداب وفلسفة'!F17:G17)/2)</f>
        <v>0</v>
      </c>
      <c r="G18" s="143">
        <f>IF('3آداب وفلسفة'!H17="","",'3آداب وفلسفة'!H17*2)</f>
        <v>24.5</v>
      </c>
      <c r="H18" s="143">
        <f t="shared" si="0"/>
        <v>9.8000000000000007</v>
      </c>
      <c r="I18" s="144">
        <f>IF('2 علوم تجريبية 1'!$N$1="","",'2 علوم تجريبية 1'!$N$1)</f>
        <v>2</v>
      </c>
      <c r="J18" s="145">
        <f t="shared" si="1"/>
        <v>19.600000000000001</v>
      </c>
      <c r="K18" s="265" t="str">
        <f t="shared" si="2"/>
        <v>نتائج غيرمقبولة</v>
      </c>
      <c r="L18" s="265"/>
      <c r="M18" s="147"/>
      <c r="N18" s="255"/>
      <c r="O18" s="119"/>
      <c r="P18" s="119"/>
    </row>
    <row r="19" spans="1:16" ht="21" thickBot="1" x14ac:dyDescent="0.3">
      <c r="A19" s="142">
        <f>IF('2 علوم تجريبية 1'!C18="","",'2 علوم تجريبية 1'!C18)</f>
        <v>15</v>
      </c>
      <c r="B19" s="263" t="str">
        <f>IF('3آداب وفلسفة'!B18:C18="","",'3آداب وفلسفة'!B18:C18)</f>
        <v>خالفي محمد</v>
      </c>
      <c r="C19" s="264"/>
      <c r="D19" s="143">
        <f>IF('3آداب وفلسفة'!D18="","",'3آداب وفلسفة'!D18)</f>
        <v>11</v>
      </c>
      <c r="E19" s="143">
        <f>IF('3آداب وفلسفة'!E18="","",'3آداب وفلسفة'!E18)</f>
        <v>10.5</v>
      </c>
      <c r="F19" s="143">
        <f>IF(D19="","",SUM('3آداب وفلسفة'!F18:G18)/2)</f>
        <v>0</v>
      </c>
      <c r="G19" s="143">
        <f>IF('3آداب وفلسفة'!H18="","",'3آداب وفلسفة'!H18*2)</f>
        <v>25</v>
      </c>
      <c r="H19" s="143">
        <f t="shared" si="0"/>
        <v>9.3000000000000007</v>
      </c>
      <c r="I19" s="144">
        <f>IF('2 علوم تجريبية 1'!$N$1="","",'2 علوم تجريبية 1'!$N$1)</f>
        <v>2</v>
      </c>
      <c r="J19" s="145">
        <f t="shared" si="1"/>
        <v>18.600000000000001</v>
      </c>
      <c r="K19" s="265" t="str">
        <f t="shared" si="2"/>
        <v>نتائج غيرمقبولة</v>
      </c>
      <c r="L19" s="265"/>
      <c r="M19" s="147"/>
      <c r="N19" s="256"/>
      <c r="O19" s="119"/>
      <c r="P19" s="119"/>
    </row>
    <row r="20" spans="1:16" ht="21.75" thickTop="1" thickBot="1" x14ac:dyDescent="0.3">
      <c r="A20" s="142">
        <f>IF('2 علوم تجريبية 1'!C19="","",'2 علوم تجريبية 1'!C19)</f>
        <v>16</v>
      </c>
      <c r="B20" s="263" t="str">
        <f>IF('3آداب وفلسفة'!B19:C19="","",'3آداب وفلسفة'!B19:C19)</f>
        <v>دحمان معاد عصام الدين</v>
      </c>
      <c r="C20" s="264"/>
      <c r="D20" s="143">
        <f>IF('3آداب وفلسفة'!D19="","",'3آداب وفلسفة'!D19)</f>
        <v>10.5</v>
      </c>
      <c r="E20" s="143">
        <f>IF('3آداب وفلسفة'!E19="","",'3آداب وفلسفة'!E19)</f>
        <v>10</v>
      </c>
      <c r="F20" s="143">
        <f>IF(D20="","",SUM('3آداب وفلسفة'!F19:G19)/2)</f>
        <v>0</v>
      </c>
      <c r="G20" s="143">
        <f>IF('3آداب وفلسفة'!H19="","",'3آداب وفلسفة'!H19*2)</f>
        <v>10.5</v>
      </c>
      <c r="H20" s="143">
        <f t="shared" si="0"/>
        <v>6.2</v>
      </c>
      <c r="I20" s="144">
        <f>IF('2 علوم تجريبية 1'!$N$1="","",'2 علوم تجريبية 1'!$N$1)</f>
        <v>2</v>
      </c>
      <c r="J20" s="145">
        <f t="shared" si="1"/>
        <v>12.4</v>
      </c>
      <c r="K20" s="265" t="str">
        <f t="shared" si="2"/>
        <v>نتائج ضعيفة جدا</v>
      </c>
      <c r="L20" s="265"/>
      <c r="M20" s="147"/>
      <c r="N20" s="173"/>
      <c r="O20" s="119"/>
      <c r="P20" s="119"/>
    </row>
    <row r="21" spans="1:16" ht="21.75" thickTop="1" thickBot="1" x14ac:dyDescent="0.3">
      <c r="A21" s="142">
        <f>IF('2 علوم تجريبية 1'!C20="","",'2 علوم تجريبية 1'!C20)</f>
        <v>17</v>
      </c>
      <c r="B21" s="263" t="str">
        <f>IF('3آداب وفلسفة'!B20:C20="","",'3آداب وفلسفة'!B20:C20)</f>
        <v>دلاس فاطمة الزهراء</v>
      </c>
      <c r="C21" s="264"/>
      <c r="D21" s="143">
        <f>IF('3آداب وفلسفة'!D20="","",'3آداب وفلسفة'!D20)</f>
        <v>14</v>
      </c>
      <c r="E21" s="143">
        <f>IF('3آداب وفلسفة'!E20="","",'3آداب وفلسفة'!E20)</f>
        <v>12</v>
      </c>
      <c r="F21" s="143">
        <f>IF(D21="","",SUM('3آداب وفلسفة'!F20:G20)/2)</f>
        <v>0</v>
      </c>
      <c r="G21" s="143">
        <f>IF('3آداب وفلسفة'!H20="","",'3آداب وفلسفة'!H20*2)</f>
        <v>19.5</v>
      </c>
      <c r="H21" s="143">
        <f t="shared" si="0"/>
        <v>9.1</v>
      </c>
      <c r="I21" s="144">
        <f>IF('2 علوم تجريبية 1'!$N$1="","",'2 علوم تجريبية 1'!$N$1)</f>
        <v>2</v>
      </c>
      <c r="J21" s="145">
        <f t="shared" si="1"/>
        <v>18.2</v>
      </c>
      <c r="K21" s="265" t="str">
        <f t="shared" si="2"/>
        <v>نتائج غيرمقبولة</v>
      </c>
      <c r="L21" s="265"/>
      <c r="M21" s="147"/>
      <c r="N21" s="257">
        <f>IFERROR(AVERAGE(H5:H34),"")</f>
        <v>8.7793103448275858</v>
      </c>
      <c r="O21" s="119"/>
      <c r="P21" s="119"/>
    </row>
    <row r="22" spans="1:16" ht="21" thickBot="1" x14ac:dyDescent="0.3">
      <c r="A22" s="142">
        <f>IF('2 علوم تجريبية 1'!C21="","",'2 علوم تجريبية 1'!C21)</f>
        <v>18</v>
      </c>
      <c r="B22" s="263" t="str">
        <f>IF('3آداب وفلسفة'!B21:C21="","",'3آداب وفلسفة'!B21:C21)</f>
        <v>زباش عائشة</v>
      </c>
      <c r="C22" s="264"/>
      <c r="D22" s="143">
        <f>IF('3آداب وفلسفة'!D21="","",'3آداب وفلسفة'!D21)</f>
        <v>12.5</v>
      </c>
      <c r="E22" s="143">
        <f>IF('3آداب وفلسفة'!E21="","",'3آداب وفلسفة'!E21)</f>
        <v>11</v>
      </c>
      <c r="F22" s="143">
        <f>IF(D22="","",SUM('3آداب وفلسفة'!F21:G21)/2)</f>
        <v>0</v>
      </c>
      <c r="G22" s="143">
        <f>IF('3آداب وفلسفة'!H21="","",'3آداب وفلسفة'!H21*2)</f>
        <v>18.5</v>
      </c>
      <c r="H22" s="143">
        <f t="shared" si="0"/>
        <v>8.4</v>
      </c>
      <c r="I22" s="144">
        <f>IF('2 علوم تجريبية 1'!$N$1="","",'2 علوم تجريبية 1'!$N$1)</f>
        <v>2</v>
      </c>
      <c r="J22" s="145">
        <f t="shared" si="1"/>
        <v>16.8</v>
      </c>
      <c r="K22" s="265" t="str">
        <f t="shared" si="2"/>
        <v>نتائج غيرمقبولة</v>
      </c>
      <c r="L22" s="265"/>
      <c r="M22" s="147"/>
      <c r="N22" s="258"/>
      <c r="O22" s="119"/>
      <c r="P22" s="119"/>
    </row>
    <row r="23" spans="1:16" ht="21" thickBot="1" x14ac:dyDescent="0.3">
      <c r="A23" s="142">
        <f>IF('2 علوم تجريبية 1'!C22="","",'2 علوم تجريبية 1'!C22)</f>
        <v>19</v>
      </c>
      <c r="B23" s="263" t="str">
        <f>IF('3آداب وفلسفة'!B22:C22="","",'3آداب وفلسفة'!B22:C22)</f>
        <v>ساعي اكرام</v>
      </c>
      <c r="C23" s="264"/>
      <c r="D23" s="143">
        <f>IF('3آداب وفلسفة'!D22="","",'3آداب وفلسفة'!D22)</f>
        <v>13</v>
      </c>
      <c r="E23" s="143">
        <f>IF('3آداب وفلسفة'!E22="","",'3آداب وفلسفة'!E22)</f>
        <v>11.5</v>
      </c>
      <c r="F23" s="143">
        <f>IF(D23="","",SUM('3آداب وفلسفة'!F22:G22)/2)</f>
        <v>0</v>
      </c>
      <c r="G23" s="143">
        <f>IF('3آداب وفلسفة'!H22="","",'3آداب وفلسفة'!H22*2)</f>
        <v>19</v>
      </c>
      <c r="H23" s="143">
        <f t="shared" si="0"/>
        <v>8.6999999999999993</v>
      </c>
      <c r="I23" s="144">
        <f>IF('2 علوم تجريبية 1'!$N$1="","",'2 علوم تجريبية 1'!$N$1)</f>
        <v>2</v>
      </c>
      <c r="J23" s="145">
        <f t="shared" si="1"/>
        <v>17.399999999999999</v>
      </c>
      <c r="K23" s="265" t="str">
        <f t="shared" si="2"/>
        <v>نتائج غيرمقبولة</v>
      </c>
      <c r="L23" s="265"/>
      <c r="M23" s="147"/>
      <c r="N23" s="258"/>
      <c r="O23" s="119"/>
      <c r="P23" s="119"/>
    </row>
    <row r="24" spans="1:16" ht="21" thickBot="1" x14ac:dyDescent="0.3">
      <c r="A24" s="142">
        <f>IF('2 علوم تجريبية 1'!C23="","",'2 علوم تجريبية 1'!C23)</f>
        <v>20</v>
      </c>
      <c r="B24" s="263" t="str">
        <f>IF('3آداب وفلسفة'!B23:C23="","",'3آداب وفلسفة'!B23:C23)</f>
        <v>شنتوف صباح</v>
      </c>
      <c r="C24" s="264"/>
      <c r="D24" s="143">
        <f>IF('3آداب وفلسفة'!D23="","",'3آداب وفلسفة'!D23)</f>
        <v>12</v>
      </c>
      <c r="E24" s="143">
        <f>IF('3آداب وفلسفة'!E23="","",'3آداب وفلسفة'!E23)</f>
        <v>11</v>
      </c>
      <c r="F24" s="143">
        <f>IF(D24="","",SUM('3آداب وفلسفة'!F23:G23)/2)</f>
        <v>0</v>
      </c>
      <c r="G24" s="143">
        <f>IF('3آداب وفلسفة'!H23="","",'3آداب وفلسفة'!H23*2)</f>
        <v>19</v>
      </c>
      <c r="H24" s="143">
        <f t="shared" si="0"/>
        <v>8.4</v>
      </c>
      <c r="I24" s="144">
        <f>IF('2 علوم تجريبية 1'!$N$1="","",'2 علوم تجريبية 1'!$N$1)</f>
        <v>2</v>
      </c>
      <c r="J24" s="145">
        <f t="shared" si="1"/>
        <v>16.8</v>
      </c>
      <c r="K24" s="265" t="str">
        <f t="shared" si="2"/>
        <v>نتائج غيرمقبولة</v>
      </c>
      <c r="L24" s="265"/>
      <c r="M24" s="147"/>
      <c r="N24" s="258"/>
      <c r="O24" s="119"/>
      <c r="P24" s="119"/>
    </row>
    <row r="25" spans="1:16" ht="21" thickBot="1" x14ac:dyDescent="0.3">
      <c r="A25" s="142">
        <f>IF('2 علوم تجريبية 1'!C24="","",'2 علوم تجريبية 1'!C24)</f>
        <v>21</v>
      </c>
      <c r="B25" s="263" t="str">
        <f>IF('3آداب وفلسفة'!B24:C24="","",'3آداب وفلسفة'!B24:C24)</f>
        <v>صالحي صافية</v>
      </c>
      <c r="C25" s="264"/>
      <c r="D25" s="143">
        <f>IF('3آداب وفلسفة'!D24="","",'3آداب وفلسفة'!D24)</f>
        <v>14</v>
      </c>
      <c r="E25" s="143">
        <f>IF('3آداب وفلسفة'!E24="","",'3آداب وفلسفة'!E24)</f>
        <v>13</v>
      </c>
      <c r="F25" s="143">
        <f>IF(D25="","",SUM('3آداب وفلسفة'!F24:G24)/2)</f>
        <v>0</v>
      </c>
      <c r="G25" s="143">
        <f>IF('3آداب وفلسفة'!H24="","",'3آداب وفلسفة'!H24*2)</f>
        <v>21.5</v>
      </c>
      <c r="H25" s="143">
        <f t="shared" si="0"/>
        <v>9.6999999999999993</v>
      </c>
      <c r="I25" s="144">
        <f>IF('2 علوم تجريبية 1'!$N$1="","",'2 علوم تجريبية 1'!$N$1)</f>
        <v>2</v>
      </c>
      <c r="J25" s="145">
        <f t="shared" si="1"/>
        <v>19.399999999999999</v>
      </c>
      <c r="K25" s="265" t="str">
        <f t="shared" si="2"/>
        <v>نتائج غيرمقبولة</v>
      </c>
      <c r="L25" s="265"/>
      <c r="M25" s="147"/>
      <c r="N25" s="258"/>
      <c r="O25" s="119"/>
      <c r="P25" s="119"/>
    </row>
    <row r="26" spans="1:16" ht="21" thickBot="1" x14ac:dyDescent="0.3">
      <c r="A26" s="142">
        <f>IF('2 علوم تجريبية 1'!C25="","",'2 علوم تجريبية 1'!C25)</f>
        <v>22</v>
      </c>
      <c r="B26" s="263" t="str">
        <f>IF('3آداب وفلسفة'!B25:C25="","",'3آداب وفلسفة'!B25:C25)</f>
        <v>عماري طارق</v>
      </c>
      <c r="C26" s="264"/>
      <c r="D26" s="143">
        <f>IF('3آداب وفلسفة'!D25="","",'3آداب وفلسفة'!D25)</f>
        <v>13.5</v>
      </c>
      <c r="E26" s="143">
        <f>IF('3آداب وفلسفة'!E25="","",'3آداب وفلسفة'!E25)</f>
        <v>12</v>
      </c>
      <c r="F26" s="143">
        <f>IF(D26="","",SUM('3آداب وفلسفة'!F25:G25)/2)</f>
        <v>0</v>
      </c>
      <c r="G26" s="143">
        <f>IF('3آداب وفلسفة'!H25="","",'3آداب وفلسفة'!H25*2)</f>
        <v>15.5</v>
      </c>
      <c r="H26" s="143">
        <f t="shared" si="0"/>
        <v>8.1999999999999993</v>
      </c>
      <c r="I26" s="144">
        <f>IF('2 علوم تجريبية 1'!$N$1="","",'2 علوم تجريبية 1'!$N$1)</f>
        <v>2</v>
      </c>
      <c r="J26" s="145">
        <f t="shared" si="1"/>
        <v>16.399999999999999</v>
      </c>
      <c r="K26" s="265" t="str">
        <f t="shared" si="2"/>
        <v>نتائج غيرمقبولة</v>
      </c>
      <c r="L26" s="265"/>
      <c r="M26" s="147"/>
      <c r="N26" s="258"/>
      <c r="O26" s="119"/>
      <c r="P26" s="119"/>
    </row>
    <row r="27" spans="1:16" ht="21" thickBot="1" x14ac:dyDescent="0.3">
      <c r="A27" s="142">
        <f>IF('2 علوم تجريبية 1'!C26="","",'2 علوم تجريبية 1'!C26)</f>
        <v>23</v>
      </c>
      <c r="B27" s="263" t="str">
        <f>IF('3آداب وفلسفة'!B26:C26="","",'3آداب وفلسفة'!B26:C26)</f>
        <v>عمير محمد</v>
      </c>
      <c r="C27" s="264"/>
      <c r="D27" s="143">
        <f>IF('3آداب وفلسفة'!D26="","",'3آداب وفلسفة'!D26)</f>
        <v>13</v>
      </c>
      <c r="E27" s="143">
        <f>IF('3آداب وفلسفة'!E26="","",'3آداب وفلسفة'!E26)</f>
        <v>11.5</v>
      </c>
      <c r="F27" s="143">
        <f>IF(D27="","",SUM('3آداب وفلسفة'!F26:G26)/2)</f>
        <v>0</v>
      </c>
      <c r="G27" s="143">
        <f>IF('3آداب وفلسفة'!H26="","",'3آداب وفلسفة'!H26*2)</f>
        <v>21</v>
      </c>
      <c r="H27" s="143">
        <f t="shared" si="0"/>
        <v>9.1</v>
      </c>
      <c r="I27" s="144">
        <f>IF('2 علوم تجريبية 1'!$N$1="","",'2 علوم تجريبية 1'!$N$1)</f>
        <v>2</v>
      </c>
      <c r="J27" s="145">
        <f t="shared" si="1"/>
        <v>18.2</v>
      </c>
      <c r="K27" s="265" t="str">
        <f t="shared" si="2"/>
        <v>نتائج غيرمقبولة</v>
      </c>
      <c r="L27" s="265"/>
      <c r="M27" s="147"/>
      <c r="N27" s="258"/>
      <c r="O27" s="119"/>
      <c r="P27" s="119"/>
    </row>
    <row r="28" spans="1:16" ht="21" thickBot="1" x14ac:dyDescent="0.3">
      <c r="A28" s="142">
        <f>IF('2 علوم تجريبية 1'!C27="","",'2 علوم تجريبية 1'!C27)</f>
        <v>24</v>
      </c>
      <c r="B28" s="263" t="str">
        <f>IF('3آداب وفلسفة'!B27:C27="","",'3آداب وفلسفة'!B27:C27)</f>
        <v>قندوزي عيدة</v>
      </c>
      <c r="C28" s="264"/>
      <c r="D28" s="143">
        <f>IF('3آداب وفلسفة'!D27="","",'3آداب وفلسفة'!D27)</f>
        <v>14</v>
      </c>
      <c r="E28" s="143">
        <f>IF('3آداب وفلسفة'!E27="","",'3آداب وفلسفة'!E27)</f>
        <v>12</v>
      </c>
      <c r="F28" s="143">
        <f>IF(D28="","",SUM('3آداب وفلسفة'!F27:G27)/2)</f>
        <v>0</v>
      </c>
      <c r="G28" s="143">
        <f>IF('3آداب وفلسفة'!H27="","",'3آداب وفلسفة'!H27*2)</f>
        <v>19</v>
      </c>
      <c r="H28" s="143">
        <f t="shared" si="0"/>
        <v>9</v>
      </c>
      <c r="I28" s="144">
        <f>IF('2 علوم تجريبية 1'!$N$1="","",'2 علوم تجريبية 1'!$N$1)</f>
        <v>2</v>
      </c>
      <c r="J28" s="145">
        <f t="shared" si="1"/>
        <v>18</v>
      </c>
      <c r="K28" s="265" t="str">
        <f t="shared" si="2"/>
        <v>نتائج غيرمقبولة</v>
      </c>
      <c r="L28" s="265"/>
      <c r="M28" s="147"/>
      <c r="N28" s="258"/>
      <c r="O28" s="119"/>
      <c r="P28" s="119"/>
    </row>
    <row r="29" spans="1:16" ht="21" thickBot="1" x14ac:dyDescent="0.3">
      <c r="A29" s="142">
        <f>IF('2 علوم تجريبية 1'!C28="","",'2 علوم تجريبية 1'!C28)</f>
        <v>25</v>
      </c>
      <c r="B29" s="263" t="str">
        <f>IF('3آداب وفلسفة'!B28:C28="","",'3آداب وفلسفة'!B28:C28)</f>
        <v>كبريت عائشة</v>
      </c>
      <c r="C29" s="264"/>
      <c r="D29" s="143">
        <f>IF('3آداب وفلسفة'!D28="","",'3آداب وفلسفة'!D28)</f>
        <v>14</v>
      </c>
      <c r="E29" s="143">
        <f>IF('3آداب وفلسفة'!E28="","",'3آداب وفلسفة'!E28)</f>
        <v>12</v>
      </c>
      <c r="F29" s="143">
        <f>IF(D29="","",SUM('3آداب وفلسفة'!F28:G28)/2)</f>
        <v>0</v>
      </c>
      <c r="G29" s="143">
        <f>IF('3آداب وفلسفة'!H28="","",'3آداب وفلسفة'!H28*2)</f>
        <v>15</v>
      </c>
      <c r="H29" s="143">
        <f t="shared" si="0"/>
        <v>8.1999999999999993</v>
      </c>
      <c r="I29" s="144">
        <f>IF('2 علوم تجريبية 1'!$N$1="","",'2 علوم تجريبية 1'!$N$1)</f>
        <v>2</v>
      </c>
      <c r="J29" s="145">
        <f t="shared" si="1"/>
        <v>16.399999999999999</v>
      </c>
      <c r="K29" s="265" t="str">
        <f t="shared" si="2"/>
        <v>نتائج غيرمقبولة</v>
      </c>
      <c r="L29" s="265"/>
      <c r="M29" s="147"/>
      <c r="N29" s="258"/>
      <c r="O29" s="119"/>
      <c r="P29" s="119"/>
    </row>
    <row r="30" spans="1:16" ht="21" thickBot="1" x14ac:dyDescent="0.3">
      <c r="A30" s="142">
        <f>IF('2 علوم تجريبية 1'!C29="","",'2 علوم تجريبية 1'!C29)</f>
        <v>26</v>
      </c>
      <c r="B30" s="263" t="str">
        <f>IF('3آداب وفلسفة'!B29:C29="","",'3آداب وفلسفة'!B29:C29)</f>
        <v>مبروكي روميسة</v>
      </c>
      <c r="C30" s="264"/>
      <c r="D30" s="143">
        <f>IF('3آداب وفلسفة'!D29="","",'3آداب وفلسفة'!D29)</f>
        <v>14.5</v>
      </c>
      <c r="E30" s="143">
        <f>IF('3آداب وفلسفة'!E29="","",'3آداب وفلسفة'!E29)</f>
        <v>12</v>
      </c>
      <c r="F30" s="143">
        <f>IF(D30="","",SUM('3آداب وفلسفة'!F29:G29)/2)</f>
        <v>0</v>
      </c>
      <c r="G30" s="143">
        <f>IF('3آداب وفلسفة'!H29="","",'3آداب وفلسفة'!H29*2)</f>
        <v>22.5</v>
      </c>
      <c r="H30" s="143">
        <f t="shared" si="0"/>
        <v>9.8000000000000007</v>
      </c>
      <c r="I30" s="144">
        <f>IF('2 علوم تجريبية 1'!$N$1="","",'2 علوم تجريبية 1'!$N$1)</f>
        <v>2</v>
      </c>
      <c r="J30" s="145">
        <f t="shared" si="1"/>
        <v>19.600000000000001</v>
      </c>
      <c r="K30" s="265" t="str">
        <f t="shared" si="2"/>
        <v>نتائج غيرمقبولة</v>
      </c>
      <c r="L30" s="265"/>
      <c r="M30" s="147"/>
      <c r="N30" s="258"/>
      <c r="O30" s="119"/>
      <c r="P30" s="119"/>
    </row>
    <row r="31" spans="1:16" ht="21" thickBot="1" x14ac:dyDescent="0.3">
      <c r="A31" s="142">
        <f>IF('2 علوم تجريبية 1'!C30="","",'2 علوم تجريبية 1'!C30)</f>
        <v>27</v>
      </c>
      <c r="B31" s="263" t="str">
        <f>IF('3آداب وفلسفة'!B30:C30="","",'3آداب وفلسفة'!B30:C30)</f>
        <v>مجدوب إلياس</v>
      </c>
      <c r="C31" s="264"/>
      <c r="D31" s="143">
        <f>IF('3آداب وفلسفة'!D30="","",'3آداب وفلسفة'!D30)</f>
        <v>12</v>
      </c>
      <c r="E31" s="143">
        <f>IF('3آداب وفلسفة'!E30="","",'3آداب وفلسفة'!E30)</f>
        <v>11.5</v>
      </c>
      <c r="F31" s="143">
        <f>IF(D31="","",SUM('3آداب وفلسفة'!F30:G30)/2)</f>
        <v>0</v>
      </c>
      <c r="G31" s="143">
        <f>IF('3آداب وفلسفة'!H30="","",'3آداب وفلسفة'!H30*2)</f>
        <v>23.5</v>
      </c>
      <c r="H31" s="143">
        <f t="shared" si="0"/>
        <v>9.4</v>
      </c>
      <c r="I31" s="144">
        <f>IF('2 علوم تجريبية 1'!$N$1="","",'2 علوم تجريبية 1'!$N$1)</f>
        <v>2</v>
      </c>
      <c r="J31" s="145">
        <f t="shared" si="1"/>
        <v>18.8</v>
      </c>
      <c r="K31" s="265" t="str">
        <f t="shared" si="2"/>
        <v>نتائج غيرمقبولة</v>
      </c>
      <c r="L31" s="265"/>
      <c r="M31" s="147"/>
      <c r="N31" s="258"/>
      <c r="O31" s="119"/>
      <c r="P31" s="119"/>
    </row>
    <row r="32" spans="1:16" ht="21" thickBot="1" x14ac:dyDescent="0.3">
      <c r="A32" s="142">
        <f>IF('2 علوم تجريبية 1'!C31="","",'2 علوم تجريبية 1'!C31)</f>
        <v>28</v>
      </c>
      <c r="B32" s="263" t="str">
        <f>IF('3آداب وفلسفة'!B31:C31="","",'3آداب وفلسفة'!B31:C31)</f>
        <v>معطي صفاء</v>
      </c>
      <c r="C32" s="264"/>
      <c r="D32" s="143">
        <f>IF('3آداب وفلسفة'!D31="","",'3آداب وفلسفة'!D31)</f>
        <v>14</v>
      </c>
      <c r="E32" s="143">
        <f>IF('3آداب وفلسفة'!E31="","",'3آداب وفلسفة'!E31)</f>
        <v>12</v>
      </c>
      <c r="F32" s="143">
        <f>IF(D32="","",SUM('3آداب وفلسفة'!F31:G31)/2)</f>
        <v>0</v>
      </c>
      <c r="G32" s="143">
        <f>IF('3آداب وفلسفة'!H31="","",'3آداب وفلسفة'!H31*2)</f>
        <v>20</v>
      </c>
      <c r="H32" s="143">
        <f t="shared" si="0"/>
        <v>9.1999999999999993</v>
      </c>
      <c r="I32" s="144">
        <f>IF('2 علوم تجريبية 1'!$N$1="","",'2 علوم تجريبية 1'!$N$1)</f>
        <v>2</v>
      </c>
      <c r="J32" s="145">
        <f t="shared" si="1"/>
        <v>18.399999999999999</v>
      </c>
      <c r="K32" s="265" t="str">
        <f t="shared" si="2"/>
        <v>نتائج غيرمقبولة</v>
      </c>
      <c r="L32" s="265"/>
      <c r="M32" s="147"/>
      <c r="N32" s="258"/>
      <c r="O32" s="119"/>
      <c r="P32" s="119"/>
    </row>
    <row r="33" spans="1:16" ht="21" thickBot="1" x14ac:dyDescent="0.3">
      <c r="A33" s="142">
        <f>IF('2 علوم تجريبية 1'!C32="","",'2 علوم تجريبية 1'!C32)</f>
        <v>29</v>
      </c>
      <c r="B33" s="263" t="str">
        <f>IF('3آداب وفلسفة'!B32:C32="","",'3آداب وفلسفة'!B32:C32)</f>
        <v>هدلي مريم</v>
      </c>
      <c r="C33" s="264"/>
      <c r="D33" s="143">
        <f>IF('3آداب وفلسفة'!D32="","",'3آداب وفلسفة'!D32)</f>
        <v>15</v>
      </c>
      <c r="E33" s="143">
        <f>IF('3آداب وفلسفة'!E32="","",'3آداب وفلسفة'!E32)</f>
        <v>12</v>
      </c>
      <c r="F33" s="143">
        <f>IF(D33="","",SUM('3آداب وفلسفة'!F32:G32)/2)</f>
        <v>0</v>
      </c>
      <c r="G33" s="143">
        <f>IF('3آداب وفلسفة'!H32="","",'3آداب وفلسفة'!H32*2)</f>
        <v>17.5</v>
      </c>
      <c r="H33" s="143">
        <f t="shared" si="0"/>
        <v>8.9</v>
      </c>
      <c r="I33" s="144">
        <f>IF('2 علوم تجريبية 1'!$N$1="","",'2 علوم تجريبية 1'!$N$1)</f>
        <v>2</v>
      </c>
      <c r="J33" s="145">
        <f t="shared" si="1"/>
        <v>17.8</v>
      </c>
      <c r="K33" s="265" t="str">
        <f t="shared" si="2"/>
        <v>نتائج غيرمقبولة</v>
      </c>
      <c r="L33" s="265"/>
      <c r="M33" s="147"/>
      <c r="N33" s="258"/>
      <c r="O33" s="119"/>
      <c r="P33" s="119"/>
    </row>
    <row r="34" spans="1:16" ht="21" thickBot="1" x14ac:dyDescent="0.3">
      <c r="A34" s="142">
        <f>IF('2 علوم تجريبية 1'!C33="","",'2 علوم تجريبية 1'!C33)</f>
        <v>30</v>
      </c>
      <c r="B34" s="266" t="str">
        <f>IF('3آداب وفلسفة'!B33:C33="","",'3آداب وفلسفة'!B33:C33)</f>
        <v/>
      </c>
      <c r="C34" s="267"/>
      <c r="D34" s="161" t="str">
        <f>IF('3آداب وفلسفة'!D33="","",'3آداب وفلسفة'!D33)</f>
        <v/>
      </c>
      <c r="E34" s="161" t="str">
        <f>IF('3آداب وفلسفة'!E33="","",'3آداب وفلسفة'!E33)</f>
        <v/>
      </c>
      <c r="F34" s="161" t="str">
        <f>IF(D34="","",SUM('3آداب وفلسفة'!F33:G33)/2)</f>
        <v/>
      </c>
      <c r="G34" s="161" t="str">
        <f>IF('3آداب وفلسفة'!H33="","",'3آداب وفلسفة'!H33*2)</f>
        <v/>
      </c>
      <c r="H34" s="161" t="str">
        <f t="shared" si="0"/>
        <v/>
      </c>
      <c r="I34" s="162">
        <f>IF('2 علوم تجريبية 1'!$N$1="","",'2 علوم تجريبية 1'!$N$1)</f>
        <v>2</v>
      </c>
      <c r="J34" s="163" t="str">
        <f t="shared" si="1"/>
        <v/>
      </c>
      <c r="K34" s="268" t="str">
        <f t="shared" si="2"/>
        <v/>
      </c>
      <c r="L34" s="268"/>
      <c r="M34" s="158"/>
      <c r="N34" s="259"/>
      <c r="O34" s="119"/>
      <c r="P34" s="119"/>
    </row>
    <row r="35" spans="1:16" ht="19.5" thickBot="1" x14ac:dyDescent="0.3">
      <c r="A35" s="130" t="str">
        <f>IF('2 علوم تجريبية 1'!C34="","",'2 علوم تجريبية 1'!C34)</f>
        <v/>
      </c>
      <c r="B35" s="130" t="e">
        <f>IF('2 علوم تجريبية 1'!D34:E34="","",'2 علوم تجريبية 1'!D34:E34)</f>
        <v>#VALUE!</v>
      </c>
      <c r="C35" s="130"/>
      <c r="D35" s="131" t="str">
        <f>IF('2 علوم تجريبية 1'!G34="","",'2 علوم تجريبية 1'!G34)</f>
        <v/>
      </c>
      <c r="E35" s="131" t="str">
        <f>IF('2 علوم تجريبية 1'!H34="","",'2 علوم تجريبية 1'!H34)</f>
        <v/>
      </c>
      <c r="F35" s="131" t="str">
        <f>IF('2 علوم تجريبية 1'!I34="","",'2 علوم تجريبية 1'!I34)</f>
        <v/>
      </c>
      <c r="G35" s="131" t="str">
        <f>IF('2 علوم تجريبية 1'!J34="","",'2 علوم تجريبية 1'!J34*2)</f>
        <v/>
      </c>
      <c r="H35" s="131" t="str">
        <f t="shared" ref="H35:H40" si="3">IFERROR((D35+E35+F35+G35)/5,"")</f>
        <v/>
      </c>
      <c r="I35" s="131"/>
      <c r="J35" s="131" t="str">
        <f t="shared" si="1"/>
        <v/>
      </c>
      <c r="K35" s="130" t="str">
        <f t="shared" si="2"/>
        <v/>
      </c>
      <c r="L35" s="130"/>
      <c r="M35" s="130"/>
      <c r="N35" s="131"/>
      <c r="O35" s="119"/>
      <c r="P35" s="119"/>
    </row>
    <row r="36" spans="1:16" ht="24" thickTop="1" thickBot="1" x14ac:dyDescent="0.3">
      <c r="A36" s="130"/>
      <c r="B36" s="260" t="s">
        <v>161</v>
      </c>
      <c r="C36" s="261"/>
      <c r="D36" s="262"/>
      <c r="E36" s="130"/>
      <c r="F36" s="174">
        <f>COUNTIF(H5:H34,"&gt;=10")</f>
        <v>1</v>
      </c>
      <c r="G36" s="130"/>
      <c r="H36" s="130"/>
      <c r="I36" s="260" t="s">
        <v>160</v>
      </c>
      <c r="J36" s="261"/>
      <c r="K36" s="262"/>
      <c r="L36" s="130"/>
      <c r="M36" s="130"/>
      <c r="N36" s="174">
        <f>COUNTIF(H5:H34,"&lt;10")</f>
        <v>28</v>
      </c>
      <c r="O36" s="119"/>
      <c r="P36" s="119"/>
    </row>
    <row r="37" spans="1:16" ht="19.5" thickTop="1" x14ac:dyDescent="0.25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19"/>
      <c r="P37" s="119"/>
    </row>
    <row r="38" spans="1:16" x14ac:dyDescent="0.25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19"/>
      <c r="P38" s="119"/>
    </row>
    <row r="39" spans="1:16" x14ac:dyDescent="0.25">
      <c r="A39" s="130" t="str">
        <f>IF('2 علوم تجريبية 1'!C38="","",'2 علوم تجريبية 1'!C38)</f>
        <v/>
      </c>
      <c r="B39" s="130" t="e">
        <f>IF('2 علوم تجريبية 1'!D38:E38="","",'2 علوم تجريبية 1'!D38:E38)</f>
        <v>#VALUE!</v>
      </c>
      <c r="C39" s="130"/>
      <c r="D39" s="131" t="str">
        <f>IF('2 علوم تجريبية 1'!G38="","",'2 علوم تجريبية 1'!G38)</f>
        <v/>
      </c>
      <c r="E39" s="131" t="str">
        <f>IF('2 علوم تجريبية 1'!H38="","",'2 علوم تجريبية 1'!H38)</f>
        <v/>
      </c>
      <c r="F39" s="131" t="str">
        <f>IF('2 علوم تجريبية 1'!I38="","",'2 علوم تجريبية 1'!I38)</f>
        <v/>
      </c>
      <c r="G39" s="131" t="str">
        <f>IF('2 علوم تجريبية 1'!J38="","",'2 علوم تجريبية 1'!J38*2)</f>
        <v/>
      </c>
      <c r="H39" s="131" t="str">
        <f t="shared" si="3"/>
        <v/>
      </c>
      <c r="I39" s="131"/>
      <c r="J39" s="131" t="str">
        <f t="shared" si="1"/>
        <v/>
      </c>
      <c r="K39" s="130" t="str">
        <f t="shared" si="2"/>
        <v/>
      </c>
      <c r="L39" s="130"/>
      <c r="M39" s="130"/>
      <c r="N39" s="131"/>
      <c r="O39" s="119"/>
      <c r="P39" s="119"/>
    </row>
    <row r="40" spans="1:16" ht="19.5" thickBot="1" x14ac:dyDescent="0.3">
      <c r="A40" s="130" t="str">
        <f>IF('2 علوم تجريبية 1'!C39="","",'2 علوم تجريبية 1'!C39)</f>
        <v/>
      </c>
      <c r="B40" s="130" t="e">
        <f>IF('2 علوم تجريبية 1'!D39:E39="","",'2 علوم تجريبية 1'!D39:E39)</f>
        <v>#VALUE!</v>
      </c>
      <c r="C40" s="130"/>
      <c r="D40" s="131" t="str">
        <f>IF('2 علوم تجريبية 1'!G39="","",'2 علوم تجريبية 1'!G39)</f>
        <v/>
      </c>
      <c r="E40" s="131" t="str">
        <f>IF('2 علوم تجريبية 1'!H39="","",'2 علوم تجريبية 1'!H39)</f>
        <v/>
      </c>
      <c r="F40" s="131" t="str">
        <f>IF('2 علوم تجريبية 1'!I39="","",'2 علوم تجريبية 1'!I39)</f>
        <v/>
      </c>
      <c r="G40" s="131" t="str">
        <f>IF('2 علوم تجريبية 1'!J39="","",'2 علوم تجريبية 1'!J39*2)</f>
        <v/>
      </c>
      <c r="H40" s="131" t="str">
        <f t="shared" si="3"/>
        <v/>
      </c>
      <c r="I40" s="131"/>
      <c r="J40" s="131" t="str">
        <f t="shared" si="1"/>
        <v/>
      </c>
      <c r="K40" s="130" t="str">
        <f t="shared" si="2"/>
        <v/>
      </c>
      <c r="L40" s="130"/>
      <c r="M40" s="130"/>
      <c r="N40" s="131"/>
      <c r="O40" s="119"/>
      <c r="P40" s="119"/>
    </row>
    <row r="41" spans="1:16" ht="30.75" thickBot="1" x14ac:dyDescent="0.3">
      <c r="A41" s="273" t="s">
        <v>0</v>
      </c>
      <c r="B41" s="273"/>
      <c r="C41" s="279" t="s">
        <v>26</v>
      </c>
      <c r="D41" s="279"/>
      <c r="E41" s="280"/>
      <c r="F41" s="281" t="s">
        <v>21</v>
      </c>
      <c r="G41" s="282"/>
      <c r="H41" s="282"/>
      <c r="I41" s="283"/>
      <c r="J41" s="293" t="s">
        <v>9</v>
      </c>
      <c r="K41" s="294"/>
      <c r="L41" s="286" t="s">
        <v>19</v>
      </c>
      <c r="M41" s="286"/>
      <c r="N41" s="286"/>
    </row>
    <row r="42" spans="1:16" ht="23.25" thickBot="1" x14ac:dyDescent="0.3">
      <c r="A42" s="273" t="s">
        <v>6</v>
      </c>
      <c r="B42" s="273"/>
      <c r="C42" s="274" t="s">
        <v>29</v>
      </c>
      <c r="D42" s="274"/>
      <c r="E42" s="274"/>
      <c r="F42" s="275" t="s">
        <v>5</v>
      </c>
      <c r="G42" s="275"/>
      <c r="H42" s="276" t="str">
        <f>IFERROR(INDEX($B$45:$H$74,MATCH(L42,$H$45:$H$74,0),1),"")</f>
        <v/>
      </c>
      <c r="I42" s="276"/>
      <c r="J42" s="277"/>
      <c r="K42" s="166" t="s">
        <v>10</v>
      </c>
      <c r="L42" s="137">
        <f>IFERROR(MAX(H45:H82),"")</f>
        <v>0</v>
      </c>
      <c r="M42" s="138"/>
      <c r="N42" s="139" t="s">
        <v>18</v>
      </c>
    </row>
    <row r="43" spans="1:16" ht="23.25" thickBot="1" x14ac:dyDescent="0.3">
      <c r="A43" s="273" t="s">
        <v>1</v>
      </c>
      <c r="B43" s="273"/>
      <c r="C43" s="274" t="s">
        <v>7</v>
      </c>
      <c r="D43" s="274"/>
      <c r="E43" s="274"/>
      <c r="F43" s="278" t="s">
        <v>8</v>
      </c>
      <c r="G43" s="278"/>
      <c r="H43" s="277" t="str">
        <f>IFERROR(INDEX($B$45:$H$74,MATCH(L43,$H$45:$H$74,0),1),"")</f>
        <v/>
      </c>
      <c r="I43" s="277"/>
      <c r="J43" s="277"/>
      <c r="K43" s="166" t="s">
        <v>10</v>
      </c>
      <c r="L43" s="137">
        <f>IFERROR(MIN(H45:H82),"")</f>
        <v>0</v>
      </c>
      <c r="M43" s="138"/>
      <c r="N43" s="140" t="s">
        <v>25</v>
      </c>
    </row>
    <row r="44" spans="1:16" ht="21.75" customHeight="1" thickTop="1" thickBot="1" x14ac:dyDescent="0.3">
      <c r="A44" s="164" t="s">
        <v>2</v>
      </c>
      <c r="B44" s="271" t="s">
        <v>3</v>
      </c>
      <c r="C44" s="271"/>
      <c r="D44" s="165" t="s">
        <v>11</v>
      </c>
      <c r="E44" s="165" t="s">
        <v>12</v>
      </c>
      <c r="F44" s="165" t="s">
        <v>13</v>
      </c>
      <c r="G44" s="165" t="s">
        <v>28</v>
      </c>
      <c r="H44" s="165" t="s">
        <v>14</v>
      </c>
      <c r="I44" s="165" t="s">
        <v>15</v>
      </c>
      <c r="J44" s="165" t="s">
        <v>16</v>
      </c>
      <c r="K44" s="272" t="s">
        <v>17</v>
      </c>
      <c r="L44" s="272"/>
      <c r="M44" s="141"/>
      <c r="N44" s="254" t="s">
        <v>152</v>
      </c>
    </row>
    <row r="45" spans="1:16" ht="21" thickBot="1" x14ac:dyDescent="0.3">
      <c r="A45" s="142">
        <f>IF('3آداب وفلسفة'!A4="","",'3آداب وفلسفة'!A4)</f>
        <v>1</v>
      </c>
      <c r="B45" s="263" t="str">
        <f>IF('3آداب وفلسفة'!B4:C4="","",'3آداب وفلسفة'!B4:C4)</f>
        <v>بكيرات وليد</v>
      </c>
      <c r="C45" s="264"/>
      <c r="D45" s="143" t="str">
        <f>IF('3آداب وفلسفة'!J4="","",'3آداب وفلسفة'!J4)</f>
        <v/>
      </c>
      <c r="E45" s="143" t="str">
        <f>IF('3آداب وفلسفة'!K4="","",'3آداب وفلسفة'!K4)</f>
        <v/>
      </c>
      <c r="F45" s="143" t="str">
        <f>IF(D45="","",SUM('3آداب وفلسفة'!L4:M4)/2)</f>
        <v/>
      </c>
      <c r="G45" s="143" t="str">
        <f>IF('3آداب وفلسفة'!N4="","",'3آداب وفلسفة'!N4*2)</f>
        <v/>
      </c>
      <c r="H45" s="143" t="str">
        <f>IF(D45="","",SUM(D45:G45)/5)</f>
        <v/>
      </c>
      <c r="I45" s="144">
        <f>IF('2 علوم تجريبية 1'!$N$1="","",'2 علوم تجريبية 1'!$N$1)</f>
        <v>2</v>
      </c>
      <c r="J45" s="145" t="str">
        <f>IFERROR(I45*H45,"")</f>
        <v/>
      </c>
      <c r="K45" s="265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265"/>
      <c r="M45" s="146"/>
      <c r="N45" s="255"/>
    </row>
    <row r="46" spans="1:16" ht="21" thickBot="1" x14ac:dyDescent="0.3">
      <c r="A46" s="142">
        <f>IF('3آداب وفلسفة'!A5="","",'3آداب وفلسفة'!A5)</f>
        <v>2</v>
      </c>
      <c r="B46" s="263" t="str">
        <f>IF('3آداب وفلسفة'!B5:C5="","",'3آداب وفلسفة'!B5:C5)</f>
        <v>بلبحري اكرام</v>
      </c>
      <c r="C46" s="264"/>
      <c r="D46" s="143" t="str">
        <f>IF('3آداب وفلسفة'!J5="","",'3آداب وفلسفة'!J5)</f>
        <v/>
      </c>
      <c r="E46" s="143" t="str">
        <f>IF('3آداب وفلسفة'!K5="","",'3آداب وفلسفة'!K5)</f>
        <v/>
      </c>
      <c r="F46" s="143" t="str">
        <f>IF(D46="","",SUM('3آداب وفلسفة'!L5:M5)/2)</f>
        <v/>
      </c>
      <c r="G46" s="143" t="str">
        <f>IF('3آداب وفلسفة'!N5="","",'3آداب وفلسفة'!N5*2)</f>
        <v/>
      </c>
      <c r="H46" s="143" t="str">
        <f t="shared" ref="H46:H74" si="4">IF(D46="","",SUM(D46:G46)/5)</f>
        <v/>
      </c>
      <c r="I46" s="144">
        <f>IF('2 علوم تجريبية 1'!$N$1="","",'2 علوم تجريبية 1'!$N$1)</f>
        <v>2</v>
      </c>
      <c r="J46" s="145" t="str">
        <f t="shared" ref="J46:J74" si="5">IFERROR(I46*H46,"")</f>
        <v/>
      </c>
      <c r="K46" s="265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265"/>
      <c r="M46" s="147"/>
      <c r="N46" s="255"/>
    </row>
    <row r="47" spans="1:16" ht="21" thickBot="1" x14ac:dyDescent="0.3">
      <c r="A47" s="142">
        <f>IF('3آداب وفلسفة'!A6="","",'3آداب وفلسفة'!A6)</f>
        <v>3</v>
      </c>
      <c r="B47" s="263" t="str">
        <f>IF('3آداب وفلسفة'!B6:C6="","",'3آداب وفلسفة'!B6:C6)</f>
        <v>بن احمد روميسة</v>
      </c>
      <c r="C47" s="264"/>
      <c r="D47" s="143" t="str">
        <f>IF('3آداب وفلسفة'!J6="","",'3آداب وفلسفة'!J6)</f>
        <v/>
      </c>
      <c r="E47" s="143" t="str">
        <f>IF('3آداب وفلسفة'!K6="","",'3آداب وفلسفة'!K6)</f>
        <v/>
      </c>
      <c r="F47" s="143" t="str">
        <f>IF(D47="","",SUM('3آداب وفلسفة'!L6:M6)/2)</f>
        <v/>
      </c>
      <c r="G47" s="143" t="str">
        <f>IF('3آداب وفلسفة'!N6="","",'3آداب وفلسفة'!N6*2)</f>
        <v/>
      </c>
      <c r="H47" s="143" t="str">
        <f t="shared" si="4"/>
        <v/>
      </c>
      <c r="I47" s="144">
        <f>IF('2 علوم تجريبية 1'!$N$1="","",'2 علوم تجريبية 1'!$N$1)</f>
        <v>2</v>
      </c>
      <c r="J47" s="145" t="str">
        <f t="shared" si="5"/>
        <v/>
      </c>
      <c r="K47" s="265" t="str">
        <f t="shared" si="6"/>
        <v/>
      </c>
      <c r="L47" s="265"/>
      <c r="M47" s="147"/>
      <c r="N47" s="255"/>
    </row>
    <row r="48" spans="1:16" ht="21" thickBot="1" x14ac:dyDescent="0.3">
      <c r="A48" s="142">
        <f>IF('3آداب وفلسفة'!A7="","",'3آداب وفلسفة'!A7)</f>
        <v>4</v>
      </c>
      <c r="B48" s="263" t="str">
        <f>IF('3آداب وفلسفة'!B7:C7="","",'3آداب وفلسفة'!B7:C7)</f>
        <v>بن ديدة اسلام</v>
      </c>
      <c r="C48" s="264"/>
      <c r="D48" s="143" t="str">
        <f>IF('3آداب وفلسفة'!J7="","",'3آداب وفلسفة'!J7)</f>
        <v/>
      </c>
      <c r="E48" s="143" t="str">
        <f>IF('3آداب وفلسفة'!K7="","",'3آداب وفلسفة'!K7)</f>
        <v/>
      </c>
      <c r="F48" s="143" t="str">
        <f>IF(D48="","",SUM('3آداب وفلسفة'!L7:M7)/2)</f>
        <v/>
      </c>
      <c r="G48" s="143" t="str">
        <f>IF('3آداب وفلسفة'!N7="","",'3آداب وفلسفة'!N7*2)</f>
        <v/>
      </c>
      <c r="H48" s="143" t="str">
        <f t="shared" si="4"/>
        <v/>
      </c>
      <c r="I48" s="144">
        <f>IF('2 علوم تجريبية 1'!$N$1="","",'2 علوم تجريبية 1'!$N$1)</f>
        <v>2</v>
      </c>
      <c r="J48" s="145" t="str">
        <f t="shared" si="5"/>
        <v/>
      </c>
      <c r="K48" s="265" t="str">
        <f t="shared" si="6"/>
        <v/>
      </c>
      <c r="L48" s="265"/>
      <c r="M48" s="147"/>
      <c r="N48" s="255"/>
    </row>
    <row r="49" spans="1:14" ht="21" thickBot="1" x14ac:dyDescent="0.3">
      <c r="A49" s="142">
        <f>IF('3آداب وفلسفة'!A8="","",'3آداب وفلسفة'!A8)</f>
        <v>5</v>
      </c>
      <c r="B49" s="263" t="str">
        <f>IF('3آداب وفلسفة'!B8:C8="","",'3آداب وفلسفة'!B8:C8)</f>
        <v>بن شكشك إلهام</v>
      </c>
      <c r="C49" s="264"/>
      <c r="D49" s="143" t="str">
        <f>IF('3آداب وفلسفة'!J8="","",'3آداب وفلسفة'!J8)</f>
        <v/>
      </c>
      <c r="E49" s="143" t="str">
        <f>IF('3آداب وفلسفة'!K8="","",'3آداب وفلسفة'!K8)</f>
        <v/>
      </c>
      <c r="F49" s="143" t="str">
        <f>IF(D49="","",SUM('3آداب وفلسفة'!L8:M8)/2)</f>
        <v/>
      </c>
      <c r="G49" s="143" t="str">
        <f>IF('3آداب وفلسفة'!N8="","",'3آداب وفلسفة'!N8*2)</f>
        <v/>
      </c>
      <c r="H49" s="143" t="str">
        <f t="shared" si="4"/>
        <v/>
      </c>
      <c r="I49" s="144">
        <f>IF('2 علوم تجريبية 1'!$N$1="","",'2 علوم تجريبية 1'!$N$1)</f>
        <v>2</v>
      </c>
      <c r="J49" s="145" t="str">
        <f t="shared" si="5"/>
        <v/>
      </c>
      <c r="K49" s="265" t="str">
        <f t="shared" si="6"/>
        <v/>
      </c>
      <c r="L49" s="265"/>
      <c r="M49" s="147"/>
      <c r="N49" s="255"/>
    </row>
    <row r="50" spans="1:14" ht="21" thickBot="1" x14ac:dyDescent="0.3">
      <c r="A50" s="142">
        <f>IF('3آداب وفلسفة'!A9="","",'3آداب وفلسفة'!A9)</f>
        <v>6</v>
      </c>
      <c r="B50" s="263" t="str">
        <f>IF('3آداب وفلسفة'!B9:C9="","",'3آداب وفلسفة'!B9:C9)</f>
        <v>بن شهرة زوبيدة</v>
      </c>
      <c r="C50" s="264"/>
      <c r="D50" s="143" t="str">
        <f>IF('3آداب وفلسفة'!J9="","",'3آداب وفلسفة'!J9)</f>
        <v/>
      </c>
      <c r="E50" s="143" t="str">
        <f>IF('3آداب وفلسفة'!K9="","",'3آداب وفلسفة'!K9)</f>
        <v/>
      </c>
      <c r="F50" s="143" t="str">
        <f>IF(D50="","",SUM('3آداب وفلسفة'!L9:M9)/2)</f>
        <v/>
      </c>
      <c r="G50" s="143" t="str">
        <f>IF('3آداب وفلسفة'!N9="","",'3آداب وفلسفة'!N9*2)</f>
        <v/>
      </c>
      <c r="H50" s="143" t="str">
        <f t="shared" si="4"/>
        <v/>
      </c>
      <c r="I50" s="144">
        <f>IF('2 علوم تجريبية 1'!$N$1="","",'2 علوم تجريبية 1'!$N$1)</f>
        <v>2</v>
      </c>
      <c r="J50" s="145" t="str">
        <f t="shared" si="5"/>
        <v/>
      </c>
      <c r="K50" s="265" t="str">
        <f t="shared" si="6"/>
        <v/>
      </c>
      <c r="L50" s="265"/>
      <c r="M50" s="147"/>
      <c r="N50" s="255"/>
    </row>
    <row r="51" spans="1:14" ht="21" thickBot="1" x14ac:dyDescent="0.3">
      <c r="A51" s="142">
        <f>IF('3آداب وفلسفة'!A10="","",'3آداب وفلسفة'!A10)</f>
        <v>7</v>
      </c>
      <c r="B51" s="263" t="str">
        <f>IF('3آداب وفلسفة'!B10:C10="","",'3آداب وفلسفة'!B10:C10)</f>
        <v>بن عامر أمال</v>
      </c>
      <c r="C51" s="264"/>
      <c r="D51" s="143" t="str">
        <f>IF('3آداب وفلسفة'!J10="","",'3آداب وفلسفة'!J10)</f>
        <v/>
      </c>
      <c r="E51" s="143" t="str">
        <f>IF('3آداب وفلسفة'!K10="","",'3آداب وفلسفة'!K10)</f>
        <v/>
      </c>
      <c r="F51" s="143" t="str">
        <f>IF(D51="","",SUM('3آداب وفلسفة'!L10:M10)/2)</f>
        <v/>
      </c>
      <c r="G51" s="143" t="str">
        <f>IF('3آداب وفلسفة'!N10="","",'3آداب وفلسفة'!N10*2)</f>
        <v/>
      </c>
      <c r="H51" s="143" t="str">
        <f t="shared" si="4"/>
        <v/>
      </c>
      <c r="I51" s="144">
        <f>IF('2 علوم تجريبية 1'!$N$1="","",'2 علوم تجريبية 1'!$N$1)</f>
        <v>2</v>
      </c>
      <c r="J51" s="145" t="str">
        <f t="shared" si="5"/>
        <v/>
      </c>
      <c r="K51" s="265" t="str">
        <f t="shared" si="6"/>
        <v/>
      </c>
      <c r="L51" s="265"/>
      <c r="M51" s="147"/>
      <c r="N51" s="255"/>
    </row>
    <row r="52" spans="1:14" ht="21" thickBot="1" x14ac:dyDescent="0.3">
      <c r="A52" s="142">
        <f>IF('3آداب وفلسفة'!A11="","",'3آداب وفلسفة'!A11)</f>
        <v>8</v>
      </c>
      <c r="B52" s="263" t="str">
        <f>IF('3آداب وفلسفة'!B11:C11="","",'3آداب وفلسفة'!B11:C11)</f>
        <v>بن على محمد شرف الدين</v>
      </c>
      <c r="C52" s="264"/>
      <c r="D52" s="143" t="str">
        <f>IF('3آداب وفلسفة'!J11="","",'3آداب وفلسفة'!J11)</f>
        <v/>
      </c>
      <c r="E52" s="143" t="str">
        <f>IF('3آداب وفلسفة'!K11="","",'3آداب وفلسفة'!K11)</f>
        <v/>
      </c>
      <c r="F52" s="143" t="str">
        <f>IF(D52="","",SUM('3آداب وفلسفة'!L11:M11)/2)</f>
        <v/>
      </c>
      <c r="G52" s="143" t="str">
        <f>IF('3آداب وفلسفة'!N11="","",'3آداب وفلسفة'!N11*2)</f>
        <v/>
      </c>
      <c r="H52" s="143" t="str">
        <f t="shared" si="4"/>
        <v/>
      </c>
      <c r="I52" s="144">
        <f>IF('2 علوم تجريبية 1'!$N$1="","",'2 علوم تجريبية 1'!$N$1)</f>
        <v>2</v>
      </c>
      <c r="J52" s="145" t="str">
        <f t="shared" si="5"/>
        <v/>
      </c>
      <c r="K52" s="265" t="str">
        <f t="shared" si="6"/>
        <v/>
      </c>
      <c r="L52" s="265"/>
      <c r="M52" s="147"/>
      <c r="N52" s="255"/>
    </row>
    <row r="53" spans="1:14" ht="21" thickBot="1" x14ac:dyDescent="0.3">
      <c r="A53" s="142">
        <f>IF('3آداب وفلسفة'!A12="","",'3آداب وفلسفة'!A12)</f>
        <v>9</v>
      </c>
      <c r="B53" s="263" t="str">
        <f>IF('3آداب وفلسفة'!B12:C12="","",'3آداب وفلسفة'!B12:C12)</f>
        <v>بن علي محمد</v>
      </c>
      <c r="C53" s="264"/>
      <c r="D53" s="143" t="str">
        <f>IF('3آداب وفلسفة'!J12="","",'3آداب وفلسفة'!J12)</f>
        <v/>
      </c>
      <c r="E53" s="143" t="str">
        <f>IF('3آداب وفلسفة'!K12="","",'3آداب وفلسفة'!K12)</f>
        <v/>
      </c>
      <c r="F53" s="143" t="str">
        <f>IF(D53="","",SUM('3آداب وفلسفة'!L12:M12)/2)</f>
        <v/>
      </c>
      <c r="G53" s="143" t="str">
        <f>IF('3آداب وفلسفة'!N12="","",'3آداب وفلسفة'!N12*2)</f>
        <v/>
      </c>
      <c r="H53" s="143" t="str">
        <f t="shared" si="4"/>
        <v/>
      </c>
      <c r="I53" s="144">
        <f>IF('2 علوم تجريبية 1'!$N$1="","",'2 علوم تجريبية 1'!$N$1)</f>
        <v>2</v>
      </c>
      <c r="J53" s="145" t="str">
        <f t="shared" si="5"/>
        <v/>
      </c>
      <c r="K53" s="265" t="str">
        <f t="shared" si="6"/>
        <v/>
      </c>
      <c r="L53" s="265"/>
      <c r="M53" s="147"/>
      <c r="N53" s="255"/>
    </row>
    <row r="54" spans="1:14" ht="21" thickBot="1" x14ac:dyDescent="0.3">
      <c r="A54" s="142">
        <f>IF('3آداب وفلسفة'!A13="","",'3آداب وفلسفة'!A13)</f>
        <v>10</v>
      </c>
      <c r="B54" s="263" t="str">
        <f>IF('3آداب وفلسفة'!B13:C13="","",'3آداب وفلسفة'!B13:C13)</f>
        <v>بن مجدوب عبد القادر ص</v>
      </c>
      <c r="C54" s="264"/>
      <c r="D54" s="143" t="str">
        <f>IF('3آداب وفلسفة'!J13="","",'3آداب وفلسفة'!J13)</f>
        <v/>
      </c>
      <c r="E54" s="143" t="str">
        <f>IF('3آداب وفلسفة'!K13="","",'3آداب وفلسفة'!K13)</f>
        <v/>
      </c>
      <c r="F54" s="143" t="str">
        <f>IF(D54="","",SUM('3آداب وفلسفة'!L13:M13)/2)</f>
        <v/>
      </c>
      <c r="G54" s="143" t="str">
        <f>IF('3آداب وفلسفة'!N13="","",'3آداب وفلسفة'!N13*2)</f>
        <v/>
      </c>
      <c r="H54" s="143" t="str">
        <f t="shared" si="4"/>
        <v/>
      </c>
      <c r="I54" s="144">
        <f>IF('2 علوم تجريبية 1'!$N$1="","",'2 علوم تجريبية 1'!$N$1)</f>
        <v>2</v>
      </c>
      <c r="J54" s="145" t="str">
        <f t="shared" si="5"/>
        <v/>
      </c>
      <c r="K54" s="265" t="str">
        <f t="shared" si="6"/>
        <v/>
      </c>
      <c r="L54" s="265"/>
      <c r="M54" s="147"/>
      <c r="N54" s="255"/>
    </row>
    <row r="55" spans="1:14" ht="21" thickBot="1" x14ac:dyDescent="0.3">
      <c r="A55" s="142">
        <f>IF('3آداب وفلسفة'!A14="","",'3آداب وفلسفة'!A14)</f>
        <v>11</v>
      </c>
      <c r="B55" s="263" t="str">
        <f>IF('3آداب وفلسفة'!B14:C14="","",'3آداب وفلسفة'!B14:C14)</f>
        <v>بن ميلود هاجر</v>
      </c>
      <c r="C55" s="264"/>
      <c r="D55" s="143" t="str">
        <f>IF('3آداب وفلسفة'!J14="","",'3آداب وفلسفة'!J14)</f>
        <v/>
      </c>
      <c r="E55" s="143" t="str">
        <f>IF('3آداب وفلسفة'!K14="","",'3آداب وفلسفة'!K14)</f>
        <v/>
      </c>
      <c r="F55" s="143" t="str">
        <f>IF(D55="","",SUM('3آداب وفلسفة'!L14:M14)/2)</f>
        <v/>
      </c>
      <c r="G55" s="143" t="str">
        <f>IF('3آداب وفلسفة'!N14="","",'3آداب وفلسفة'!N14*2)</f>
        <v/>
      </c>
      <c r="H55" s="143" t="str">
        <f t="shared" si="4"/>
        <v/>
      </c>
      <c r="I55" s="144">
        <f>IF('2 علوم تجريبية 1'!$N$1="","",'2 علوم تجريبية 1'!$N$1)</f>
        <v>2</v>
      </c>
      <c r="J55" s="145" t="str">
        <f t="shared" si="5"/>
        <v/>
      </c>
      <c r="K55" s="265" t="str">
        <f t="shared" si="6"/>
        <v/>
      </c>
      <c r="L55" s="265"/>
      <c r="M55" s="147"/>
      <c r="N55" s="255"/>
    </row>
    <row r="56" spans="1:14" ht="21" thickBot="1" x14ac:dyDescent="0.3">
      <c r="A56" s="142">
        <f>IF('3آداب وفلسفة'!A15="","",'3آداب وفلسفة'!A15)</f>
        <v>12</v>
      </c>
      <c r="B56" s="263" t="str">
        <f>IF('3آداب وفلسفة'!B15:C15="","",'3آداب وفلسفة'!B15:C15)</f>
        <v>بيان ريا ض</v>
      </c>
      <c r="C56" s="264"/>
      <c r="D56" s="143" t="str">
        <f>IF('3آداب وفلسفة'!J15="","",'3آداب وفلسفة'!J15)</f>
        <v/>
      </c>
      <c r="E56" s="143" t="str">
        <f>IF('3آداب وفلسفة'!K15="","",'3آداب وفلسفة'!K15)</f>
        <v/>
      </c>
      <c r="F56" s="143" t="str">
        <f>IF(D56="","",SUM('3آداب وفلسفة'!L15:M15)/2)</f>
        <v/>
      </c>
      <c r="G56" s="143" t="str">
        <f>IF('3آداب وفلسفة'!N15="","",'3آداب وفلسفة'!N15*2)</f>
        <v/>
      </c>
      <c r="H56" s="143" t="str">
        <f t="shared" si="4"/>
        <v/>
      </c>
      <c r="I56" s="144">
        <f>IF('2 علوم تجريبية 1'!$N$1="","",'2 علوم تجريبية 1'!$N$1)</f>
        <v>2</v>
      </c>
      <c r="J56" s="145" t="str">
        <f t="shared" si="5"/>
        <v/>
      </c>
      <c r="K56" s="265" t="str">
        <f t="shared" si="6"/>
        <v/>
      </c>
      <c r="L56" s="265"/>
      <c r="M56" s="147"/>
      <c r="N56" s="255"/>
    </row>
    <row r="57" spans="1:14" ht="21" thickBot="1" x14ac:dyDescent="0.3">
      <c r="A57" s="142">
        <f>IF('3آداب وفلسفة'!A16="","",'3آداب وفلسفة'!A16)</f>
        <v>13</v>
      </c>
      <c r="B57" s="263" t="str">
        <f>IF('3آداب وفلسفة'!B16:C16="","",'3آداب وفلسفة'!B16:C16)</f>
        <v>حاكم ياسر</v>
      </c>
      <c r="C57" s="264"/>
      <c r="D57" s="143" t="str">
        <f>IF('3آداب وفلسفة'!J16="","",'3آداب وفلسفة'!J16)</f>
        <v/>
      </c>
      <c r="E57" s="143" t="str">
        <f>IF('3آداب وفلسفة'!K16="","",'3آداب وفلسفة'!K16)</f>
        <v/>
      </c>
      <c r="F57" s="143" t="str">
        <f>IF(D57="","",SUM('3آداب وفلسفة'!L16:M16)/2)</f>
        <v/>
      </c>
      <c r="G57" s="143" t="str">
        <f>IF('3آداب وفلسفة'!N16="","",'3آداب وفلسفة'!N16*2)</f>
        <v/>
      </c>
      <c r="H57" s="143" t="str">
        <f t="shared" si="4"/>
        <v/>
      </c>
      <c r="I57" s="144">
        <f>IF('2 علوم تجريبية 1'!$N$1="","",'2 علوم تجريبية 1'!$N$1)</f>
        <v>2</v>
      </c>
      <c r="J57" s="145" t="str">
        <f t="shared" si="5"/>
        <v/>
      </c>
      <c r="K57" s="265" t="str">
        <f t="shared" si="6"/>
        <v/>
      </c>
      <c r="L57" s="265"/>
      <c r="M57" s="147"/>
      <c r="N57" s="255"/>
    </row>
    <row r="58" spans="1:14" ht="21" thickBot="1" x14ac:dyDescent="0.3">
      <c r="A58" s="142">
        <f>IF('3آداب وفلسفة'!A17="","",'3آداب وفلسفة'!A17)</f>
        <v>14</v>
      </c>
      <c r="B58" s="263" t="str">
        <f>IF('3آداب وفلسفة'!B17:C17="","",'3آداب وفلسفة'!B17:C17)</f>
        <v>حبيبي مروة</v>
      </c>
      <c r="C58" s="264"/>
      <c r="D58" s="143" t="str">
        <f>IF('3آداب وفلسفة'!J17="","",'3آداب وفلسفة'!J17)</f>
        <v/>
      </c>
      <c r="E58" s="143" t="str">
        <f>IF('3آداب وفلسفة'!K17="","",'3آداب وفلسفة'!K17)</f>
        <v/>
      </c>
      <c r="F58" s="143" t="str">
        <f>IF(D58="","",SUM('3آداب وفلسفة'!L17:M17)/2)</f>
        <v/>
      </c>
      <c r="G58" s="143" t="str">
        <f>IF('3آداب وفلسفة'!N17="","",'3آداب وفلسفة'!N17*2)</f>
        <v/>
      </c>
      <c r="H58" s="143" t="str">
        <f t="shared" si="4"/>
        <v/>
      </c>
      <c r="I58" s="144">
        <f>IF('2 علوم تجريبية 1'!$N$1="","",'2 علوم تجريبية 1'!$N$1)</f>
        <v>2</v>
      </c>
      <c r="J58" s="145" t="str">
        <f t="shared" si="5"/>
        <v/>
      </c>
      <c r="K58" s="265" t="str">
        <f t="shared" si="6"/>
        <v/>
      </c>
      <c r="L58" s="265"/>
      <c r="M58" s="147"/>
      <c r="N58" s="255"/>
    </row>
    <row r="59" spans="1:14" ht="21" thickBot="1" x14ac:dyDescent="0.3">
      <c r="A59" s="142">
        <f>IF('3آداب وفلسفة'!A18="","",'3آداب وفلسفة'!A18)</f>
        <v>15</v>
      </c>
      <c r="B59" s="263" t="str">
        <f>IF('3آداب وفلسفة'!B18:C18="","",'3آداب وفلسفة'!B18:C18)</f>
        <v>خالفي محمد</v>
      </c>
      <c r="C59" s="264"/>
      <c r="D59" s="143" t="str">
        <f>IF('3آداب وفلسفة'!J18="","",'3آداب وفلسفة'!J18)</f>
        <v/>
      </c>
      <c r="E59" s="143" t="str">
        <f>IF('3آداب وفلسفة'!K18="","",'3آداب وفلسفة'!K18)</f>
        <v/>
      </c>
      <c r="F59" s="143" t="str">
        <f>IF(D59="","",SUM('3آداب وفلسفة'!L18:M18)/2)</f>
        <v/>
      </c>
      <c r="G59" s="143" t="str">
        <f>IF('3آداب وفلسفة'!N18="","",'3آداب وفلسفة'!N18*2)</f>
        <v/>
      </c>
      <c r="H59" s="143" t="str">
        <f t="shared" si="4"/>
        <v/>
      </c>
      <c r="I59" s="144">
        <f>IF('2 علوم تجريبية 1'!$N$1="","",'2 علوم تجريبية 1'!$N$1)</f>
        <v>2</v>
      </c>
      <c r="J59" s="145" t="str">
        <f t="shared" si="5"/>
        <v/>
      </c>
      <c r="K59" s="265" t="str">
        <f t="shared" si="6"/>
        <v/>
      </c>
      <c r="L59" s="265"/>
      <c r="M59" s="147"/>
      <c r="N59" s="256"/>
    </row>
    <row r="60" spans="1:14" ht="21.75" thickTop="1" thickBot="1" x14ac:dyDescent="0.3">
      <c r="A60" s="142">
        <f>IF('3آداب وفلسفة'!A19="","",'3آداب وفلسفة'!A19)</f>
        <v>16</v>
      </c>
      <c r="B60" s="263" t="str">
        <f>IF('3آداب وفلسفة'!B19:C19="","",'3آداب وفلسفة'!B19:C19)</f>
        <v>دحمان معاد عصام الدين</v>
      </c>
      <c r="C60" s="264"/>
      <c r="D60" s="143" t="str">
        <f>IF('3آداب وفلسفة'!J19="","",'3آداب وفلسفة'!J19)</f>
        <v/>
      </c>
      <c r="E60" s="143" t="str">
        <f>IF('3آداب وفلسفة'!K19="","",'3آداب وفلسفة'!K19)</f>
        <v/>
      </c>
      <c r="F60" s="143" t="str">
        <f>IF(D60="","",SUM('3آداب وفلسفة'!L19:M19)/2)</f>
        <v/>
      </c>
      <c r="G60" s="143" t="str">
        <f>IF('3آداب وفلسفة'!N19="","",'3آداب وفلسفة'!N19*2)</f>
        <v/>
      </c>
      <c r="H60" s="143" t="str">
        <f t="shared" si="4"/>
        <v/>
      </c>
      <c r="I60" s="144">
        <f>IF('2 علوم تجريبية 1'!$N$1="","",'2 علوم تجريبية 1'!$N$1)</f>
        <v>2</v>
      </c>
      <c r="J60" s="145" t="str">
        <f t="shared" si="5"/>
        <v/>
      </c>
      <c r="K60" s="265" t="str">
        <f t="shared" si="6"/>
        <v/>
      </c>
      <c r="L60" s="265"/>
      <c r="M60" s="147"/>
      <c r="N60" s="173"/>
    </row>
    <row r="61" spans="1:14" ht="21.75" thickTop="1" thickBot="1" x14ac:dyDescent="0.3">
      <c r="A61" s="142">
        <f>IF('3آداب وفلسفة'!A20="","",'3آداب وفلسفة'!A20)</f>
        <v>17</v>
      </c>
      <c r="B61" s="263" t="str">
        <f>IF('3آداب وفلسفة'!B20:C20="","",'3آداب وفلسفة'!B20:C20)</f>
        <v>دلاس فاطمة الزهراء</v>
      </c>
      <c r="C61" s="264"/>
      <c r="D61" s="143" t="str">
        <f>IF('3آداب وفلسفة'!J20="","",'3آداب وفلسفة'!J20)</f>
        <v/>
      </c>
      <c r="E61" s="143" t="str">
        <f>IF('3آداب وفلسفة'!K20="","",'3آداب وفلسفة'!K20)</f>
        <v/>
      </c>
      <c r="F61" s="143" t="str">
        <f>IF(D61="","",SUM('3آداب وفلسفة'!L20:M20)/2)</f>
        <v/>
      </c>
      <c r="G61" s="143" t="str">
        <f>IF('3آداب وفلسفة'!N20="","",'3آداب وفلسفة'!N20*2)</f>
        <v/>
      </c>
      <c r="H61" s="143" t="str">
        <f t="shared" si="4"/>
        <v/>
      </c>
      <c r="I61" s="144">
        <f>IF('2 علوم تجريبية 1'!$N$1="","",'2 علوم تجريبية 1'!$N$1)</f>
        <v>2</v>
      </c>
      <c r="J61" s="145" t="str">
        <f t="shared" si="5"/>
        <v/>
      </c>
      <c r="K61" s="265" t="str">
        <f t="shared" si="6"/>
        <v/>
      </c>
      <c r="L61" s="265"/>
      <c r="M61" s="147"/>
      <c r="N61" s="257" t="str">
        <f>IFERROR(AVERAGE(H45:H74),"")</f>
        <v/>
      </c>
    </row>
    <row r="62" spans="1:14" ht="21" thickBot="1" x14ac:dyDescent="0.3">
      <c r="A62" s="142">
        <f>IF('3آداب وفلسفة'!A21="","",'3آداب وفلسفة'!A21)</f>
        <v>18</v>
      </c>
      <c r="B62" s="263" t="str">
        <f>IF('3آداب وفلسفة'!B21:C21="","",'3آداب وفلسفة'!B21:C21)</f>
        <v>زباش عائشة</v>
      </c>
      <c r="C62" s="264"/>
      <c r="D62" s="143" t="str">
        <f>IF('3آداب وفلسفة'!J21="","",'3آداب وفلسفة'!J21)</f>
        <v/>
      </c>
      <c r="E62" s="143" t="str">
        <f>IF('3آداب وفلسفة'!K21="","",'3آداب وفلسفة'!K21)</f>
        <v/>
      </c>
      <c r="F62" s="143" t="str">
        <f>IF(D62="","",SUM('3آداب وفلسفة'!L21:M21)/2)</f>
        <v/>
      </c>
      <c r="G62" s="143" t="str">
        <f>IF('3آداب وفلسفة'!N21="","",'3آداب وفلسفة'!N21*2)</f>
        <v/>
      </c>
      <c r="H62" s="143" t="str">
        <f t="shared" si="4"/>
        <v/>
      </c>
      <c r="I62" s="144">
        <f>IF('2 علوم تجريبية 1'!$N$1="","",'2 علوم تجريبية 1'!$N$1)</f>
        <v>2</v>
      </c>
      <c r="J62" s="145" t="str">
        <f t="shared" si="5"/>
        <v/>
      </c>
      <c r="K62" s="265" t="str">
        <f t="shared" si="6"/>
        <v/>
      </c>
      <c r="L62" s="265"/>
      <c r="M62" s="147"/>
      <c r="N62" s="258"/>
    </row>
    <row r="63" spans="1:14" ht="21" thickBot="1" x14ac:dyDescent="0.3">
      <c r="A63" s="142">
        <f>IF('3آداب وفلسفة'!A22="","",'3آداب وفلسفة'!A22)</f>
        <v>19</v>
      </c>
      <c r="B63" s="263" t="str">
        <f>IF('3آداب وفلسفة'!B22:C22="","",'3آداب وفلسفة'!B22:C22)</f>
        <v>ساعي اكرام</v>
      </c>
      <c r="C63" s="264"/>
      <c r="D63" s="143" t="str">
        <f>IF('3آداب وفلسفة'!J22="","",'3آداب وفلسفة'!J22)</f>
        <v/>
      </c>
      <c r="E63" s="143" t="str">
        <f>IF('3آداب وفلسفة'!K22="","",'3آداب وفلسفة'!K22)</f>
        <v/>
      </c>
      <c r="F63" s="143" t="str">
        <f>IF(D63="","",SUM('3آداب وفلسفة'!L22:M22)/2)</f>
        <v/>
      </c>
      <c r="G63" s="143" t="str">
        <f>IF('3آداب وفلسفة'!N22="","",'3آداب وفلسفة'!N22*2)</f>
        <v/>
      </c>
      <c r="H63" s="143" t="str">
        <f t="shared" si="4"/>
        <v/>
      </c>
      <c r="I63" s="144">
        <f>IF('2 علوم تجريبية 1'!$N$1="","",'2 علوم تجريبية 1'!$N$1)</f>
        <v>2</v>
      </c>
      <c r="J63" s="145" t="str">
        <f t="shared" si="5"/>
        <v/>
      </c>
      <c r="K63" s="265" t="str">
        <f t="shared" si="6"/>
        <v/>
      </c>
      <c r="L63" s="265"/>
      <c r="M63" s="147"/>
      <c r="N63" s="258"/>
    </row>
    <row r="64" spans="1:14" ht="21" thickBot="1" x14ac:dyDescent="0.3">
      <c r="A64" s="142">
        <f>IF('3آداب وفلسفة'!A23="","",'3آداب وفلسفة'!A23)</f>
        <v>20</v>
      </c>
      <c r="B64" s="263" t="str">
        <f>IF('3آداب وفلسفة'!B23:C23="","",'3آداب وفلسفة'!B23:C23)</f>
        <v>شنتوف صباح</v>
      </c>
      <c r="C64" s="264"/>
      <c r="D64" s="143" t="str">
        <f>IF('3آداب وفلسفة'!J23="","",'3آداب وفلسفة'!J23)</f>
        <v/>
      </c>
      <c r="E64" s="143" t="str">
        <f>IF('3آداب وفلسفة'!K23="","",'3آداب وفلسفة'!K23)</f>
        <v/>
      </c>
      <c r="F64" s="143" t="str">
        <f>IF(D64="","",SUM('3آداب وفلسفة'!L23:M23)/2)</f>
        <v/>
      </c>
      <c r="G64" s="143" t="str">
        <f>IF('3آداب وفلسفة'!N23="","",'3آداب وفلسفة'!N23*2)</f>
        <v/>
      </c>
      <c r="H64" s="143" t="str">
        <f t="shared" si="4"/>
        <v/>
      </c>
      <c r="I64" s="144">
        <f>IF('2 علوم تجريبية 1'!$N$1="","",'2 علوم تجريبية 1'!$N$1)</f>
        <v>2</v>
      </c>
      <c r="J64" s="145" t="str">
        <f t="shared" si="5"/>
        <v/>
      </c>
      <c r="K64" s="265" t="str">
        <f t="shared" si="6"/>
        <v/>
      </c>
      <c r="L64" s="265"/>
      <c r="M64" s="147"/>
      <c r="N64" s="258"/>
    </row>
    <row r="65" spans="1:14" ht="21" thickBot="1" x14ac:dyDescent="0.3">
      <c r="A65" s="142">
        <f>IF('3آداب وفلسفة'!A24="","",'3آداب وفلسفة'!A24)</f>
        <v>21</v>
      </c>
      <c r="B65" s="263" t="str">
        <f>IF('3آداب وفلسفة'!B24:C24="","",'3آداب وفلسفة'!B24:C24)</f>
        <v>صالحي صافية</v>
      </c>
      <c r="C65" s="264"/>
      <c r="D65" s="143" t="str">
        <f>IF('3آداب وفلسفة'!J24="","",'3آداب وفلسفة'!J24)</f>
        <v/>
      </c>
      <c r="E65" s="143" t="str">
        <f>IF('3آداب وفلسفة'!K24="","",'3آداب وفلسفة'!K24)</f>
        <v/>
      </c>
      <c r="F65" s="143" t="str">
        <f>IF(D65="","",SUM('3آداب وفلسفة'!L24:M24)/2)</f>
        <v/>
      </c>
      <c r="G65" s="143" t="str">
        <f>IF('3آداب وفلسفة'!N24="","",'3آداب وفلسفة'!N24*2)</f>
        <v/>
      </c>
      <c r="H65" s="143" t="str">
        <f t="shared" si="4"/>
        <v/>
      </c>
      <c r="I65" s="144">
        <f>IF('2 علوم تجريبية 1'!$N$1="","",'2 علوم تجريبية 1'!$N$1)</f>
        <v>2</v>
      </c>
      <c r="J65" s="145" t="str">
        <f t="shared" si="5"/>
        <v/>
      </c>
      <c r="K65" s="265" t="str">
        <f t="shared" si="6"/>
        <v/>
      </c>
      <c r="L65" s="265"/>
      <c r="M65" s="147"/>
      <c r="N65" s="258"/>
    </row>
    <row r="66" spans="1:14" ht="21" thickBot="1" x14ac:dyDescent="0.3">
      <c r="A66" s="142">
        <f>IF('3آداب وفلسفة'!A25="","",'3آداب وفلسفة'!A25)</f>
        <v>22</v>
      </c>
      <c r="B66" s="263" t="str">
        <f>IF('3آداب وفلسفة'!B25:C25="","",'3آداب وفلسفة'!B25:C25)</f>
        <v>عماري طارق</v>
      </c>
      <c r="C66" s="264"/>
      <c r="D66" s="143" t="str">
        <f>IF('3آداب وفلسفة'!J25="","",'3آداب وفلسفة'!J25)</f>
        <v/>
      </c>
      <c r="E66" s="143" t="str">
        <f>IF('3آداب وفلسفة'!K25="","",'3آداب وفلسفة'!K25)</f>
        <v/>
      </c>
      <c r="F66" s="143" t="str">
        <f>IF(D66="","",SUM('3آداب وفلسفة'!L25:M25)/2)</f>
        <v/>
      </c>
      <c r="G66" s="143" t="str">
        <f>IF('3آداب وفلسفة'!N25="","",'3آداب وفلسفة'!N25*2)</f>
        <v/>
      </c>
      <c r="H66" s="143" t="str">
        <f t="shared" si="4"/>
        <v/>
      </c>
      <c r="I66" s="144">
        <f>IF('2 علوم تجريبية 1'!$N$1="","",'2 علوم تجريبية 1'!$N$1)</f>
        <v>2</v>
      </c>
      <c r="J66" s="145" t="str">
        <f t="shared" si="5"/>
        <v/>
      </c>
      <c r="K66" s="265" t="str">
        <f t="shared" si="6"/>
        <v/>
      </c>
      <c r="L66" s="265"/>
      <c r="M66" s="147"/>
      <c r="N66" s="258"/>
    </row>
    <row r="67" spans="1:14" ht="21" thickBot="1" x14ac:dyDescent="0.3">
      <c r="A67" s="142">
        <f>IF('3آداب وفلسفة'!A26="","",'3آداب وفلسفة'!A26)</f>
        <v>23</v>
      </c>
      <c r="B67" s="263" t="str">
        <f>IF('3آداب وفلسفة'!B26:C26="","",'3آداب وفلسفة'!B26:C26)</f>
        <v>عمير محمد</v>
      </c>
      <c r="C67" s="264"/>
      <c r="D67" s="143" t="str">
        <f>IF('3آداب وفلسفة'!J26="","",'3آداب وفلسفة'!J26)</f>
        <v/>
      </c>
      <c r="E67" s="143" t="str">
        <f>IF('3آداب وفلسفة'!K26="","",'3آداب وفلسفة'!K26)</f>
        <v/>
      </c>
      <c r="F67" s="143" t="str">
        <f>IF(D67="","",SUM('3آداب وفلسفة'!L26:M26)/2)</f>
        <v/>
      </c>
      <c r="G67" s="143" t="str">
        <f>IF('3آداب وفلسفة'!N26="","",'3آداب وفلسفة'!N26*2)</f>
        <v/>
      </c>
      <c r="H67" s="143" t="str">
        <f t="shared" si="4"/>
        <v/>
      </c>
      <c r="I67" s="144">
        <f>IF('2 علوم تجريبية 1'!$N$1="","",'2 علوم تجريبية 1'!$N$1)</f>
        <v>2</v>
      </c>
      <c r="J67" s="145" t="str">
        <f t="shared" si="5"/>
        <v/>
      </c>
      <c r="K67" s="265" t="str">
        <f t="shared" si="6"/>
        <v/>
      </c>
      <c r="L67" s="265"/>
      <c r="M67" s="147"/>
      <c r="N67" s="258"/>
    </row>
    <row r="68" spans="1:14" ht="21" thickBot="1" x14ac:dyDescent="0.3">
      <c r="A68" s="142">
        <f>IF('3آداب وفلسفة'!A27="","",'3آداب وفلسفة'!A27)</f>
        <v>24</v>
      </c>
      <c r="B68" s="263" t="str">
        <f>IF('3آداب وفلسفة'!B27:C27="","",'3آداب وفلسفة'!B27:C27)</f>
        <v>قندوزي عيدة</v>
      </c>
      <c r="C68" s="264"/>
      <c r="D68" s="143" t="str">
        <f>IF('3آداب وفلسفة'!J27="","",'3آداب وفلسفة'!J27)</f>
        <v/>
      </c>
      <c r="E68" s="143" t="str">
        <f>IF('3آداب وفلسفة'!K27="","",'3آداب وفلسفة'!K27)</f>
        <v/>
      </c>
      <c r="F68" s="143" t="str">
        <f>IF(D68="","",SUM('3آداب وفلسفة'!L27:M27)/2)</f>
        <v/>
      </c>
      <c r="G68" s="143" t="str">
        <f>IF('3آداب وفلسفة'!N27="","",'3آداب وفلسفة'!N27*2)</f>
        <v/>
      </c>
      <c r="H68" s="143" t="str">
        <f t="shared" si="4"/>
        <v/>
      </c>
      <c r="I68" s="144">
        <f>IF('2 علوم تجريبية 1'!$N$1="","",'2 علوم تجريبية 1'!$N$1)</f>
        <v>2</v>
      </c>
      <c r="J68" s="145" t="str">
        <f t="shared" si="5"/>
        <v/>
      </c>
      <c r="K68" s="265" t="str">
        <f t="shared" si="6"/>
        <v/>
      </c>
      <c r="L68" s="265"/>
      <c r="M68" s="147"/>
      <c r="N68" s="258"/>
    </row>
    <row r="69" spans="1:14" ht="21" thickBot="1" x14ac:dyDescent="0.3">
      <c r="A69" s="142">
        <f>IF('3آداب وفلسفة'!A28="","",'3آداب وفلسفة'!A28)</f>
        <v>25</v>
      </c>
      <c r="B69" s="263" t="str">
        <f>IF('3آداب وفلسفة'!B28:C28="","",'3آداب وفلسفة'!B28:C28)</f>
        <v>كبريت عائشة</v>
      </c>
      <c r="C69" s="264"/>
      <c r="D69" s="143" t="str">
        <f>IF('3آداب وفلسفة'!J28="","",'3آداب وفلسفة'!J28)</f>
        <v/>
      </c>
      <c r="E69" s="143" t="str">
        <f>IF('3آداب وفلسفة'!K28="","",'3آداب وفلسفة'!K28)</f>
        <v/>
      </c>
      <c r="F69" s="143" t="str">
        <f>IF(D69="","",SUM('3آداب وفلسفة'!L28:M28)/2)</f>
        <v/>
      </c>
      <c r="G69" s="143" t="str">
        <f>IF('3آداب وفلسفة'!N28="","",'3آداب وفلسفة'!N28*2)</f>
        <v/>
      </c>
      <c r="H69" s="143" t="str">
        <f t="shared" si="4"/>
        <v/>
      </c>
      <c r="I69" s="144">
        <f>IF('2 علوم تجريبية 1'!$N$1="","",'2 علوم تجريبية 1'!$N$1)</f>
        <v>2</v>
      </c>
      <c r="J69" s="145" t="str">
        <f t="shared" si="5"/>
        <v/>
      </c>
      <c r="K69" s="265" t="str">
        <f t="shared" si="6"/>
        <v/>
      </c>
      <c r="L69" s="265"/>
      <c r="M69" s="147"/>
      <c r="N69" s="258"/>
    </row>
    <row r="70" spans="1:14" ht="21" thickBot="1" x14ac:dyDescent="0.3">
      <c r="A70" s="142">
        <f>IF('3آداب وفلسفة'!A29="","",'3آداب وفلسفة'!A29)</f>
        <v>26</v>
      </c>
      <c r="B70" s="263" t="str">
        <f>IF('3آداب وفلسفة'!B29:C29="","",'3آداب وفلسفة'!B29:C29)</f>
        <v>مبروكي روميسة</v>
      </c>
      <c r="C70" s="264"/>
      <c r="D70" s="143" t="str">
        <f>IF('3آداب وفلسفة'!J29="","",'3آداب وفلسفة'!J29)</f>
        <v/>
      </c>
      <c r="E70" s="143" t="str">
        <f>IF('3آداب وفلسفة'!K29="","",'3آداب وفلسفة'!K29)</f>
        <v/>
      </c>
      <c r="F70" s="143" t="str">
        <f>IF(D70="","",SUM('3آداب وفلسفة'!L29:M29)/2)</f>
        <v/>
      </c>
      <c r="G70" s="143" t="str">
        <f>IF('3آداب وفلسفة'!N29="","",'3آداب وفلسفة'!N29*2)</f>
        <v/>
      </c>
      <c r="H70" s="143" t="str">
        <f t="shared" si="4"/>
        <v/>
      </c>
      <c r="I70" s="144">
        <f>IF('2 علوم تجريبية 1'!$N$1="","",'2 علوم تجريبية 1'!$N$1)</f>
        <v>2</v>
      </c>
      <c r="J70" s="145" t="str">
        <f t="shared" si="5"/>
        <v/>
      </c>
      <c r="K70" s="265" t="str">
        <f t="shared" si="6"/>
        <v/>
      </c>
      <c r="L70" s="265"/>
      <c r="M70" s="147"/>
      <c r="N70" s="258"/>
    </row>
    <row r="71" spans="1:14" ht="21" thickBot="1" x14ac:dyDescent="0.3">
      <c r="A71" s="142">
        <f>IF('3آداب وفلسفة'!A30="","",'3آداب وفلسفة'!A30)</f>
        <v>27</v>
      </c>
      <c r="B71" s="263" t="str">
        <f>IF('3آداب وفلسفة'!B30:C30="","",'3آداب وفلسفة'!B30:C30)</f>
        <v>مجدوب إلياس</v>
      </c>
      <c r="C71" s="264"/>
      <c r="D71" s="143" t="str">
        <f>IF('3آداب وفلسفة'!J30="","",'3آداب وفلسفة'!J30)</f>
        <v/>
      </c>
      <c r="E71" s="143" t="str">
        <f>IF('3آداب وفلسفة'!K30="","",'3آداب وفلسفة'!K30)</f>
        <v/>
      </c>
      <c r="F71" s="143" t="str">
        <f>IF(D71="","",SUM('3آداب وفلسفة'!L30:M30)/2)</f>
        <v/>
      </c>
      <c r="G71" s="143" t="str">
        <f>IF('3آداب وفلسفة'!N30="","",'3آداب وفلسفة'!N30*2)</f>
        <v/>
      </c>
      <c r="H71" s="143" t="str">
        <f t="shared" si="4"/>
        <v/>
      </c>
      <c r="I71" s="144">
        <f>IF('2 علوم تجريبية 1'!$N$1="","",'2 علوم تجريبية 1'!$N$1)</f>
        <v>2</v>
      </c>
      <c r="J71" s="145" t="str">
        <f t="shared" si="5"/>
        <v/>
      </c>
      <c r="K71" s="265" t="str">
        <f t="shared" si="6"/>
        <v/>
      </c>
      <c r="L71" s="265"/>
      <c r="M71" s="147"/>
      <c r="N71" s="258"/>
    </row>
    <row r="72" spans="1:14" ht="21" thickBot="1" x14ac:dyDescent="0.3">
      <c r="A72" s="142">
        <f>IF('3آداب وفلسفة'!A31="","",'3آداب وفلسفة'!A31)</f>
        <v>28</v>
      </c>
      <c r="B72" s="263" t="str">
        <f>IF('3آداب وفلسفة'!B31:C31="","",'3آداب وفلسفة'!B31:C31)</f>
        <v>معطي صفاء</v>
      </c>
      <c r="C72" s="264"/>
      <c r="D72" s="143" t="str">
        <f>IF('3آداب وفلسفة'!J31="","",'3آداب وفلسفة'!J31)</f>
        <v/>
      </c>
      <c r="E72" s="143" t="str">
        <f>IF('3آداب وفلسفة'!K31="","",'3آداب وفلسفة'!K31)</f>
        <v/>
      </c>
      <c r="F72" s="143" t="str">
        <f>IF(D72="","",SUM('3آداب وفلسفة'!L31:M31)/2)</f>
        <v/>
      </c>
      <c r="G72" s="143" t="str">
        <f>IF('3آداب وفلسفة'!N31="","",'3آداب وفلسفة'!N31*2)</f>
        <v/>
      </c>
      <c r="H72" s="143" t="str">
        <f t="shared" si="4"/>
        <v/>
      </c>
      <c r="I72" s="144">
        <f>IF('2 علوم تجريبية 1'!$N$1="","",'2 علوم تجريبية 1'!$N$1)</f>
        <v>2</v>
      </c>
      <c r="J72" s="145" t="str">
        <f t="shared" si="5"/>
        <v/>
      </c>
      <c r="K72" s="265" t="str">
        <f t="shared" si="6"/>
        <v/>
      </c>
      <c r="L72" s="265"/>
      <c r="M72" s="147"/>
      <c r="N72" s="258"/>
    </row>
    <row r="73" spans="1:14" ht="21" thickBot="1" x14ac:dyDescent="0.3">
      <c r="A73" s="142">
        <f>IF('3آداب وفلسفة'!A32="","",'3آداب وفلسفة'!A32)</f>
        <v>29</v>
      </c>
      <c r="B73" s="263" t="str">
        <f>IF('3آداب وفلسفة'!B32:C32="","",'3آداب وفلسفة'!B32:C32)</f>
        <v>هدلي مريم</v>
      </c>
      <c r="C73" s="264"/>
      <c r="D73" s="143" t="str">
        <f>IF('3آداب وفلسفة'!J32="","",'3آداب وفلسفة'!J32)</f>
        <v/>
      </c>
      <c r="E73" s="143" t="str">
        <f>IF('3آداب وفلسفة'!K32="","",'3آداب وفلسفة'!K32)</f>
        <v/>
      </c>
      <c r="F73" s="143" t="str">
        <f>IF(D73="","",SUM('3آداب وفلسفة'!L32:M32)/2)</f>
        <v/>
      </c>
      <c r="G73" s="143" t="str">
        <f>IF('3آداب وفلسفة'!N32="","",'3آداب وفلسفة'!N32*2)</f>
        <v/>
      </c>
      <c r="H73" s="143" t="str">
        <f t="shared" si="4"/>
        <v/>
      </c>
      <c r="I73" s="144">
        <f>IF('2 علوم تجريبية 1'!$N$1="","",'2 علوم تجريبية 1'!$N$1)</f>
        <v>2</v>
      </c>
      <c r="J73" s="145" t="str">
        <f t="shared" si="5"/>
        <v/>
      </c>
      <c r="K73" s="265" t="str">
        <f t="shared" si="6"/>
        <v/>
      </c>
      <c r="L73" s="265"/>
      <c r="M73" s="147"/>
      <c r="N73" s="258"/>
    </row>
    <row r="74" spans="1:14" ht="21" thickBot="1" x14ac:dyDescent="0.3">
      <c r="A74" s="142" t="str">
        <f>IF('3آداب وفلسفة'!A33="","",'3آداب وفلسفة'!A33)</f>
        <v/>
      </c>
      <c r="B74" s="266" t="str">
        <f>IF('3آداب وفلسفة'!B33:C33="","",'3آداب وفلسفة'!B33:C33)</f>
        <v/>
      </c>
      <c r="C74" s="267"/>
      <c r="D74" s="161" t="str">
        <f>IF('2 علوم تجريبية 1'!G73="","",'2 علوم تجريبية 1'!G73)</f>
        <v/>
      </c>
      <c r="E74" s="161" t="str">
        <f>IF('2 علوم تجريبية 1'!H73="","",'2 علوم تجريبية 1'!H73)</f>
        <v/>
      </c>
      <c r="F74" s="161" t="str">
        <f>IF(D74="","",SUM('3آداب وفلسفة'!F74:G74)/2)</f>
        <v/>
      </c>
      <c r="G74" s="161" t="str">
        <f>IF('2 علوم تجريبية 1'!J73="","",'2 علوم تجريبية 1'!J73*2)</f>
        <v/>
      </c>
      <c r="H74" s="161" t="str">
        <f t="shared" si="4"/>
        <v/>
      </c>
      <c r="I74" s="162">
        <f>IF('2 علوم تجريبية 1'!$N$1="","",'2 علوم تجريبية 1'!$N$1)</f>
        <v>2</v>
      </c>
      <c r="J74" s="163" t="str">
        <f t="shared" si="5"/>
        <v/>
      </c>
      <c r="K74" s="268" t="str">
        <f t="shared" si="6"/>
        <v/>
      </c>
      <c r="L74" s="268"/>
      <c r="M74" s="158"/>
      <c r="N74" s="259"/>
    </row>
    <row r="75" spans="1:14" ht="19.5" thickBot="1" x14ac:dyDescent="0.3">
      <c r="A75" s="119"/>
      <c r="B75" s="119"/>
      <c r="C75" s="119"/>
      <c r="D75" s="134"/>
      <c r="E75" s="134"/>
      <c r="F75" s="134"/>
      <c r="G75" s="134"/>
      <c r="H75" s="134"/>
      <c r="I75" s="134"/>
      <c r="J75" s="134"/>
      <c r="K75" s="119"/>
      <c r="L75" s="119"/>
      <c r="M75" s="119"/>
      <c r="N75" s="134"/>
    </row>
    <row r="76" spans="1:14" ht="24" thickTop="1" thickBot="1" x14ac:dyDescent="0.3">
      <c r="A76" s="119"/>
      <c r="B76" s="260" t="s">
        <v>161</v>
      </c>
      <c r="C76" s="261"/>
      <c r="D76" s="262"/>
      <c r="E76" s="134"/>
      <c r="F76" s="174">
        <f>COUNTIF(H45:H74,"&gt;=10")</f>
        <v>0</v>
      </c>
      <c r="G76" s="134"/>
      <c r="H76" s="134"/>
      <c r="I76" s="260" t="s">
        <v>160</v>
      </c>
      <c r="J76" s="261"/>
      <c r="K76" s="262"/>
      <c r="L76" s="119"/>
      <c r="M76" s="119"/>
      <c r="N76" s="174">
        <f>COUNTIF(H45:H74,"&lt;10")</f>
        <v>0</v>
      </c>
    </row>
    <row r="77" spans="1:14" ht="23.25" thickTop="1" x14ac:dyDescent="0.25">
      <c r="A77" s="119"/>
      <c r="B77" s="172"/>
      <c r="C77" s="172"/>
      <c r="D77" s="172"/>
      <c r="E77" s="134"/>
      <c r="F77" s="172"/>
      <c r="G77" s="134"/>
      <c r="H77" s="134"/>
      <c r="I77" s="172"/>
      <c r="J77" s="172"/>
      <c r="K77" s="172"/>
      <c r="L77" s="119"/>
      <c r="M77" s="119"/>
      <c r="N77" s="172"/>
    </row>
    <row r="78" spans="1:14" ht="22.5" x14ac:dyDescent="0.25">
      <c r="A78" s="119"/>
      <c r="B78" s="172"/>
      <c r="C78" s="172"/>
      <c r="D78" s="172"/>
      <c r="E78" s="134"/>
      <c r="F78" s="172"/>
      <c r="G78" s="134"/>
      <c r="H78" s="134"/>
      <c r="I78" s="172"/>
      <c r="J78" s="172"/>
      <c r="K78" s="172"/>
      <c r="L78" s="119"/>
      <c r="M78" s="119"/>
      <c r="N78" s="172"/>
    </row>
    <row r="79" spans="1:14" ht="19.5" thickBot="1" x14ac:dyDescent="0.3">
      <c r="A79" s="119"/>
      <c r="B79" s="119"/>
      <c r="C79" s="119"/>
      <c r="D79" s="134"/>
      <c r="E79" s="134"/>
      <c r="F79" s="134"/>
      <c r="G79" s="134"/>
      <c r="H79" s="134"/>
      <c r="I79" s="134"/>
      <c r="J79" s="134"/>
      <c r="K79" s="119"/>
      <c r="L79" s="119"/>
      <c r="M79" s="119"/>
      <c r="N79" s="134"/>
    </row>
    <row r="80" spans="1:14" ht="30.75" thickBot="1" x14ac:dyDescent="0.3">
      <c r="A80" s="273" t="s">
        <v>0</v>
      </c>
      <c r="B80" s="273"/>
      <c r="C80" s="279" t="s">
        <v>26</v>
      </c>
      <c r="D80" s="279"/>
      <c r="E80" s="280"/>
      <c r="F80" s="281" t="s">
        <v>22</v>
      </c>
      <c r="G80" s="282"/>
      <c r="H80" s="282"/>
      <c r="I80" s="283"/>
      <c r="J80" s="293" t="s">
        <v>9</v>
      </c>
      <c r="K80" s="294"/>
      <c r="L80" s="286" t="s">
        <v>19</v>
      </c>
      <c r="M80" s="286"/>
      <c r="N80" s="286"/>
    </row>
    <row r="81" spans="1:14" ht="23.25" thickBot="1" x14ac:dyDescent="0.3">
      <c r="A81" s="273" t="s">
        <v>6</v>
      </c>
      <c r="B81" s="273"/>
      <c r="C81" s="274" t="s">
        <v>29</v>
      </c>
      <c r="D81" s="274"/>
      <c r="E81" s="274"/>
      <c r="F81" s="275" t="s">
        <v>5</v>
      </c>
      <c r="G81" s="275"/>
      <c r="H81" s="276" t="str">
        <f>IFERROR(INDEX($B$84:$H$113,MATCH(L81,H84:H113,0),1),"")</f>
        <v/>
      </c>
      <c r="I81" s="276"/>
      <c r="J81" s="277"/>
      <c r="K81" s="166" t="s">
        <v>10</v>
      </c>
      <c r="L81" s="137">
        <f>IFERROR(MAX(H84:H119),"")</f>
        <v>0</v>
      </c>
      <c r="M81" s="138"/>
      <c r="N81" s="139" t="s">
        <v>18</v>
      </c>
    </row>
    <row r="82" spans="1:14" ht="23.25" thickBot="1" x14ac:dyDescent="0.3">
      <c r="A82" s="273" t="s">
        <v>1</v>
      </c>
      <c r="B82" s="273"/>
      <c r="C82" s="274" t="s">
        <v>7</v>
      </c>
      <c r="D82" s="274"/>
      <c r="E82" s="274"/>
      <c r="F82" s="278" t="s">
        <v>8</v>
      </c>
      <c r="G82" s="278"/>
      <c r="H82" s="277" t="str">
        <f>IFERROR(INDEX($B$84:$H$113,MATCH(L82,H84:H113,0),1),"")</f>
        <v/>
      </c>
      <c r="I82" s="277"/>
      <c r="J82" s="277"/>
      <c r="K82" s="166" t="s">
        <v>10</v>
      </c>
      <c r="L82" s="137">
        <f>IFERROR(MIN(H84:H119),"")</f>
        <v>0</v>
      </c>
      <c r="M82" s="138"/>
      <c r="N82" s="140" t="s">
        <v>25</v>
      </c>
    </row>
    <row r="83" spans="1:14" ht="21.75" customHeight="1" thickTop="1" thickBot="1" x14ac:dyDescent="0.3">
      <c r="A83" s="164" t="s">
        <v>2</v>
      </c>
      <c r="B83" s="271" t="s">
        <v>3</v>
      </c>
      <c r="C83" s="271"/>
      <c r="D83" s="165" t="s">
        <v>11</v>
      </c>
      <c r="E83" s="165" t="s">
        <v>12</v>
      </c>
      <c r="F83" s="165" t="s">
        <v>13</v>
      </c>
      <c r="G83" s="165" t="s">
        <v>28</v>
      </c>
      <c r="H83" s="165" t="s">
        <v>14</v>
      </c>
      <c r="I83" s="165" t="s">
        <v>15</v>
      </c>
      <c r="J83" s="165" t="s">
        <v>16</v>
      </c>
      <c r="K83" s="272" t="s">
        <v>17</v>
      </c>
      <c r="L83" s="272"/>
      <c r="M83" s="141"/>
      <c r="N83" s="254" t="s">
        <v>152</v>
      </c>
    </row>
    <row r="84" spans="1:14" ht="21" thickBot="1" x14ac:dyDescent="0.3">
      <c r="A84" s="142">
        <f>IF('3آداب وفلسفة'!A4="","",'3آداب وفلسفة'!A4)</f>
        <v>1</v>
      </c>
      <c r="B84" s="263" t="str">
        <f>IF('3آداب وفلسفة'!B4:C4="","",'3آداب وفلسفة'!B4:C4)</f>
        <v>بكيرات وليد</v>
      </c>
      <c r="C84" s="264"/>
      <c r="D84" s="143" t="str">
        <f>IF('3آداب وفلسفة'!P4="","",'3آداب وفلسفة'!P4)</f>
        <v/>
      </c>
      <c r="E84" s="143" t="str">
        <f>IF('3آداب وفلسفة'!Q4="","",'3آداب وفلسفة'!Q4)</f>
        <v/>
      </c>
      <c r="F84" s="143" t="str">
        <f>IF(D84="","",SUM('3آداب وفلسفة'!R4:S4)/2)</f>
        <v/>
      </c>
      <c r="G84" s="143" t="str">
        <f>IF('3آداب وفلسفة'!T4="","",'3آداب وفلسفة'!T4*2)</f>
        <v/>
      </c>
      <c r="H84" s="143" t="str">
        <f>IF(D84="","",SUM(D84:G84)/5)</f>
        <v/>
      </c>
      <c r="I84" s="144">
        <f>IF('2 علوم تجريبية 1'!$N$1="","",'2 علوم تجريبية 1'!$N$1)</f>
        <v>2</v>
      </c>
      <c r="J84" s="145" t="str">
        <f>IFERROR(I84*H84,"")</f>
        <v/>
      </c>
      <c r="K84" s="265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265"/>
      <c r="M84" s="146"/>
      <c r="N84" s="255"/>
    </row>
    <row r="85" spans="1:14" ht="21" thickBot="1" x14ac:dyDescent="0.3">
      <c r="A85" s="142">
        <f>IF('3آداب وفلسفة'!A5="","",'3آداب وفلسفة'!A5)</f>
        <v>2</v>
      </c>
      <c r="B85" s="263" t="str">
        <f>IF('3آداب وفلسفة'!B5:C5="","",'3آداب وفلسفة'!B5:C5)</f>
        <v>بلبحري اكرام</v>
      </c>
      <c r="C85" s="264"/>
      <c r="D85" s="143" t="str">
        <f>IF('3آداب وفلسفة'!P5="","",'3آداب وفلسفة'!P5)</f>
        <v/>
      </c>
      <c r="E85" s="143" t="str">
        <f>IF('3آداب وفلسفة'!Q5="","",'3آداب وفلسفة'!Q5)</f>
        <v/>
      </c>
      <c r="F85" s="143" t="str">
        <f>IF(D85="","",SUM('3آداب وفلسفة'!R5:S5)/2)</f>
        <v/>
      </c>
      <c r="G85" s="143" t="str">
        <f>IF('3آداب وفلسفة'!T5="","",'3آداب وفلسفة'!T5*2)</f>
        <v/>
      </c>
      <c r="H85" s="143" t="str">
        <f t="shared" ref="H85:H112" si="7">IF(D85="","",SUM(D85:G85)/5)</f>
        <v/>
      </c>
      <c r="I85" s="144">
        <f>IF('2 علوم تجريبية 1'!$N$1="","",'2 علوم تجريبية 1'!$N$1)</f>
        <v>2</v>
      </c>
      <c r="J85" s="145" t="str">
        <f t="shared" ref="J85:J113" si="8">IFERROR(I85*H85,"")</f>
        <v/>
      </c>
      <c r="K85" s="265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265"/>
      <c r="M85" s="147"/>
      <c r="N85" s="255"/>
    </row>
    <row r="86" spans="1:14" ht="21" thickBot="1" x14ac:dyDescent="0.3">
      <c r="A86" s="142">
        <f>IF('3آداب وفلسفة'!A6="","",'3آداب وفلسفة'!A6)</f>
        <v>3</v>
      </c>
      <c r="B86" s="263" t="str">
        <f>IF('3آداب وفلسفة'!B6:C6="","",'3آداب وفلسفة'!B6:C6)</f>
        <v>بن احمد روميسة</v>
      </c>
      <c r="C86" s="264"/>
      <c r="D86" s="143" t="str">
        <f>IF('3آداب وفلسفة'!P6="","",'3آداب وفلسفة'!P6)</f>
        <v/>
      </c>
      <c r="E86" s="143" t="str">
        <f>IF('3آداب وفلسفة'!Q6="","",'3آداب وفلسفة'!Q6)</f>
        <v/>
      </c>
      <c r="F86" s="143" t="str">
        <f>IF(D86="","",SUM('3آداب وفلسفة'!R6:S6)/2)</f>
        <v/>
      </c>
      <c r="G86" s="143" t="str">
        <f>IF('3آداب وفلسفة'!T6="","",'3آداب وفلسفة'!T6*2)</f>
        <v/>
      </c>
      <c r="H86" s="143" t="str">
        <f t="shared" si="7"/>
        <v/>
      </c>
      <c r="I86" s="144">
        <f>IF('2 علوم تجريبية 1'!$N$1="","",'2 علوم تجريبية 1'!$N$1)</f>
        <v>2</v>
      </c>
      <c r="J86" s="145" t="str">
        <f t="shared" si="8"/>
        <v/>
      </c>
      <c r="K86" s="265" t="str">
        <f t="shared" si="9"/>
        <v/>
      </c>
      <c r="L86" s="265"/>
      <c r="M86" s="147"/>
      <c r="N86" s="255"/>
    </row>
    <row r="87" spans="1:14" ht="21" thickBot="1" x14ac:dyDescent="0.3">
      <c r="A87" s="142">
        <f>IF('3آداب وفلسفة'!A7="","",'3آداب وفلسفة'!A7)</f>
        <v>4</v>
      </c>
      <c r="B87" s="263" t="str">
        <f>IF('3آداب وفلسفة'!B7:C7="","",'3آداب وفلسفة'!B7:C7)</f>
        <v>بن ديدة اسلام</v>
      </c>
      <c r="C87" s="264"/>
      <c r="D87" s="143" t="str">
        <f>IF('3آداب وفلسفة'!P7="","",'3آداب وفلسفة'!P7)</f>
        <v/>
      </c>
      <c r="E87" s="143" t="str">
        <f>IF('3آداب وفلسفة'!Q7="","",'3آداب وفلسفة'!Q7)</f>
        <v/>
      </c>
      <c r="F87" s="143" t="str">
        <f>IF(D87="","",SUM('3آداب وفلسفة'!R7:S7)/2)</f>
        <v/>
      </c>
      <c r="G87" s="143" t="str">
        <f>IF('3آداب وفلسفة'!T7="","",'3آداب وفلسفة'!T7*2)</f>
        <v/>
      </c>
      <c r="H87" s="143" t="str">
        <f t="shared" si="7"/>
        <v/>
      </c>
      <c r="I87" s="144">
        <f>IF('2 علوم تجريبية 1'!$N$1="","",'2 علوم تجريبية 1'!$N$1)</f>
        <v>2</v>
      </c>
      <c r="J87" s="145" t="str">
        <f t="shared" si="8"/>
        <v/>
      </c>
      <c r="K87" s="265" t="str">
        <f t="shared" si="9"/>
        <v/>
      </c>
      <c r="L87" s="265"/>
      <c r="M87" s="147"/>
      <c r="N87" s="255"/>
    </row>
    <row r="88" spans="1:14" ht="21" thickBot="1" x14ac:dyDescent="0.3">
      <c r="A88" s="142">
        <f>IF('3آداب وفلسفة'!A8="","",'3آداب وفلسفة'!A8)</f>
        <v>5</v>
      </c>
      <c r="B88" s="263" t="str">
        <f>IF('3آداب وفلسفة'!B8:C8="","",'3آداب وفلسفة'!B8:C8)</f>
        <v>بن شكشك إلهام</v>
      </c>
      <c r="C88" s="264"/>
      <c r="D88" s="143" t="str">
        <f>IF('3آداب وفلسفة'!P8="","",'3آداب وفلسفة'!P8)</f>
        <v/>
      </c>
      <c r="E88" s="143" t="str">
        <f>IF('3آداب وفلسفة'!Q8="","",'3آداب وفلسفة'!Q8)</f>
        <v/>
      </c>
      <c r="F88" s="143" t="str">
        <f>IF(D88="","",SUM('3آداب وفلسفة'!R8:S8)/2)</f>
        <v/>
      </c>
      <c r="G88" s="143" t="str">
        <f>IF('3آداب وفلسفة'!T8="","",'3آداب وفلسفة'!T8*2)</f>
        <v/>
      </c>
      <c r="H88" s="143" t="str">
        <f t="shared" si="7"/>
        <v/>
      </c>
      <c r="I88" s="144">
        <f>IF('2 علوم تجريبية 1'!$N$1="","",'2 علوم تجريبية 1'!$N$1)</f>
        <v>2</v>
      </c>
      <c r="J88" s="145" t="str">
        <f t="shared" si="8"/>
        <v/>
      </c>
      <c r="K88" s="265" t="str">
        <f t="shared" si="9"/>
        <v/>
      </c>
      <c r="L88" s="265"/>
      <c r="M88" s="147"/>
      <c r="N88" s="255"/>
    </row>
    <row r="89" spans="1:14" ht="21" thickBot="1" x14ac:dyDescent="0.3">
      <c r="A89" s="142">
        <f>IF('3آداب وفلسفة'!A9="","",'3آداب وفلسفة'!A9)</f>
        <v>6</v>
      </c>
      <c r="B89" s="263" t="str">
        <f>IF('3آداب وفلسفة'!B9:C9="","",'3آداب وفلسفة'!B9:C9)</f>
        <v>بن شهرة زوبيدة</v>
      </c>
      <c r="C89" s="264"/>
      <c r="D89" s="143" t="str">
        <f>IF('3آداب وفلسفة'!P9="","",'3آداب وفلسفة'!P9)</f>
        <v/>
      </c>
      <c r="E89" s="143" t="str">
        <f>IF('3آداب وفلسفة'!Q9="","",'3آداب وفلسفة'!Q9)</f>
        <v/>
      </c>
      <c r="F89" s="143" t="str">
        <f>IF(D89="","",SUM('3آداب وفلسفة'!R9:S9)/2)</f>
        <v/>
      </c>
      <c r="G89" s="143" t="str">
        <f>IF('3آداب وفلسفة'!T9="","",'3آداب وفلسفة'!T9*2)</f>
        <v/>
      </c>
      <c r="H89" s="143" t="str">
        <f t="shared" si="7"/>
        <v/>
      </c>
      <c r="I89" s="144">
        <f>IF('2 علوم تجريبية 1'!$N$1="","",'2 علوم تجريبية 1'!$N$1)</f>
        <v>2</v>
      </c>
      <c r="J89" s="145" t="str">
        <f t="shared" si="8"/>
        <v/>
      </c>
      <c r="K89" s="265" t="str">
        <f t="shared" si="9"/>
        <v/>
      </c>
      <c r="L89" s="265"/>
      <c r="M89" s="147"/>
      <c r="N89" s="255"/>
    </row>
    <row r="90" spans="1:14" ht="21" thickBot="1" x14ac:dyDescent="0.3">
      <c r="A90" s="142">
        <f>IF('3آداب وفلسفة'!A10="","",'3آداب وفلسفة'!A10)</f>
        <v>7</v>
      </c>
      <c r="B90" s="263" t="str">
        <f>IF('3آداب وفلسفة'!B10:C10="","",'3آداب وفلسفة'!B10:C10)</f>
        <v>بن عامر أمال</v>
      </c>
      <c r="C90" s="264"/>
      <c r="D90" s="143" t="str">
        <f>IF('3آداب وفلسفة'!P10="","",'3آداب وفلسفة'!P10)</f>
        <v/>
      </c>
      <c r="E90" s="143" t="str">
        <f>IF('3آداب وفلسفة'!Q10="","",'3آداب وفلسفة'!Q10)</f>
        <v/>
      </c>
      <c r="F90" s="143" t="str">
        <f>IF(D90="","",SUM('3آداب وفلسفة'!R10:S10)/2)</f>
        <v/>
      </c>
      <c r="G90" s="143" t="str">
        <f>IF('3آداب وفلسفة'!T10="","",'3آداب وفلسفة'!T10*2)</f>
        <v/>
      </c>
      <c r="H90" s="143" t="str">
        <f t="shared" si="7"/>
        <v/>
      </c>
      <c r="I90" s="144">
        <f>IF('2 علوم تجريبية 1'!$N$1="","",'2 علوم تجريبية 1'!$N$1)</f>
        <v>2</v>
      </c>
      <c r="J90" s="145" t="str">
        <f t="shared" si="8"/>
        <v/>
      </c>
      <c r="K90" s="265" t="str">
        <f t="shared" si="9"/>
        <v/>
      </c>
      <c r="L90" s="265"/>
      <c r="M90" s="147"/>
      <c r="N90" s="255"/>
    </row>
    <row r="91" spans="1:14" ht="21" thickBot="1" x14ac:dyDescent="0.3">
      <c r="A91" s="142">
        <f>IF('3آداب وفلسفة'!A11="","",'3آداب وفلسفة'!A11)</f>
        <v>8</v>
      </c>
      <c r="B91" s="263" t="str">
        <f>IF('3آداب وفلسفة'!B11:C11="","",'3آداب وفلسفة'!B11:C11)</f>
        <v>بن على محمد شرف الدين</v>
      </c>
      <c r="C91" s="264"/>
      <c r="D91" s="143" t="str">
        <f>IF('3آداب وفلسفة'!P11="","",'3آداب وفلسفة'!P11)</f>
        <v/>
      </c>
      <c r="E91" s="143" t="str">
        <f>IF('3آداب وفلسفة'!Q11="","",'3آداب وفلسفة'!Q11)</f>
        <v/>
      </c>
      <c r="F91" s="143" t="str">
        <f>IF(D91="","",SUM('3آداب وفلسفة'!R11:S11)/2)</f>
        <v/>
      </c>
      <c r="G91" s="143" t="str">
        <f>IF('3آداب وفلسفة'!T11="","",'3آداب وفلسفة'!T11*2)</f>
        <v/>
      </c>
      <c r="H91" s="143" t="str">
        <f t="shared" si="7"/>
        <v/>
      </c>
      <c r="I91" s="144">
        <f>IF('2 علوم تجريبية 1'!$N$1="","",'2 علوم تجريبية 1'!$N$1)</f>
        <v>2</v>
      </c>
      <c r="J91" s="145" t="str">
        <f t="shared" si="8"/>
        <v/>
      </c>
      <c r="K91" s="265" t="str">
        <f t="shared" si="9"/>
        <v/>
      </c>
      <c r="L91" s="265"/>
      <c r="M91" s="147"/>
      <c r="N91" s="255"/>
    </row>
    <row r="92" spans="1:14" ht="21" thickBot="1" x14ac:dyDescent="0.3">
      <c r="A92" s="142">
        <f>IF('3آداب وفلسفة'!A12="","",'3آداب وفلسفة'!A12)</f>
        <v>9</v>
      </c>
      <c r="B92" s="263" t="str">
        <f>IF('3آداب وفلسفة'!B12:C12="","",'3آداب وفلسفة'!B12:C12)</f>
        <v>بن علي محمد</v>
      </c>
      <c r="C92" s="264"/>
      <c r="D92" s="143" t="str">
        <f>IF('3آداب وفلسفة'!P12="","",'3آداب وفلسفة'!P12)</f>
        <v/>
      </c>
      <c r="E92" s="143" t="str">
        <f>IF('3آداب وفلسفة'!Q12="","",'3آداب وفلسفة'!Q12)</f>
        <v/>
      </c>
      <c r="F92" s="143" t="str">
        <f>IF(D92="","",SUM('3آداب وفلسفة'!R12:S12)/2)</f>
        <v/>
      </c>
      <c r="G92" s="143" t="str">
        <f>IF('3آداب وفلسفة'!T12="","",'3آداب وفلسفة'!T12*2)</f>
        <v/>
      </c>
      <c r="H92" s="143" t="str">
        <f t="shared" si="7"/>
        <v/>
      </c>
      <c r="I92" s="144">
        <f>IF('2 علوم تجريبية 1'!$N$1="","",'2 علوم تجريبية 1'!$N$1)</f>
        <v>2</v>
      </c>
      <c r="J92" s="145" t="str">
        <f t="shared" si="8"/>
        <v/>
      </c>
      <c r="K92" s="265" t="str">
        <f t="shared" si="9"/>
        <v/>
      </c>
      <c r="L92" s="265"/>
      <c r="M92" s="147"/>
      <c r="N92" s="255"/>
    </row>
    <row r="93" spans="1:14" ht="21" thickBot="1" x14ac:dyDescent="0.3">
      <c r="A93" s="142">
        <f>IF('3آداب وفلسفة'!A13="","",'3آداب وفلسفة'!A13)</f>
        <v>10</v>
      </c>
      <c r="B93" s="263" t="str">
        <f>IF('3آداب وفلسفة'!B13:C13="","",'3آداب وفلسفة'!B13:C13)</f>
        <v>بن مجدوب عبد القادر ص</v>
      </c>
      <c r="C93" s="264"/>
      <c r="D93" s="143" t="str">
        <f>IF('3آداب وفلسفة'!P13="","",'3آداب وفلسفة'!P13)</f>
        <v/>
      </c>
      <c r="E93" s="143" t="str">
        <f>IF('3آداب وفلسفة'!Q13="","",'3آداب وفلسفة'!Q13)</f>
        <v/>
      </c>
      <c r="F93" s="143" t="str">
        <f>IF(D93="","",SUM('3آداب وفلسفة'!R13:S13)/2)</f>
        <v/>
      </c>
      <c r="G93" s="143" t="str">
        <f>IF('3آداب وفلسفة'!T13="","",'3آداب وفلسفة'!T13*2)</f>
        <v/>
      </c>
      <c r="H93" s="143" t="str">
        <f t="shared" si="7"/>
        <v/>
      </c>
      <c r="I93" s="144">
        <f>IF('2 علوم تجريبية 1'!$N$1="","",'2 علوم تجريبية 1'!$N$1)</f>
        <v>2</v>
      </c>
      <c r="J93" s="145" t="str">
        <f t="shared" si="8"/>
        <v/>
      </c>
      <c r="K93" s="265" t="str">
        <f t="shared" si="9"/>
        <v/>
      </c>
      <c r="L93" s="265"/>
      <c r="M93" s="147"/>
      <c r="N93" s="255"/>
    </row>
    <row r="94" spans="1:14" ht="21" thickBot="1" x14ac:dyDescent="0.3">
      <c r="A94" s="142">
        <f>IF('3آداب وفلسفة'!A14="","",'3آداب وفلسفة'!A14)</f>
        <v>11</v>
      </c>
      <c r="B94" s="263" t="str">
        <f>IF('3آداب وفلسفة'!B14:C14="","",'3آداب وفلسفة'!B14:C14)</f>
        <v>بن ميلود هاجر</v>
      </c>
      <c r="C94" s="264"/>
      <c r="D94" s="143" t="str">
        <f>IF('3آداب وفلسفة'!P14="","",'3آداب وفلسفة'!P14)</f>
        <v/>
      </c>
      <c r="E94" s="143" t="str">
        <f>IF('3آداب وفلسفة'!Q14="","",'3آداب وفلسفة'!Q14)</f>
        <v/>
      </c>
      <c r="F94" s="143" t="str">
        <f>IF(D94="","",SUM('3آداب وفلسفة'!R14:S14)/2)</f>
        <v/>
      </c>
      <c r="G94" s="143" t="str">
        <f>IF('3آداب وفلسفة'!T14="","",'3آداب وفلسفة'!T14*2)</f>
        <v/>
      </c>
      <c r="H94" s="143" t="str">
        <f t="shared" si="7"/>
        <v/>
      </c>
      <c r="I94" s="144">
        <f>IF('2 علوم تجريبية 1'!$N$1="","",'2 علوم تجريبية 1'!$N$1)</f>
        <v>2</v>
      </c>
      <c r="J94" s="145" t="str">
        <f t="shared" si="8"/>
        <v/>
      </c>
      <c r="K94" s="265" t="str">
        <f t="shared" si="9"/>
        <v/>
      </c>
      <c r="L94" s="265"/>
      <c r="M94" s="147"/>
      <c r="N94" s="255"/>
    </row>
    <row r="95" spans="1:14" ht="21" thickBot="1" x14ac:dyDescent="0.3">
      <c r="A95" s="142">
        <f>IF('3آداب وفلسفة'!A15="","",'3آداب وفلسفة'!A15)</f>
        <v>12</v>
      </c>
      <c r="B95" s="263" t="str">
        <f>IF('3آداب وفلسفة'!B15:C15="","",'3آداب وفلسفة'!B15:C15)</f>
        <v>بيان ريا ض</v>
      </c>
      <c r="C95" s="264"/>
      <c r="D95" s="143" t="str">
        <f>IF('3آداب وفلسفة'!P15="","",'3آداب وفلسفة'!P15)</f>
        <v/>
      </c>
      <c r="E95" s="143" t="str">
        <f>IF('3آداب وفلسفة'!Q15="","",'3آداب وفلسفة'!Q15)</f>
        <v/>
      </c>
      <c r="F95" s="143" t="str">
        <f>IF(D95="","",SUM('3آداب وفلسفة'!R15:S15)/2)</f>
        <v/>
      </c>
      <c r="G95" s="143" t="str">
        <f>IF('3آداب وفلسفة'!T15="","",'3آداب وفلسفة'!T15*2)</f>
        <v/>
      </c>
      <c r="H95" s="143" t="str">
        <f t="shared" si="7"/>
        <v/>
      </c>
      <c r="I95" s="144">
        <f>IF('2 علوم تجريبية 1'!$N$1="","",'2 علوم تجريبية 1'!$N$1)</f>
        <v>2</v>
      </c>
      <c r="J95" s="145" t="str">
        <f t="shared" si="8"/>
        <v/>
      </c>
      <c r="K95" s="265" t="str">
        <f t="shared" si="9"/>
        <v/>
      </c>
      <c r="L95" s="265"/>
      <c r="M95" s="147"/>
      <c r="N95" s="255"/>
    </row>
    <row r="96" spans="1:14" ht="21" thickBot="1" x14ac:dyDescent="0.3">
      <c r="A96" s="142">
        <f>IF('3آداب وفلسفة'!A16="","",'3آداب وفلسفة'!A16)</f>
        <v>13</v>
      </c>
      <c r="B96" s="263" t="str">
        <f>IF('3آداب وفلسفة'!B16:C16="","",'3آداب وفلسفة'!B16:C16)</f>
        <v>حاكم ياسر</v>
      </c>
      <c r="C96" s="264"/>
      <c r="D96" s="143" t="str">
        <f>IF('3آداب وفلسفة'!P16="","",'3آداب وفلسفة'!P16)</f>
        <v/>
      </c>
      <c r="E96" s="143" t="str">
        <f>IF('3آداب وفلسفة'!Q16="","",'3آداب وفلسفة'!Q16)</f>
        <v/>
      </c>
      <c r="F96" s="143" t="str">
        <f>IF(D96="","",SUM('3آداب وفلسفة'!R16:S16)/2)</f>
        <v/>
      </c>
      <c r="G96" s="143" t="str">
        <f>IF('3آداب وفلسفة'!T16="","",'3آداب وفلسفة'!T16*2)</f>
        <v/>
      </c>
      <c r="H96" s="143" t="str">
        <f t="shared" si="7"/>
        <v/>
      </c>
      <c r="I96" s="144">
        <f>IF('2 علوم تجريبية 1'!$N$1="","",'2 علوم تجريبية 1'!$N$1)</f>
        <v>2</v>
      </c>
      <c r="J96" s="145" t="str">
        <f t="shared" si="8"/>
        <v/>
      </c>
      <c r="K96" s="265" t="str">
        <f t="shared" si="9"/>
        <v/>
      </c>
      <c r="L96" s="265"/>
      <c r="M96" s="147"/>
      <c r="N96" s="255"/>
    </row>
    <row r="97" spans="1:14" ht="21" thickBot="1" x14ac:dyDescent="0.3">
      <c r="A97" s="142">
        <f>IF('3آداب وفلسفة'!A17="","",'3آداب وفلسفة'!A17)</f>
        <v>14</v>
      </c>
      <c r="B97" s="263" t="str">
        <f>IF('3آداب وفلسفة'!B17:C17="","",'3آداب وفلسفة'!B17:C17)</f>
        <v>حبيبي مروة</v>
      </c>
      <c r="C97" s="264"/>
      <c r="D97" s="143" t="str">
        <f>IF('3آداب وفلسفة'!P17="","",'3آداب وفلسفة'!P17)</f>
        <v/>
      </c>
      <c r="E97" s="143" t="str">
        <f>IF('3آداب وفلسفة'!Q17="","",'3آداب وفلسفة'!Q17)</f>
        <v/>
      </c>
      <c r="F97" s="143" t="str">
        <f>IF(D97="","",SUM('3آداب وفلسفة'!R17:S17)/2)</f>
        <v/>
      </c>
      <c r="G97" s="143" t="str">
        <f>IF('3آداب وفلسفة'!T17="","",'3آداب وفلسفة'!T17*2)</f>
        <v/>
      </c>
      <c r="H97" s="143" t="str">
        <f t="shared" si="7"/>
        <v/>
      </c>
      <c r="I97" s="144">
        <f>IF('2 علوم تجريبية 1'!$N$1="","",'2 علوم تجريبية 1'!$N$1)</f>
        <v>2</v>
      </c>
      <c r="J97" s="145" t="str">
        <f t="shared" si="8"/>
        <v/>
      </c>
      <c r="K97" s="265" t="str">
        <f t="shared" si="9"/>
        <v/>
      </c>
      <c r="L97" s="265"/>
      <c r="M97" s="147"/>
      <c r="N97" s="255"/>
    </row>
    <row r="98" spans="1:14" ht="21" thickBot="1" x14ac:dyDescent="0.3">
      <c r="A98" s="142">
        <f>IF('3آداب وفلسفة'!A18="","",'3آداب وفلسفة'!A18)</f>
        <v>15</v>
      </c>
      <c r="B98" s="263" t="str">
        <f>IF('3آداب وفلسفة'!B18:C18="","",'3آداب وفلسفة'!B18:C18)</f>
        <v>خالفي محمد</v>
      </c>
      <c r="C98" s="264"/>
      <c r="D98" s="143" t="str">
        <f>IF('3آداب وفلسفة'!P18="","",'3آداب وفلسفة'!P18)</f>
        <v/>
      </c>
      <c r="E98" s="143" t="str">
        <f>IF('3آداب وفلسفة'!Q18="","",'3آداب وفلسفة'!Q18)</f>
        <v/>
      </c>
      <c r="F98" s="143" t="str">
        <f>IF(D98="","",SUM('3آداب وفلسفة'!R18:S18)/2)</f>
        <v/>
      </c>
      <c r="G98" s="143" t="str">
        <f>IF('3آداب وفلسفة'!T18="","",'3آداب وفلسفة'!T18*2)</f>
        <v/>
      </c>
      <c r="H98" s="143" t="str">
        <f t="shared" si="7"/>
        <v/>
      </c>
      <c r="I98" s="144">
        <f>IF('2 علوم تجريبية 1'!$N$1="","",'2 علوم تجريبية 1'!$N$1)</f>
        <v>2</v>
      </c>
      <c r="J98" s="145" t="str">
        <f t="shared" si="8"/>
        <v/>
      </c>
      <c r="K98" s="265" t="str">
        <f t="shared" si="9"/>
        <v/>
      </c>
      <c r="L98" s="265"/>
      <c r="M98" s="147"/>
      <c r="N98" s="256"/>
    </row>
    <row r="99" spans="1:14" ht="21.75" thickTop="1" thickBot="1" x14ac:dyDescent="0.3">
      <c r="A99" s="142">
        <f>IF('3آداب وفلسفة'!A19="","",'3آداب وفلسفة'!A19)</f>
        <v>16</v>
      </c>
      <c r="B99" s="263" t="str">
        <f>IF('3آداب وفلسفة'!B19:C19="","",'3آداب وفلسفة'!B19:C19)</f>
        <v>دحمان معاد عصام الدين</v>
      </c>
      <c r="C99" s="264"/>
      <c r="D99" s="143" t="str">
        <f>IF('3آداب وفلسفة'!P19="","",'3آداب وفلسفة'!P19)</f>
        <v/>
      </c>
      <c r="E99" s="143" t="str">
        <f>IF('3آداب وفلسفة'!Q19="","",'3آداب وفلسفة'!Q19)</f>
        <v/>
      </c>
      <c r="F99" s="143" t="str">
        <f>IF(D99="","",SUM('3آداب وفلسفة'!R19:S19)/2)</f>
        <v/>
      </c>
      <c r="G99" s="143" t="str">
        <f>IF('3آداب وفلسفة'!T19="","",'3آداب وفلسفة'!T19*2)</f>
        <v/>
      </c>
      <c r="H99" s="143" t="str">
        <f t="shared" si="7"/>
        <v/>
      </c>
      <c r="I99" s="144">
        <f>IF('2 علوم تجريبية 1'!$N$1="","",'2 علوم تجريبية 1'!$N$1)</f>
        <v>2</v>
      </c>
      <c r="J99" s="145" t="str">
        <f t="shared" si="8"/>
        <v/>
      </c>
      <c r="K99" s="265" t="str">
        <f t="shared" si="9"/>
        <v/>
      </c>
      <c r="L99" s="265"/>
      <c r="M99" s="147"/>
      <c r="N99" s="170"/>
    </row>
    <row r="100" spans="1:14" ht="21.75" thickTop="1" thickBot="1" x14ac:dyDescent="0.3">
      <c r="A100" s="142">
        <f>IF('3آداب وفلسفة'!A20="","",'3آداب وفلسفة'!A20)</f>
        <v>17</v>
      </c>
      <c r="B100" s="263" t="str">
        <f>IF('3آداب وفلسفة'!B20:C20="","",'3آداب وفلسفة'!B20:C20)</f>
        <v>دلاس فاطمة الزهراء</v>
      </c>
      <c r="C100" s="264"/>
      <c r="D100" s="143" t="str">
        <f>IF('3آداب وفلسفة'!P20="","",'3آداب وفلسفة'!P20)</f>
        <v/>
      </c>
      <c r="E100" s="143" t="str">
        <f>IF('3آداب وفلسفة'!Q20="","",'3آداب وفلسفة'!Q20)</f>
        <v/>
      </c>
      <c r="F100" s="143" t="str">
        <f>IF(D100="","",SUM('3آداب وفلسفة'!R20:S20)/2)</f>
        <v/>
      </c>
      <c r="G100" s="143" t="str">
        <f>IF('3آداب وفلسفة'!T20="","",'3آداب وفلسفة'!T20*2)</f>
        <v/>
      </c>
      <c r="H100" s="143" t="str">
        <f t="shared" si="7"/>
        <v/>
      </c>
      <c r="I100" s="144">
        <f>IF('2 علوم تجريبية 1'!$N$1="","",'2 علوم تجريبية 1'!$N$1)</f>
        <v>2</v>
      </c>
      <c r="J100" s="145" t="str">
        <f t="shared" si="8"/>
        <v/>
      </c>
      <c r="K100" s="265" t="str">
        <f t="shared" si="9"/>
        <v/>
      </c>
      <c r="L100" s="265"/>
      <c r="M100" s="147"/>
      <c r="N100" s="257" t="str">
        <f>IFERROR(AVERAGE(H84:H113),"")</f>
        <v/>
      </c>
    </row>
    <row r="101" spans="1:14" ht="21" thickBot="1" x14ac:dyDescent="0.3">
      <c r="A101" s="142">
        <f>IF('3آداب وفلسفة'!A21="","",'3آداب وفلسفة'!A21)</f>
        <v>18</v>
      </c>
      <c r="B101" s="263" t="str">
        <f>IF('3آداب وفلسفة'!B21:C21="","",'3آداب وفلسفة'!B21:C21)</f>
        <v>زباش عائشة</v>
      </c>
      <c r="C101" s="264"/>
      <c r="D101" s="143" t="str">
        <f>IF('3آداب وفلسفة'!P21="","",'3آداب وفلسفة'!P21)</f>
        <v/>
      </c>
      <c r="E101" s="143" t="str">
        <f>IF('3آداب وفلسفة'!Q21="","",'3آداب وفلسفة'!Q21)</f>
        <v/>
      </c>
      <c r="F101" s="143" t="str">
        <f>IF(D101="","",SUM('3آداب وفلسفة'!R21:S21)/2)</f>
        <v/>
      </c>
      <c r="G101" s="143" t="str">
        <f>IF('3آداب وفلسفة'!T21="","",'3آداب وفلسفة'!T21*2)</f>
        <v/>
      </c>
      <c r="H101" s="143" t="str">
        <f t="shared" si="7"/>
        <v/>
      </c>
      <c r="I101" s="144">
        <f>IF('2 علوم تجريبية 1'!$N$1="","",'2 علوم تجريبية 1'!$N$1)</f>
        <v>2</v>
      </c>
      <c r="J101" s="145" t="str">
        <f t="shared" si="8"/>
        <v/>
      </c>
      <c r="K101" s="265" t="str">
        <f t="shared" si="9"/>
        <v/>
      </c>
      <c r="L101" s="265"/>
      <c r="M101" s="147"/>
      <c r="N101" s="258"/>
    </row>
    <row r="102" spans="1:14" ht="21" thickBot="1" x14ac:dyDescent="0.3">
      <c r="A102" s="142">
        <f>IF('3آداب وفلسفة'!A22="","",'3آداب وفلسفة'!A22)</f>
        <v>19</v>
      </c>
      <c r="B102" s="263" t="str">
        <f>IF('3آداب وفلسفة'!B22:C22="","",'3آداب وفلسفة'!B22:C22)</f>
        <v>ساعي اكرام</v>
      </c>
      <c r="C102" s="264"/>
      <c r="D102" s="143" t="str">
        <f>IF('3آداب وفلسفة'!P22="","",'3آداب وفلسفة'!P22)</f>
        <v/>
      </c>
      <c r="E102" s="143" t="str">
        <f>IF('3آداب وفلسفة'!Q22="","",'3آداب وفلسفة'!Q22)</f>
        <v/>
      </c>
      <c r="F102" s="143" t="str">
        <f>IF(D102="","",SUM('3آداب وفلسفة'!R22:S22)/2)</f>
        <v/>
      </c>
      <c r="G102" s="143" t="str">
        <f>IF('3آداب وفلسفة'!T22="","",'3آداب وفلسفة'!T22*2)</f>
        <v/>
      </c>
      <c r="H102" s="143" t="str">
        <f t="shared" si="7"/>
        <v/>
      </c>
      <c r="I102" s="144">
        <f>IF('2 علوم تجريبية 1'!$N$1="","",'2 علوم تجريبية 1'!$N$1)</f>
        <v>2</v>
      </c>
      <c r="J102" s="145" t="str">
        <f t="shared" si="8"/>
        <v/>
      </c>
      <c r="K102" s="265" t="str">
        <f t="shared" si="9"/>
        <v/>
      </c>
      <c r="L102" s="265"/>
      <c r="M102" s="147"/>
      <c r="N102" s="258"/>
    </row>
    <row r="103" spans="1:14" ht="21" thickBot="1" x14ac:dyDescent="0.3">
      <c r="A103" s="142">
        <f>IF('3آداب وفلسفة'!A23="","",'3آداب وفلسفة'!A23)</f>
        <v>20</v>
      </c>
      <c r="B103" s="263" t="str">
        <f>IF('3آداب وفلسفة'!B23:C23="","",'3آداب وفلسفة'!B23:C23)</f>
        <v>شنتوف صباح</v>
      </c>
      <c r="C103" s="264"/>
      <c r="D103" s="143" t="str">
        <f>IF('3آداب وفلسفة'!P23="","",'3آداب وفلسفة'!P23)</f>
        <v/>
      </c>
      <c r="E103" s="143" t="str">
        <f>IF('3آداب وفلسفة'!Q23="","",'3آداب وفلسفة'!Q23)</f>
        <v/>
      </c>
      <c r="F103" s="143" t="str">
        <f>IF(D103="","",SUM('3آداب وفلسفة'!R23:S23)/2)</f>
        <v/>
      </c>
      <c r="G103" s="143" t="str">
        <f>IF('3آداب وفلسفة'!T23="","",'3آداب وفلسفة'!T23*2)</f>
        <v/>
      </c>
      <c r="H103" s="143" t="str">
        <f t="shared" si="7"/>
        <v/>
      </c>
      <c r="I103" s="144">
        <f>IF('2 علوم تجريبية 1'!$N$1="","",'2 علوم تجريبية 1'!$N$1)</f>
        <v>2</v>
      </c>
      <c r="J103" s="145" t="str">
        <f t="shared" si="8"/>
        <v/>
      </c>
      <c r="K103" s="265" t="str">
        <f t="shared" si="9"/>
        <v/>
      </c>
      <c r="L103" s="265"/>
      <c r="M103" s="147"/>
      <c r="N103" s="258"/>
    </row>
    <row r="104" spans="1:14" ht="21" thickBot="1" x14ac:dyDescent="0.3">
      <c r="A104" s="142">
        <f>IF('3آداب وفلسفة'!A24="","",'3آداب وفلسفة'!A24)</f>
        <v>21</v>
      </c>
      <c r="B104" s="263" t="str">
        <f>IF('3آداب وفلسفة'!B24:C24="","",'3آداب وفلسفة'!B24:C24)</f>
        <v>صالحي صافية</v>
      </c>
      <c r="C104" s="264"/>
      <c r="D104" s="143" t="str">
        <f>IF('3آداب وفلسفة'!P24="","",'3آداب وفلسفة'!P24)</f>
        <v/>
      </c>
      <c r="E104" s="143" t="str">
        <f>IF('3آداب وفلسفة'!Q24="","",'3آداب وفلسفة'!Q24)</f>
        <v/>
      </c>
      <c r="F104" s="143" t="str">
        <f>IF(D104="","",SUM('3آداب وفلسفة'!R24:S24)/2)</f>
        <v/>
      </c>
      <c r="G104" s="143" t="str">
        <f>IF('3آداب وفلسفة'!T24="","",'3آداب وفلسفة'!T24*2)</f>
        <v/>
      </c>
      <c r="H104" s="143" t="str">
        <f t="shared" si="7"/>
        <v/>
      </c>
      <c r="I104" s="144">
        <f>IF('2 علوم تجريبية 1'!$N$1="","",'2 علوم تجريبية 1'!$N$1)</f>
        <v>2</v>
      </c>
      <c r="J104" s="145" t="str">
        <f t="shared" si="8"/>
        <v/>
      </c>
      <c r="K104" s="265" t="str">
        <f t="shared" si="9"/>
        <v/>
      </c>
      <c r="L104" s="265"/>
      <c r="M104" s="147"/>
      <c r="N104" s="258"/>
    </row>
    <row r="105" spans="1:14" ht="21" thickBot="1" x14ac:dyDescent="0.3">
      <c r="A105" s="142">
        <f>IF('3آداب وفلسفة'!A25="","",'3آداب وفلسفة'!A25)</f>
        <v>22</v>
      </c>
      <c r="B105" s="263" t="str">
        <f>IF('3آداب وفلسفة'!B25:C25="","",'3آداب وفلسفة'!B25:C25)</f>
        <v>عماري طارق</v>
      </c>
      <c r="C105" s="264"/>
      <c r="D105" s="143" t="str">
        <f>IF('3آداب وفلسفة'!P25="","",'3آداب وفلسفة'!P25)</f>
        <v/>
      </c>
      <c r="E105" s="143" t="str">
        <f>IF('3آداب وفلسفة'!Q25="","",'3آداب وفلسفة'!Q25)</f>
        <v/>
      </c>
      <c r="F105" s="143" t="str">
        <f>IF(D105="","",SUM('3آداب وفلسفة'!R25:S25)/2)</f>
        <v/>
      </c>
      <c r="G105" s="143" t="str">
        <f>IF('3آداب وفلسفة'!T25="","",'3آداب وفلسفة'!T25*2)</f>
        <v/>
      </c>
      <c r="H105" s="143" t="str">
        <f t="shared" si="7"/>
        <v/>
      </c>
      <c r="I105" s="144">
        <f>IF('2 علوم تجريبية 1'!$N$1="","",'2 علوم تجريبية 1'!$N$1)</f>
        <v>2</v>
      </c>
      <c r="J105" s="145" t="str">
        <f t="shared" si="8"/>
        <v/>
      </c>
      <c r="K105" s="265" t="str">
        <f t="shared" si="9"/>
        <v/>
      </c>
      <c r="L105" s="265"/>
      <c r="M105" s="147"/>
      <c r="N105" s="258"/>
    </row>
    <row r="106" spans="1:14" ht="21" thickBot="1" x14ac:dyDescent="0.3">
      <c r="A106" s="142">
        <f>IF('3آداب وفلسفة'!A26="","",'3آداب وفلسفة'!A26)</f>
        <v>23</v>
      </c>
      <c r="B106" s="263" t="str">
        <f>IF('3آداب وفلسفة'!B26:C26="","",'3آداب وفلسفة'!B26:C26)</f>
        <v>عمير محمد</v>
      </c>
      <c r="C106" s="264"/>
      <c r="D106" s="143" t="str">
        <f>IF('3آداب وفلسفة'!P26="","",'3آداب وفلسفة'!P26)</f>
        <v/>
      </c>
      <c r="E106" s="143" t="str">
        <f>IF('3آداب وفلسفة'!Q26="","",'3آداب وفلسفة'!Q26)</f>
        <v/>
      </c>
      <c r="F106" s="143" t="str">
        <f>IF(D106="","",SUM('3آداب وفلسفة'!R26:S26)/2)</f>
        <v/>
      </c>
      <c r="G106" s="143" t="str">
        <f>IF('3آداب وفلسفة'!T26="","",'3آداب وفلسفة'!T26*2)</f>
        <v/>
      </c>
      <c r="H106" s="143" t="str">
        <f t="shared" si="7"/>
        <v/>
      </c>
      <c r="I106" s="144">
        <f>IF('2 علوم تجريبية 1'!$N$1="","",'2 علوم تجريبية 1'!$N$1)</f>
        <v>2</v>
      </c>
      <c r="J106" s="145" t="str">
        <f t="shared" si="8"/>
        <v/>
      </c>
      <c r="K106" s="265" t="str">
        <f t="shared" si="9"/>
        <v/>
      </c>
      <c r="L106" s="265"/>
      <c r="M106" s="147"/>
      <c r="N106" s="258"/>
    </row>
    <row r="107" spans="1:14" ht="21" thickBot="1" x14ac:dyDescent="0.3">
      <c r="A107" s="142">
        <f>IF('3آداب وفلسفة'!A27="","",'3آداب وفلسفة'!A27)</f>
        <v>24</v>
      </c>
      <c r="B107" s="263" t="str">
        <f>IF('3آداب وفلسفة'!B27:C27="","",'3آداب وفلسفة'!B27:C27)</f>
        <v>قندوزي عيدة</v>
      </c>
      <c r="C107" s="264"/>
      <c r="D107" s="143" t="str">
        <f>IF('3آداب وفلسفة'!P27="","",'3آداب وفلسفة'!P27)</f>
        <v/>
      </c>
      <c r="E107" s="143" t="str">
        <f>IF('3آداب وفلسفة'!Q27="","",'3آداب وفلسفة'!Q27)</f>
        <v/>
      </c>
      <c r="F107" s="143" t="str">
        <f>IF(D107="","",SUM('3آداب وفلسفة'!R27:S27)/2)</f>
        <v/>
      </c>
      <c r="G107" s="143" t="str">
        <f>IF('3آداب وفلسفة'!T27="","",'3آداب وفلسفة'!T27*2)</f>
        <v/>
      </c>
      <c r="H107" s="143" t="str">
        <f t="shared" si="7"/>
        <v/>
      </c>
      <c r="I107" s="144">
        <f>IF('2 علوم تجريبية 1'!$N$1="","",'2 علوم تجريبية 1'!$N$1)</f>
        <v>2</v>
      </c>
      <c r="J107" s="145" t="str">
        <f t="shared" si="8"/>
        <v/>
      </c>
      <c r="K107" s="265" t="str">
        <f t="shared" si="9"/>
        <v/>
      </c>
      <c r="L107" s="265"/>
      <c r="M107" s="147"/>
      <c r="N107" s="258"/>
    </row>
    <row r="108" spans="1:14" ht="21" thickBot="1" x14ac:dyDescent="0.3">
      <c r="A108" s="142">
        <f>IF('3آداب وفلسفة'!A28="","",'3آداب وفلسفة'!A28)</f>
        <v>25</v>
      </c>
      <c r="B108" s="263" t="str">
        <f>IF('3آداب وفلسفة'!B28:C28="","",'3آداب وفلسفة'!B28:C28)</f>
        <v>كبريت عائشة</v>
      </c>
      <c r="C108" s="264"/>
      <c r="D108" s="143" t="str">
        <f>IF('3آداب وفلسفة'!P28="","",'3آداب وفلسفة'!P28)</f>
        <v/>
      </c>
      <c r="E108" s="143" t="str">
        <f>IF('3آداب وفلسفة'!Q28="","",'3آداب وفلسفة'!Q28)</f>
        <v/>
      </c>
      <c r="F108" s="143" t="str">
        <f>IF(D108="","",SUM('3آداب وفلسفة'!R28:S28)/2)</f>
        <v/>
      </c>
      <c r="G108" s="143" t="str">
        <f>IF('3آداب وفلسفة'!T28="","",'3آداب وفلسفة'!T28*2)</f>
        <v/>
      </c>
      <c r="H108" s="143" t="str">
        <f t="shared" si="7"/>
        <v/>
      </c>
      <c r="I108" s="144">
        <f>IF('2 علوم تجريبية 1'!$N$1="","",'2 علوم تجريبية 1'!$N$1)</f>
        <v>2</v>
      </c>
      <c r="J108" s="145" t="str">
        <f t="shared" si="8"/>
        <v/>
      </c>
      <c r="K108" s="265" t="str">
        <f t="shared" si="9"/>
        <v/>
      </c>
      <c r="L108" s="265"/>
      <c r="M108" s="147"/>
      <c r="N108" s="258"/>
    </row>
    <row r="109" spans="1:14" ht="21" thickBot="1" x14ac:dyDescent="0.3">
      <c r="A109" s="142">
        <f>IF('3آداب وفلسفة'!A29="","",'3آداب وفلسفة'!A29)</f>
        <v>26</v>
      </c>
      <c r="B109" s="263" t="str">
        <f>IF('3آداب وفلسفة'!B29:C29="","",'3آداب وفلسفة'!B29:C29)</f>
        <v>مبروكي روميسة</v>
      </c>
      <c r="C109" s="264"/>
      <c r="D109" s="143" t="str">
        <f>IF('3آداب وفلسفة'!P29="","",'3آداب وفلسفة'!P29)</f>
        <v/>
      </c>
      <c r="E109" s="143" t="str">
        <f>IF('3آداب وفلسفة'!Q29="","",'3آداب وفلسفة'!Q29)</f>
        <v/>
      </c>
      <c r="F109" s="143" t="str">
        <f>IF(D109="","",SUM('3آداب وفلسفة'!R29:S29)/2)</f>
        <v/>
      </c>
      <c r="G109" s="143" t="str">
        <f>IF('3آداب وفلسفة'!T29="","",'3آداب وفلسفة'!T29*2)</f>
        <v/>
      </c>
      <c r="H109" s="143" t="str">
        <f t="shared" si="7"/>
        <v/>
      </c>
      <c r="I109" s="144">
        <f>IF('2 علوم تجريبية 1'!$N$1="","",'2 علوم تجريبية 1'!$N$1)</f>
        <v>2</v>
      </c>
      <c r="J109" s="145" t="str">
        <f t="shared" si="8"/>
        <v/>
      </c>
      <c r="K109" s="265" t="str">
        <f t="shared" si="9"/>
        <v/>
      </c>
      <c r="L109" s="265"/>
      <c r="M109" s="147"/>
      <c r="N109" s="258"/>
    </row>
    <row r="110" spans="1:14" ht="21" thickBot="1" x14ac:dyDescent="0.3">
      <c r="A110" s="142">
        <f>IF('3آداب وفلسفة'!A30="","",'3آداب وفلسفة'!A30)</f>
        <v>27</v>
      </c>
      <c r="B110" s="263" t="str">
        <f>IF('3آداب وفلسفة'!B30:C30="","",'3آداب وفلسفة'!B30:C30)</f>
        <v>مجدوب إلياس</v>
      </c>
      <c r="C110" s="264"/>
      <c r="D110" s="143" t="str">
        <f>IF('3آداب وفلسفة'!P30="","",'3آداب وفلسفة'!P30)</f>
        <v/>
      </c>
      <c r="E110" s="143" t="str">
        <f>IF('3آداب وفلسفة'!Q30="","",'3آداب وفلسفة'!Q30)</f>
        <v/>
      </c>
      <c r="F110" s="143" t="str">
        <f>IF(D110="","",SUM('3آداب وفلسفة'!R30:S30)/2)</f>
        <v/>
      </c>
      <c r="G110" s="143" t="str">
        <f>IF('3آداب وفلسفة'!T30="","",'3آداب وفلسفة'!T30*2)</f>
        <v/>
      </c>
      <c r="H110" s="143" t="str">
        <f t="shared" si="7"/>
        <v/>
      </c>
      <c r="I110" s="144">
        <f>IF('2 علوم تجريبية 1'!$N$1="","",'2 علوم تجريبية 1'!$N$1)</f>
        <v>2</v>
      </c>
      <c r="J110" s="145" t="str">
        <f t="shared" si="8"/>
        <v/>
      </c>
      <c r="K110" s="265" t="str">
        <f t="shared" si="9"/>
        <v/>
      </c>
      <c r="L110" s="265"/>
      <c r="M110" s="147"/>
      <c r="N110" s="258"/>
    </row>
    <row r="111" spans="1:14" ht="21" thickBot="1" x14ac:dyDescent="0.3">
      <c r="A111" s="142">
        <f>IF('3آداب وفلسفة'!A31="","",'3آداب وفلسفة'!A31)</f>
        <v>28</v>
      </c>
      <c r="B111" s="263" t="str">
        <f>IF('3آداب وفلسفة'!B31:C31="","",'3آداب وفلسفة'!B31:C31)</f>
        <v>معطي صفاء</v>
      </c>
      <c r="C111" s="264"/>
      <c r="D111" s="143" t="str">
        <f>IF('3آداب وفلسفة'!P31="","",'3آداب وفلسفة'!P31)</f>
        <v/>
      </c>
      <c r="E111" s="143" t="str">
        <f>IF('3آداب وفلسفة'!Q31="","",'3آداب وفلسفة'!Q31)</f>
        <v/>
      </c>
      <c r="F111" s="143" t="str">
        <f>IF(D111="","",SUM('3آداب وفلسفة'!R31:S31)/2)</f>
        <v/>
      </c>
      <c r="G111" s="143" t="str">
        <f>IF('3آداب وفلسفة'!T31="","",'3آداب وفلسفة'!T31*2)</f>
        <v/>
      </c>
      <c r="H111" s="143" t="str">
        <f t="shared" si="7"/>
        <v/>
      </c>
      <c r="I111" s="144">
        <f>IF('2 علوم تجريبية 1'!$N$1="","",'2 علوم تجريبية 1'!$N$1)</f>
        <v>2</v>
      </c>
      <c r="J111" s="145" t="str">
        <f t="shared" si="8"/>
        <v/>
      </c>
      <c r="K111" s="265" t="str">
        <f t="shared" si="9"/>
        <v/>
      </c>
      <c r="L111" s="265"/>
      <c r="M111" s="147"/>
      <c r="N111" s="258"/>
    </row>
    <row r="112" spans="1:14" ht="21" thickBot="1" x14ac:dyDescent="0.3">
      <c r="A112" s="142">
        <f>IF('3آداب وفلسفة'!A32="","",'3آداب وفلسفة'!A32)</f>
        <v>29</v>
      </c>
      <c r="B112" s="263" t="str">
        <f>IF('3آداب وفلسفة'!B32:C32="","",'3آداب وفلسفة'!B32:C32)</f>
        <v>هدلي مريم</v>
      </c>
      <c r="C112" s="264"/>
      <c r="D112" s="143" t="str">
        <f>IF('3آداب وفلسفة'!P32="","",'3آداب وفلسفة'!P32)</f>
        <v/>
      </c>
      <c r="E112" s="143" t="str">
        <f>IF('3آداب وفلسفة'!Q32="","",'3آداب وفلسفة'!Q32)</f>
        <v/>
      </c>
      <c r="F112" s="143" t="str">
        <f>IF(D112="","",SUM('3آداب وفلسفة'!R32:S32)/2)</f>
        <v/>
      </c>
      <c r="G112" s="143" t="str">
        <f>IF('3آداب وفلسفة'!T32="","",'3آداب وفلسفة'!T32*2)</f>
        <v/>
      </c>
      <c r="H112" s="143" t="str">
        <f t="shared" si="7"/>
        <v/>
      </c>
      <c r="I112" s="144">
        <f>IF('2 علوم تجريبية 1'!$N$1="","",'2 علوم تجريبية 1'!$N$1)</f>
        <v>2</v>
      </c>
      <c r="J112" s="145" t="str">
        <f t="shared" si="8"/>
        <v/>
      </c>
      <c r="K112" s="265" t="str">
        <f t="shared" si="9"/>
        <v/>
      </c>
      <c r="L112" s="265"/>
      <c r="M112" s="147"/>
      <c r="N112" s="258"/>
    </row>
    <row r="113" spans="1:14" ht="21" thickBot="1" x14ac:dyDescent="0.3">
      <c r="A113" s="142" t="str">
        <f>IF('3آداب وفلسفة'!A33="","",'3آداب وفلسفة'!A33)</f>
        <v/>
      </c>
      <c r="B113" s="266" t="str">
        <f>IF('3آداب وفلسفة'!B33:C33="","",'3آداب وفلسفة'!B33:C33)</f>
        <v/>
      </c>
      <c r="C113" s="267"/>
      <c r="D113" s="161" t="str">
        <f>IF('2 علوم تجريبية 1'!G110="","",'2 علوم تجريبية 1'!G110)</f>
        <v/>
      </c>
      <c r="E113" s="161" t="str">
        <f>IF('2 علوم تجريبية 1'!H110="","",'2 علوم تجريبية 1'!H110)</f>
        <v/>
      </c>
      <c r="F113" s="161" t="str">
        <f>IF(D113="","",SUM('3آداب وفلسفة'!R33:S33)/2)</f>
        <v/>
      </c>
      <c r="G113" s="161" t="str">
        <f>IF('2 علوم تجريبية 1'!J110="","",'2 علوم تجريبية 1'!J110*2)</f>
        <v/>
      </c>
      <c r="H113" s="161" t="str">
        <f t="shared" ref="H113" si="10">IFERROR((D113+E113+F113+G113)/5,"")</f>
        <v/>
      </c>
      <c r="I113" s="162">
        <f>IF('2 علوم تجريبية 1'!$N$1="","",'2 علوم تجريبية 1'!$N$1)</f>
        <v>2</v>
      </c>
      <c r="J113" s="163" t="str">
        <f t="shared" si="8"/>
        <v/>
      </c>
      <c r="K113" s="268" t="str">
        <f t="shared" si="9"/>
        <v/>
      </c>
      <c r="L113" s="268"/>
      <c r="M113" s="158"/>
      <c r="N113" s="259"/>
    </row>
    <row r="114" spans="1:14" ht="19.5" thickBot="1" x14ac:dyDescent="0.3"/>
    <row r="115" spans="1:14" ht="24" thickTop="1" thickBot="1" x14ac:dyDescent="0.3">
      <c r="B115" s="260" t="s">
        <v>161</v>
      </c>
      <c r="C115" s="261"/>
      <c r="D115" s="262"/>
      <c r="F115" s="174">
        <f>COUNTIF(H84:H113,"&gt;=10")</f>
        <v>0</v>
      </c>
      <c r="I115" s="260" t="s">
        <v>160</v>
      </c>
      <c r="J115" s="261"/>
      <c r="K115" s="262"/>
      <c r="N115" s="174">
        <f>COUNTIF(H84:H113,"&lt;10")</f>
        <v>0</v>
      </c>
    </row>
    <row r="116" spans="1:14" ht="19.5" thickTop="1" x14ac:dyDescent="0.25"/>
  </sheetData>
  <mergeCells count="237">
    <mergeCell ref="N21:N34"/>
    <mergeCell ref="N61:N74"/>
    <mergeCell ref="N100:N113"/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N4:N19"/>
    <mergeCell ref="N44:N59"/>
    <mergeCell ref="N83:N98"/>
    <mergeCell ref="B36:D36"/>
    <mergeCell ref="I36:K36"/>
    <mergeCell ref="B76:D76"/>
    <mergeCell ref="I76:K76"/>
    <mergeCell ref="B115:D115"/>
    <mergeCell ref="I115:K115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  <mergeCell ref="B104:C104"/>
  </mergeCells>
  <conditionalFormatting sqref="F2">
    <cfRule type="containsErrors" dxfId="6" priority="7" stopIfTrue="1">
      <formula>ISERROR(F2)</formula>
    </cfRule>
  </conditionalFormatting>
  <conditionalFormatting sqref="F3">
    <cfRule type="containsErrors" dxfId="5" priority="6" stopIfTrue="1">
      <formula>ISERROR(F3)</formula>
    </cfRule>
  </conditionalFormatting>
  <conditionalFormatting sqref="F42">
    <cfRule type="containsErrors" dxfId="4" priority="5" stopIfTrue="1">
      <formula>ISERROR(F42)</formula>
    </cfRule>
  </conditionalFormatting>
  <conditionalFormatting sqref="F43">
    <cfRule type="containsErrors" dxfId="3" priority="4" stopIfTrue="1">
      <formula>ISERROR(F43)</formula>
    </cfRule>
  </conditionalFormatting>
  <conditionalFormatting sqref="F81">
    <cfRule type="containsErrors" dxfId="2" priority="3" stopIfTrue="1">
      <formula>ISERROR(F81)</formula>
    </cfRule>
  </conditionalFormatting>
  <conditionalFormatting sqref="F82">
    <cfRule type="containsErrors" dxfId="1" priority="2" stopIfTrue="1">
      <formula>ISERROR(F82)</formula>
    </cfRule>
  </conditionalFormatting>
  <conditionalFormatting sqref="H5:H33 H45:H74 H84:H113">
    <cfRule type="cellIs" dxfId="0" priority="1" operator="lessThan">
      <formula>10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الواجهة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2019-01-30T21:00:40Z</dcterms:modified>
</cp:coreProperties>
</file>