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0" yWindow="0" windowWidth="15600" windowHeight="7425" firstSheet="6" activeTab="8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B5" i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5" i="4"/>
  <c r="B30" i="3" l="1"/>
  <c r="G38" i="1" s="1"/>
  <c r="D38" i="1" l="1"/>
  <c r="E116" i="4"/>
  <c r="E117" i="4"/>
  <c r="E118" i="4"/>
  <c r="E119" i="4"/>
  <c r="E120" i="4"/>
  <c r="D116" i="4"/>
  <c r="H116" i="4" s="1"/>
  <c r="D117" i="4"/>
  <c r="H117" i="4" s="1"/>
  <c r="D118" i="4"/>
  <c r="H118" i="4" s="1"/>
  <c r="D119" i="4"/>
  <c r="H119" i="4" s="1"/>
  <c r="D120" i="4"/>
  <c r="H120" i="4" s="1"/>
  <c r="G116" i="4"/>
  <c r="G117" i="4"/>
  <c r="G118" i="4"/>
  <c r="G119" i="4"/>
  <c r="G120" i="4"/>
  <c r="F116" i="4"/>
  <c r="F117" i="4"/>
  <c r="F118" i="4"/>
  <c r="F119" i="4"/>
  <c r="F120" i="4"/>
  <c r="A87" i="1" l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45" i="1"/>
  <c r="D76" i="4" l="1"/>
  <c r="D77" i="4"/>
  <c r="H77" i="4" s="1"/>
  <c r="D78" i="4"/>
  <c r="H78" i="4" s="1"/>
  <c r="H76" i="4"/>
  <c r="G76" i="4"/>
  <c r="G77" i="4"/>
  <c r="G78" i="4"/>
  <c r="F76" i="4"/>
  <c r="F77" i="4"/>
  <c r="F78" i="4"/>
  <c r="E76" i="4"/>
  <c r="E77" i="4"/>
  <c r="E78" i="4"/>
  <c r="G35" i="4" l="1"/>
  <c r="G36" i="4"/>
  <c r="G37" i="4"/>
  <c r="F35" i="4"/>
  <c r="F36" i="4"/>
  <c r="F37" i="4"/>
  <c r="D34" i="4"/>
  <c r="D35" i="4"/>
  <c r="D36" i="4"/>
  <c r="D37" i="4"/>
  <c r="E35" i="4"/>
  <c r="E36" i="4"/>
  <c r="E37" i="4"/>
  <c r="F5" i="6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88" i="4"/>
  <c r="B7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H35" i="4" l="1"/>
  <c r="H36" i="4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5" i="5" l="1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84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5" i="5"/>
  <c r="B34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84" i="6"/>
  <c r="B37" i="4"/>
  <c r="B38" i="4"/>
  <c r="B40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4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H85" i="6" s="1"/>
  <c r="E85" i="6"/>
  <c r="F85" i="6"/>
  <c r="D86" i="6"/>
  <c r="H86" i="6" s="1"/>
  <c r="E86" i="6"/>
  <c r="F86" i="6"/>
  <c r="D87" i="6"/>
  <c r="H87" i="6" s="1"/>
  <c r="E87" i="6"/>
  <c r="F87" i="6"/>
  <c r="D88" i="6"/>
  <c r="H88" i="6" s="1"/>
  <c r="E88" i="6"/>
  <c r="F88" i="6"/>
  <c r="D89" i="6"/>
  <c r="H89" i="6" s="1"/>
  <c r="E89" i="6"/>
  <c r="F89" i="6"/>
  <c r="K89" i="6" s="1"/>
  <c r="D90" i="6"/>
  <c r="H90" i="6" s="1"/>
  <c r="E90" i="6"/>
  <c r="F90" i="6"/>
  <c r="D91" i="6"/>
  <c r="H91" i="6" s="1"/>
  <c r="E91" i="6"/>
  <c r="F91" i="6"/>
  <c r="D92" i="6"/>
  <c r="H92" i="6" s="1"/>
  <c r="E92" i="6"/>
  <c r="F92" i="6"/>
  <c r="D93" i="6"/>
  <c r="H93" i="6" s="1"/>
  <c r="E93" i="6"/>
  <c r="F93" i="6"/>
  <c r="D94" i="6"/>
  <c r="H94" i="6" s="1"/>
  <c r="E94" i="6"/>
  <c r="F94" i="6"/>
  <c r="D95" i="6"/>
  <c r="H95" i="6" s="1"/>
  <c r="E95" i="6"/>
  <c r="F95" i="6"/>
  <c r="D96" i="6"/>
  <c r="H96" i="6" s="1"/>
  <c r="E96" i="6"/>
  <c r="F96" i="6"/>
  <c r="D97" i="6"/>
  <c r="H97" i="6" s="1"/>
  <c r="E97" i="6"/>
  <c r="F97" i="6"/>
  <c r="K97" i="6" s="1"/>
  <c r="D98" i="6"/>
  <c r="H98" i="6" s="1"/>
  <c r="E98" i="6"/>
  <c r="F98" i="6"/>
  <c r="D99" i="6"/>
  <c r="H99" i="6" s="1"/>
  <c r="E99" i="6"/>
  <c r="F99" i="6"/>
  <c r="D100" i="6"/>
  <c r="H100" i="6" s="1"/>
  <c r="E100" i="6"/>
  <c r="F100" i="6"/>
  <c r="D101" i="6"/>
  <c r="H101" i="6" s="1"/>
  <c r="E101" i="6"/>
  <c r="F101" i="6"/>
  <c r="D102" i="6"/>
  <c r="H102" i="6" s="1"/>
  <c r="E102" i="6"/>
  <c r="F102" i="6"/>
  <c r="D103" i="6"/>
  <c r="H103" i="6" s="1"/>
  <c r="E103" i="6"/>
  <c r="F103" i="6"/>
  <c r="D104" i="6"/>
  <c r="H104" i="6" s="1"/>
  <c r="E104" i="6"/>
  <c r="F104" i="6"/>
  <c r="D105" i="6"/>
  <c r="H105" i="6" s="1"/>
  <c r="E105" i="6"/>
  <c r="F105" i="6"/>
  <c r="K105" i="6" s="1"/>
  <c r="D106" i="6"/>
  <c r="H106" i="6" s="1"/>
  <c r="E106" i="6"/>
  <c r="F106" i="6"/>
  <c r="D107" i="6"/>
  <c r="H107" i="6" s="1"/>
  <c r="E107" i="6"/>
  <c r="F107" i="6"/>
  <c r="D108" i="6"/>
  <c r="H108" i="6" s="1"/>
  <c r="E108" i="6"/>
  <c r="F108" i="6"/>
  <c r="E84" i="6"/>
  <c r="F84" i="6"/>
  <c r="D84" i="6"/>
  <c r="H84" i="6" s="1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H46" i="6" s="1"/>
  <c r="E46" i="6"/>
  <c r="F46" i="6"/>
  <c r="D47" i="6"/>
  <c r="H47" i="6" s="1"/>
  <c r="E47" i="6"/>
  <c r="F47" i="6"/>
  <c r="D48" i="6"/>
  <c r="H48" i="6" s="1"/>
  <c r="E48" i="6"/>
  <c r="F48" i="6"/>
  <c r="D49" i="6"/>
  <c r="H49" i="6" s="1"/>
  <c r="E49" i="6"/>
  <c r="F49" i="6"/>
  <c r="D50" i="6"/>
  <c r="H50" i="6" s="1"/>
  <c r="E50" i="6"/>
  <c r="F50" i="6"/>
  <c r="D51" i="6"/>
  <c r="H51" i="6" s="1"/>
  <c r="E51" i="6"/>
  <c r="F51" i="6"/>
  <c r="D52" i="6"/>
  <c r="H52" i="6" s="1"/>
  <c r="E52" i="6"/>
  <c r="F52" i="6"/>
  <c r="D53" i="6"/>
  <c r="H53" i="6" s="1"/>
  <c r="E53" i="6"/>
  <c r="F53" i="6"/>
  <c r="D54" i="6"/>
  <c r="H54" i="6" s="1"/>
  <c r="E54" i="6"/>
  <c r="F54" i="6"/>
  <c r="D55" i="6"/>
  <c r="H55" i="6" s="1"/>
  <c r="E55" i="6"/>
  <c r="F55" i="6"/>
  <c r="D56" i="6"/>
  <c r="H56" i="6" s="1"/>
  <c r="E56" i="6"/>
  <c r="F56" i="6"/>
  <c r="D57" i="6"/>
  <c r="H57" i="6" s="1"/>
  <c r="E57" i="6"/>
  <c r="F57" i="6"/>
  <c r="D58" i="6"/>
  <c r="H58" i="6" s="1"/>
  <c r="E58" i="6"/>
  <c r="F58" i="6"/>
  <c r="D59" i="6"/>
  <c r="H59" i="6" s="1"/>
  <c r="E59" i="6"/>
  <c r="F59" i="6"/>
  <c r="D60" i="6"/>
  <c r="H60" i="6" s="1"/>
  <c r="E60" i="6"/>
  <c r="F60" i="6"/>
  <c r="D61" i="6"/>
  <c r="H61" i="6" s="1"/>
  <c r="E61" i="6"/>
  <c r="F61" i="6"/>
  <c r="D62" i="6"/>
  <c r="H62" i="6" s="1"/>
  <c r="E62" i="6"/>
  <c r="F62" i="6"/>
  <c r="D63" i="6"/>
  <c r="H63" i="6" s="1"/>
  <c r="E63" i="6"/>
  <c r="F63" i="6"/>
  <c r="D64" i="6"/>
  <c r="H64" i="6" s="1"/>
  <c r="E64" i="6"/>
  <c r="F64" i="6"/>
  <c r="D65" i="6"/>
  <c r="H65" i="6" s="1"/>
  <c r="E65" i="6"/>
  <c r="F65" i="6"/>
  <c r="D66" i="6"/>
  <c r="H66" i="6" s="1"/>
  <c r="E66" i="6"/>
  <c r="F66" i="6"/>
  <c r="D67" i="6"/>
  <c r="H67" i="6" s="1"/>
  <c r="E67" i="6"/>
  <c r="F67" i="6"/>
  <c r="D68" i="6"/>
  <c r="H68" i="6" s="1"/>
  <c r="E68" i="6"/>
  <c r="F68" i="6"/>
  <c r="D69" i="6"/>
  <c r="H69" i="6" s="1"/>
  <c r="E69" i="6"/>
  <c r="F69" i="6"/>
  <c r="E45" i="6"/>
  <c r="F45" i="6"/>
  <c r="D45" i="6"/>
  <c r="H45" i="6" s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H25" i="6" s="1"/>
  <c r="E25" i="6"/>
  <c r="F25" i="6"/>
  <c r="D26" i="6"/>
  <c r="H26" i="6" s="1"/>
  <c r="E26" i="6"/>
  <c r="F26" i="6"/>
  <c r="D27" i="6"/>
  <c r="H27" i="6" s="1"/>
  <c r="E27" i="6"/>
  <c r="F27" i="6"/>
  <c r="D28" i="6"/>
  <c r="H28" i="6" s="1"/>
  <c r="E28" i="6"/>
  <c r="F28" i="6"/>
  <c r="D29" i="6"/>
  <c r="H29" i="6" s="1"/>
  <c r="E29" i="6"/>
  <c r="F29" i="6"/>
  <c r="E5" i="6"/>
  <c r="D5" i="6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/>
  <c r="D111" i="5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G34" i="5"/>
  <c r="D6" i="5"/>
  <c r="F6" i="5" s="1"/>
  <c r="E6" i="5"/>
  <c r="D7" i="5"/>
  <c r="F7" i="5" s="1"/>
  <c r="E7" i="5"/>
  <c r="D8" i="5"/>
  <c r="F8" i="5" s="1"/>
  <c r="E8" i="5"/>
  <c r="D9" i="5"/>
  <c r="F9" i="5" s="1"/>
  <c r="E9" i="5"/>
  <c r="D10" i="5"/>
  <c r="F10" i="5" s="1"/>
  <c r="E10" i="5"/>
  <c r="D11" i="5"/>
  <c r="F11" i="5" s="1"/>
  <c r="E11" i="5"/>
  <c r="D12" i="5"/>
  <c r="F12" i="5" s="1"/>
  <c r="E12" i="5"/>
  <c r="D13" i="5"/>
  <c r="F13" i="5" s="1"/>
  <c r="E13" i="5"/>
  <c r="D14" i="5"/>
  <c r="F14" i="5" s="1"/>
  <c r="E14" i="5"/>
  <c r="D15" i="5"/>
  <c r="F15" i="5" s="1"/>
  <c r="E15" i="5"/>
  <c r="D16" i="5"/>
  <c r="F16" i="5" s="1"/>
  <c r="E16" i="5"/>
  <c r="D17" i="5"/>
  <c r="F17" i="5" s="1"/>
  <c r="E17" i="5"/>
  <c r="D18" i="5"/>
  <c r="F18" i="5" s="1"/>
  <c r="E18" i="5"/>
  <c r="D19" i="5"/>
  <c r="F19" i="5" s="1"/>
  <c r="E19" i="5"/>
  <c r="D20" i="5"/>
  <c r="F20" i="5" s="1"/>
  <c r="E20" i="5"/>
  <c r="D21" i="5"/>
  <c r="F21" i="5" s="1"/>
  <c r="E21" i="5"/>
  <c r="D22" i="5"/>
  <c r="F22" i="5" s="1"/>
  <c r="E22" i="5"/>
  <c r="D23" i="5"/>
  <c r="F23" i="5" s="1"/>
  <c r="E23" i="5"/>
  <c r="D24" i="5"/>
  <c r="F24" i="5" s="1"/>
  <c r="E24" i="5"/>
  <c r="D25" i="5"/>
  <c r="F25" i="5" s="1"/>
  <c r="E25" i="5"/>
  <c r="D26" i="5"/>
  <c r="F26" i="5" s="1"/>
  <c r="E26" i="5"/>
  <c r="D27" i="5"/>
  <c r="F27" i="5" s="1"/>
  <c r="E27" i="5"/>
  <c r="D28" i="5"/>
  <c r="F28" i="5" s="1"/>
  <c r="E28" i="5"/>
  <c r="D29" i="5"/>
  <c r="F29" i="5" s="1"/>
  <c r="E29" i="5"/>
  <c r="D30" i="5"/>
  <c r="F30" i="5" s="1"/>
  <c r="E30" i="5"/>
  <c r="D31" i="5"/>
  <c r="F31" i="5" s="1"/>
  <c r="E31" i="5"/>
  <c r="D32" i="5"/>
  <c r="F32" i="5" s="1"/>
  <c r="E32" i="5"/>
  <c r="D33" i="5"/>
  <c r="F33" i="5" s="1"/>
  <c r="E33" i="5"/>
  <c r="D34" i="5"/>
  <c r="E34" i="5"/>
  <c r="E5" i="5"/>
  <c r="D5" i="5"/>
  <c r="F5" i="5" s="1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88" i="4"/>
  <c r="D89" i="4"/>
  <c r="H89" i="4" s="1"/>
  <c r="E89" i="4"/>
  <c r="F89" i="4"/>
  <c r="D90" i="4"/>
  <c r="H90" i="4" s="1"/>
  <c r="E90" i="4"/>
  <c r="F90" i="4"/>
  <c r="K90" i="4" s="1"/>
  <c r="D91" i="4"/>
  <c r="H91" i="4" s="1"/>
  <c r="K91" i="4" s="1"/>
  <c r="E91" i="4"/>
  <c r="F91" i="4"/>
  <c r="D92" i="4"/>
  <c r="H92" i="4" s="1"/>
  <c r="E92" i="4"/>
  <c r="F92" i="4"/>
  <c r="D93" i="4"/>
  <c r="E93" i="4"/>
  <c r="F93" i="4"/>
  <c r="D94" i="4"/>
  <c r="H94" i="4" s="1"/>
  <c r="E94" i="4"/>
  <c r="F94" i="4"/>
  <c r="D95" i="4"/>
  <c r="H95" i="4" s="1"/>
  <c r="K95" i="4" s="1"/>
  <c r="E95" i="4"/>
  <c r="F95" i="4"/>
  <c r="D96" i="4"/>
  <c r="H96" i="4" s="1"/>
  <c r="E96" i="4"/>
  <c r="F96" i="4"/>
  <c r="D97" i="4"/>
  <c r="E97" i="4"/>
  <c r="F97" i="4"/>
  <c r="D98" i="4"/>
  <c r="H98" i="4" s="1"/>
  <c r="E98" i="4"/>
  <c r="F98" i="4"/>
  <c r="D99" i="4"/>
  <c r="H99" i="4" s="1"/>
  <c r="E99" i="4"/>
  <c r="F99" i="4"/>
  <c r="D100" i="4"/>
  <c r="H100" i="4" s="1"/>
  <c r="E100" i="4"/>
  <c r="F100" i="4"/>
  <c r="D101" i="4"/>
  <c r="E101" i="4"/>
  <c r="F101" i="4"/>
  <c r="D102" i="4"/>
  <c r="H102" i="4" s="1"/>
  <c r="E102" i="4"/>
  <c r="F102" i="4"/>
  <c r="D103" i="4"/>
  <c r="H103" i="4" s="1"/>
  <c r="K103" i="4" s="1"/>
  <c r="E103" i="4"/>
  <c r="F103" i="4"/>
  <c r="D104" i="4"/>
  <c r="H104" i="4" s="1"/>
  <c r="E104" i="4"/>
  <c r="F104" i="4"/>
  <c r="D105" i="4"/>
  <c r="E105" i="4"/>
  <c r="F105" i="4"/>
  <c r="D106" i="4"/>
  <c r="H106" i="4" s="1"/>
  <c r="E106" i="4"/>
  <c r="F106" i="4"/>
  <c r="D107" i="4"/>
  <c r="H107" i="4" s="1"/>
  <c r="K107" i="4" s="1"/>
  <c r="E107" i="4"/>
  <c r="F107" i="4"/>
  <c r="D108" i="4"/>
  <c r="H108" i="4" s="1"/>
  <c r="E108" i="4"/>
  <c r="F108" i="4"/>
  <c r="D109" i="4"/>
  <c r="E109" i="4"/>
  <c r="F109" i="4"/>
  <c r="D110" i="4"/>
  <c r="H110" i="4" s="1"/>
  <c r="E110" i="4"/>
  <c r="F110" i="4"/>
  <c r="D111" i="4"/>
  <c r="H111" i="4" s="1"/>
  <c r="E111" i="4"/>
  <c r="F111" i="4"/>
  <c r="D112" i="4"/>
  <c r="E112" i="4"/>
  <c r="F112" i="4"/>
  <c r="D113" i="4"/>
  <c r="H113" i="4" s="1"/>
  <c r="E113" i="4"/>
  <c r="F113" i="4"/>
  <c r="D114" i="4"/>
  <c r="H114" i="4" s="1"/>
  <c r="E114" i="4"/>
  <c r="F114" i="4"/>
  <c r="D115" i="4"/>
  <c r="E115" i="4"/>
  <c r="F115" i="4"/>
  <c r="E88" i="4"/>
  <c r="F88" i="4"/>
  <c r="D88" i="4"/>
  <c r="H88" i="4" s="1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H47" i="4" s="1"/>
  <c r="E47" i="4"/>
  <c r="F47" i="4"/>
  <c r="D48" i="4"/>
  <c r="H48" i="4" s="1"/>
  <c r="E48" i="4"/>
  <c r="F48" i="4"/>
  <c r="D49" i="4"/>
  <c r="H49" i="4" s="1"/>
  <c r="E49" i="4"/>
  <c r="F49" i="4"/>
  <c r="D50" i="4"/>
  <c r="H50" i="4" s="1"/>
  <c r="E50" i="4"/>
  <c r="F50" i="4"/>
  <c r="D51" i="4"/>
  <c r="H51" i="4" s="1"/>
  <c r="E51" i="4"/>
  <c r="F51" i="4"/>
  <c r="D52" i="4"/>
  <c r="H52" i="4" s="1"/>
  <c r="E52" i="4"/>
  <c r="F52" i="4"/>
  <c r="D53" i="4"/>
  <c r="H53" i="4" s="1"/>
  <c r="E53" i="4"/>
  <c r="F53" i="4"/>
  <c r="D54" i="4"/>
  <c r="H54" i="4" s="1"/>
  <c r="E54" i="4"/>
  <c r="F54" i="4"/>
  <c r="D55" i="4"/>
  <c r="H55" i="4" s="1"/>
  <c r="E55" i="4"/>
  <c r="F55" i="4"/>
  <c r="D56" i="4"/>
  <c r="H56" i="4" s="1"/>
  <c r="E56" i="4"/>
  <c r="F56" i="4"/>
  <c r="D57" i="4"/>
  <c r="H57" i="4" s="1"/>
  <c r="E57" i="4"/>
  <c r="F57" i="4"/>
  <c r="D58" i="4"/>
  <c r="H58" i="4" s="1"/>
  <c r="E58" i="4"/>
  <c r="F58" i="4"/>
  <c r="D59" i="4"/>
  <c r="H59" i="4" s="1"/>
  <c r="E59" i="4"/>
  <c r="F59" i="4"/>
  <c r="D60" i="4"/>
  <c r="H60" i="4" s="1"/>
  <c r="E60" i="4"/>
  <c r="F60" i="4"/>
  <c r="D61" i="4"/>
  <c r="H61" i="4" s="1"/>
  <c r="E61" i="4"/>
  <c r="F61" i="4"/>
  <c r="D62" i="4"/>
  <c r="H62" i="4" s="1"/>
  <c r="E62" i="4"/>
  <c r="F62" i="4"/>
  <c r="D63" i="4"/>
  <c r="H63" i="4" s="1"/>
  <c r="E63" i="4"/>
  <c r="F63" i="4"/>
  <c r="D64" i="4"/>
  <c r="H64" i="4" s="1"/>
  <c r="E64" i="4"/>
  <c r="F64" i="4"/>
  <c r="D65" i="4"/>
  <c r="H65" i="4" s="1"/>
  <c r="E65" i="4"/>
  <c r="F65" i="4"/>
  <c r="D66" i="4"/>
  <c r="H66" i="4" s="1"/>
  <c r="E66" i="4"/>
  <c r="F66" i="4"/>
  <c r="D67" i="4"/>
  <c r="H67" i="4" s="1"/>
  <c r="E67" i="4"/>
  <c r="F67" i="4"/>
  <c r="D68" i="4"/>
  <c r="H68" i="4" s="1"/>
  <c r="E68" i="4"/>
  <c r="F68" i="4"/>
  <c r="D69" i="4"/>
  <c r="H69" i="4" s="1"/>
  <c r="E69" i="4"/>
  <c r="F69" i="4"/>
  <c r="D70" i="4"/>
  <c r="E70" i="4"/>
  <c r="F70" i="4"/>
  <c r="D71" i="4"/>
  <c r="H71" i="4" s="1"/>
  <c r="E71" i="4"/>
  <c r="F71" i="4"/>
  <c r="D72" i="4"/>
  <c r="H72" i="4" s="1"/>
  <c r="E72" i="4"/>
  <c r="F72" i="4"/>
  <c r="D73" i="4"/>
  <c r="H73" i="4" s="1"/>
  <c r="E73" i="4"/>
  <c r="F73" i="4"/>
  <c r="D74" i="4"/>
  <c r="H74" i="4" s="1"/>
  <c r="E74" i="4"/>
  <c r="F74" i="4"/>
  <c r="D75" i="4"/>
  <c r="H75" i="4" s="1"/>
  <c r="E75" i="4"/>
  <c r="F75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H60" i="1" s="1"/>
  <c r="E60" i="1"/>
  <c r="F60" i="1"/>
  <c r="G60" i="1"/>
  <c r="D61" i="1"/>
  <c r="H61" i="1" s="1"/>
  <c r="E61" i="1"/>
  <c r="F61" i="1"/>
  <c r="G61" i="1"/>
  <c r="D62" i="1"/>
  <c r="H62" i="1" s="1"/>
  <c r="E62" i="1"/>
  <c r="F62" i="1"/>
  <c r="G62" i="1"/>
  <c r="D63" i="1"/>
  <c r="H63" i="1" s="1"/>
  <c r="E63" i="1"/>
  <c r="F63" i="1"/>
  <c r="G63" i="1"/>
  <c r="D64" i="1"/>
  <c r="H64" i="1" s="1"/>
  <c r="E64" i="1"/>
  <c r="F64" i="1"/>
  <c r="G64" i="1"/>
  <c r="D65" i="1"/>
  <c r="H65" i="1" s="1"/>
  <c r="E65" i="1"/>
  <c r="F65" i="1"/>
  <c r="G65" i="1"/>
  <c r="D66" i="1"/>
  <c r="H66" i="1" s="1"/>
  <c r="E66" i="1"/>
  <c r="F66" i="1"/>
  <c r="G66" i="1"/>
  <c r="D67" i="1"/>
  <c r="H67" i="1" s="1"/>
  <c r="E67" i="1"/>
  <c r="F67" i="1"/>
  <c r="G67" i="1"/>
  <c r="D68" i="1"/>
  <c r="H68" i="1" s="1"/>
  <c r="E68" i="1"/>
  <c r="F68" i="1"/>
  <c r="G68" i="1"/>
  <c r="D69" i="1"/>
  <c r="H69" i="1" s="1"/>
  <c r="E69" i="1"/>
  <c r="F69" i="1"/>
  <c r="G69" i="1"/>
  <c r="D70" i="1"/>
  <c r="E70" i="1"/>
  <c r="F70" i="1"/>
  <c r="G70" i="1"/>
  <c r="D71" i="1"/>
  <c r="H71" i="1" s="1"/>
  <c r="E71" i="1"/>
  <c r="F71" i="1"/>
  <c r="G71" i="1"/>
  <c r="D72" i="1"/>
  <c r="H72" i="1" s="1"/>
  <c r="E72" i="1"/>
  <c r="F72" i="1"/>
  <c r="G72" i="1"/>
  <c r="D73" i="1"/>
  <c r="H73" i="1" s="1"/>
  <c r="E73" i="1"/>
  <c r="F73" i="1"/>
  <c r="G73" i="1"/>
  <c r="D74" i="1"/>
  <c r="H74" i="1" s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H87" i="1" s="1"/>
  <c r="D88" i="1"/>
  <c r="H88" i="1" s="1"/>
  <c r="D89" i="1"/>
  <c r="H89" i="1" s="1"/>
  <c r="D90" i="1"/>
  <c r="H90" i="1" s="1"/>
  <c r="D91" i="1"/>
  <c r="H91" i="1" s="1"/>
  <c r="D92" i="1"/>
  <c r="H92" i="1" s="1"/>
  <c r="D93" i="1"/>
  <c r="H93" i="1" s="1"/>
  <c r="D94" i="1"/>
  <c r="H94" i="1" s="1"/>
  <c r="D95" i="1"/>
  <c r="H95" i="1" s="1"/>
  <c r="D96" i="1"/>
  <c r="H96" i="1" s="1"/>
  <c r="D97" i="1"/>
  <c r="H97" i="1" s="1"/>
  <c r="D98" i="1"/>
  <c r="H98" i="1" s="1"/>
  <c r="D99" i="1"/>
  <c r="H99" i="1" s="1"/>
  <c r="D100" i="1"/>
  <c r="H100" i="1" s="1"/>
  <c r="D101" i="1"/>
  <c r="H101" i="1" s="1"/>
  <c r="D102" i="1"/>
  <c r="H102" i="1" s="1"/>
  <c r="D103" i="1"/>
  <c r="H103" i="1" s="1"/>
  <c r="D104" i="1"/>
  <c r="H104" i="1" s="1"/>
  <c r="D105" i="1"/>
  <c r="H105" i="1" s="1"/>
  <c r="D106" i="1"/>
  <c r="H106" i="1" s="1"/>
  <c r="D107" i="1"/>
  <c r="H107" i="1" s="1"/>
  <c r="D108" i="1"/>
  <c r="H108" i="1" s="1"/>
  <c r="D109" i="1"/>
  <c r="H109" i="1" s="1"/>
  <c r="D110" i="1"/>
  <c r="D111" i="1"/>
  <c r="H111" i="1" s="1"/>
  <c r="D112" i="1"/>
  <c r="H112" i="1" s="1"/>
  <c r="D113" i="1"/>
  <c r="H113" i="1" s="1"/>
  <c r="D114" i="1"/>
  <c r="H114" i="1" s="1"/>
  <c r="D115" i="1"/>
  <c r="H115" i="1" s="1"/>
  <c r="D116" i="1"/>
  <c r="D86" i="1"/>
  <c r="H86" i="1" s="1"/>
  <c r="G45" i="1"/>
  <c r="F45" i="1"/>
  <c r="E45" i="1"/>
  <c r="D45" i="1"/>
  <c r="I108" i="6"/>
  <c r="I107" i="6"/>
  <c r="I106" i="6"/>
  <c r="I105" i="6"/>
  <c r="I104" i="6"/>
  <c r="I103" i="6"/>
  <c r="I102" i="6"/>
  <c r="I101" i="6"/>
  <c r="K101" i="6"/>
  <c r="I100" i="6"/>
  <c r="I99" i="6"/>
  <c r="I98" i="6"/>
  <c r="I97" i="6"/>
  <c r="I96" i="6"/>
  <c r="I95" i="6"/>
  <c r="I94" i="6"/>
  <c r="I93" i="6"/>
  <c r="K93" i="6"/>
  <c r="I92" i="6"/>
  <c r="I91" i="6"/>
  <c r="I90" i="6"/>
  <c r="I89" i="6"/>
  <c r="I88" i="6"/>
  <c r="I87" i="6"/>
  <c r="I86" i="6"/>
  <c r="I85" i="6"/>
  <c r="K85" i="6"/>
  <c r="I84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113" i="5"/>
  <c r="G113" i="5"/>
  <c r="E113" i="5"/>
  <c r="D113" i="5"/>
  <c r="F113" i="5" s="1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74" i="5"/>
  <c r="G74" i="5"/>
  <c r="E74" i="5"/>
  <c r="D74" i="5"/>
  <c r="H74" i="5" s="1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120" i="4"/>
  <c r="I119" i="4"/>
  <c r="I118" i="4"/>
  <c r="I117" i="4"/>
  <c r="I116" i="4"/>
  <c r="I115" i="4"/>
  <c r="I114" i="4"/>
  <c r="K114" i="4"/>
  <c r="I113" i="4"/>
  <c r="I112" i="4"/>
  <c r="I111" i="4"/>
  <c r="K111" i="4"/>
  <c r="I110" i="4"/>
  <c r="I109" i="4"/>
  <c r="I108" i="4"/>
  <c r="I107" i="4"/>
  <c r="I106" i="4"/>
  <c r="K106" i="4"/>
  <c r="I105" i="4"/>
  <c r="I104" i="4"/>
  <c r="I103" i="4"/>
  <c r="I102" i="4"/>
  <c r="I101" i="4"/>
  <c r="I100" i="4"/>
  <c r="I99" i="4"/>
  <c r="K99" i="4"/>
  <c r="I98" i="4"/>
  <c r="K98" i="4"/>
  <c r="I97" i="4"/>
  <c r="I96" i="4"/>
  <c r="I95" i="4"/>
  <c r="I94" i="4"/>
  <c r="I93" i="4"/>
  <c r="I92" i="4"/>
  <c r="I91" i="4"/>
  <c r="I90" i="4"/>
  <c r="I89" i="4"/>
  <c r="I88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K50" i="4"/>
  <c r="I49" i="4"/>
  <c r="I48" i="4"/>
  <c r="I47" i="4"/>
  <c r="I46" i="4"/>
  <c r="N97" i="6" l="1"/>
  <c r="N110" i="6"/>
  <c r="F110" i="6"/>
  <c r="K110" i="4"/>
  <c r="K102" i="4"/>
  <c r="K94" i="4"/>
  <c r="H115" i="4"/>
  <c r="K115" i="4" s="1"/>
  <c r="K120" i="4"/>
  <c r="K58" i="4"/>
  <c r="H26" i="4"/>
  <c r="K117" i="4"/>
  <c r="K113" i="4"/>
  <c r="H109" i="4"/>
  <c r="K109" i="4" s="1"/>
  <c r="H105" i="4"/>
  <c r="K105" i="4" s="1"/>
  <c r="H101" i="4"/>
  <c r="K101" i="4" s="1"/>
  <c r="H97" i="4"/>
  <c r="K97" i="4" s="1"/>
  <c r="H93" i="4"/>
  <c r="K93" i="4" s="1"/>
  <c r="K119" i="4"/>
  <c r="K62" i="4"/>
  <c r="K54" i="4"/>
  <c r="N58" i="6"/>
  <c r="F71" i="6"/>
  <c r="N71" i="6"/>
  <c r="H46" i="4"/>
  <c r="K46" i="4" s="1"/>
  <c r="H45" i="1"/>
  <c r="H50" i="1"/>
  <c r="K50" i="1" s="1"/>
  <c r="H49" i="1"/>
  <c r="H48" i="1"/>
  <c r="K48" i="1" s="1"/>
  <c r="H47" i="1"/>
  <c r="H46" i="1"/>
  <c r="H70" i="4"/>
  <c r="H112" i="4"/>
  <c r="H72" i="5"/>
  <c r="F72" i="5"/>
  <c r="H70" i="5"/>
  <c r="J70" i="5" s="1"/>
  <c r="F70" i="5"/>
  <c r="H68" i="5"/>
  <c r="F68" i="5"/>
  <c r="H66" i="5"/>
  <c r="K66" i="5" s="1"/>
  <c r="F66" i="5"/>
  <c r="H64" i="5"/>
  <c r="F64" i="5"/>
  <c r="H62" i="5"/>
  <c r="K62" i="5" s="1"/>
  <c r="F62" i="5"/>
  <c r="H60" i="5"/>
  <c r="F60" i="5"/>
  <c r="H58" i="5"/>
  <c r="K58" i="5" s="1"/>
  <c r="F58" i="5"/>
  <c r="H56" i="5"/>
  <c r="F56" i="5"/>
  <c r="H54" i="5"/>
  <c r="K54" i="5" s="1"/>
  <c r="F54" i="5"/>
  <c r="H52" i="5"/>
  <c r="F52" i="5"/>
  <c r="H50" i="5"/>
  <c r="F50" i="5"/>
  <c r="H48" i="5"/>
  <c r="F48" i="5"/>
  <c r="F34" i="5"/>
  <c r="H34" i="5"/>
  <c r="F112" i="5"/>
  <c r="H112" i="5"/>
  <c r="H110" i="5"/>
  <c r="F110" i="5"/>
  <c r="H108" i="5"/>
  <c r="F108" i="5"/>
  <c r="H106" i="5"/>
  <c r="J106" i="5" s="1"/>
  <c r="F106" i="5"/>
  <c r="H104" i="5"/>
  <c r="F104" i="5"/>
  <c r="H102" i="5"/>
  <c r="K102" i="5" s="1"/>
  <c r="F102" i="5"/>
  <c r="H100" i="5"/>
  <c r="F100" i="5"/>
  <c r="H98" i="5"/>
  <c r="J98" i="5" s="1"/>
  <c r="F98" i="5"/>
  <c r="H96" i="5"/>
  <c r="F96" i="5"/>
  <c r="H94" i="5"/>
  <c r="F94" i="5"/>
  <c r="H92" i="5"/>
  <c r="F92" i="5"/>
  <c r="H90" i="5"/>
  <c r="K90" i="5" s="1"/>
  <c r="F90" i="5"/>
  <c r="H88" i="5"/>
  <c r="F88" i="5"/>
  <c r="H86" i="5"/>
  <c r="J86" i="5" s="1"/>
  <c r="F86" i="5"/>
  <c r="H73" i="5"/>
  <c r="F73" i="5"/>
  <c r="H71" i="5"/>
  <c r="J71" i="5" s="1"/>
  <c r="F71" i="5"/>
  <c r="H69" i="5"/>
  <c r="F69" i="5"/>
  <c r="H67" i="5"/>
  <c r="K67" i="5" s="1"/>
  <c r="F67" i="5"/>
  <c r="H65" i="5"/>
  <c r="F65" i="5"/>
  <c r="H63" i="5"/>
  <c r="F63" i="5"/>
  <c r="H61" i="5"/>
  <c r="F61" i="5"/>
  <c r="H59" i="5"/>
  <c r="K59" i="5" s="1"/>
  <c r="F59" i="5"/>
  <c r="H57" i="5"/>
  <c r="F57" i="5"/>
  <c r="H55" i="5"/>
  <c r="K55" i="5" s="1"/>
  <c r="F55" i="5"/>
  <c r="H53" i="5"/>
  <c r="F53" i="5"/>
  <c r="H51" i="5"/>
  <c r="K51" i="5" s="1"/>
  <c r="F51" i="5"/>
  <c r="H49" i="5"/>
  <c r="F49" i="5"/>
  <c r="F84" i="5"/>
  <c r="H84" i="5" s="1"/>
  <c r="H111" i="5"/>
  <c r="F111" i="5"/>
  <c r="H109" i="5"/>
  <c r="K109" i="5" s="1"/>
  <c r="F109" i="5"/>
  <c r="H107" i="5"/>
  <c r="F107" i="5"/>
  <c r="H105" i="5"/>
  <c r="J105" i="5" s="1"/>
  <c r="F105" i="5"/>
  <c r="H103" i="5"/>
  <c r="F103" i="5"/>
  <c r="H101" i="5"/>
  <c r="F101" i="5"/>
  <c r="H99" i="5"/>
  <c r="F99" i="5"/>
  <c r="H97" i="5"/>
  <c r="K97" i="5" s="1"/>
  <c r="F97" i="5"/>
  <c r="H95" i="5"/>
  <c r="F95" i="5"/>
  <c r="H93" i="5"/>
  <c r="J93" i="5" s="1"/>
  <c r="F93" i="5"/>
  <c r="H91" i="5"/>
  <c r="F91" i="5"/>
  <c r="H89" i="5"/>
  <c r="K89" i="5" s="1"/>
  <c r="F89" i="5"/>
  <c r="H87" i="5"/>
  <c r="F87" i="5"/>
  <c r="H85" i="5"/>
  <c r="J85" i="5" s="1"/>
  <c r="F85" i="5"/>
  <c r="H70" i="1"/>
  <c r="H110" i="1"/>
  <c r="H59" i="1"/>
  <c r="H58" i="1"/>
  <c r="K58" i="1" s="1"/>
  <c r="H57" i="1"/>
  <c r="H56" i="1"/>
  <c r="K56" i="1" s="1"/>
  <c r="H55" i="1"/>
  <c r="H54" i="1"/>
  <c r="H53" i="1"/>
  <c r="H52" i="1"/>
  <c r="K52" i="1" s="1"/>
  <c r="H51" i="1"/>
  <c r="H33" i="5"/>
  <c r="H31" i="5"/>
  <c r="H29" i="5"/>
  <c r="H27" i="5"/>
  <c r="H25" i="5"/>
  <c r="H23" i="5"/>
  <c r="H21" i="5"/>
  <c r="H19" i="5"/>
  <c r="H17" i="5"/>
  <c r="H15" i="5"/>
  <c r="H13" i="5"/>
  <c r="H11" i="5"/>
  <c r="H7" i="5"/>
  <c r="H32" i="5"/>
  <c r="H30" i="5"/>
  <c r="H28" i="5"/>
  <c r="H26" i="5"/>
  <c r="H24" i="5"/>
  <c r="H22" i="5"/>
  <c r="H20" i="5"/>
  <c r="H18" i="5"/>
  <c r="H16" i="5"/>
  <c r="H14" i="5"/>
  <c r="H23" i="6"/>
  <c r="H19" i="6"/>
  <c r="H15" i="6"/>
  <c r="H11" i="6"/>
  <c r="H7" i="6"/>
  <c r="H24" i="6"/>
  <c r="H20" i="6"/>
  <c r="H16" i="6"/>
  <c r="H12" i="6"/>
  <c r="H8" i="6"/>
  <c r="H21" i="6"/>
  <c r="H17" i="6"/>
  <c r="H13" i="6"/>
  <c r="H9" i="6"/>
  <c r="H5" i="6"/>
  <c r="H22" i="6"/>
  <c r="H18" i="6"/>
  <c r="H14" i="6"/>
  <c r="H10" i="6"/>
  <c r="H6" i="6"/>
  <c r="H34" i="4"/>
  <c r="H30" i="4"/>
  <c r="H22" i="4"/>
  <c r="H18" i="4"/>
  <c r="H14" i="4"/>
  <c r="H10" i="4"/>
  <c r="H6" i="4"/>
  <c r="H5" i="4"/>
  <c r="H33" i="4"/>
  <c r="H29" i="4"/>
  <c r="H25" i="4"/>
  <c r="H21" i="4"/>
  <c r="H17" i="4"/>
  <c r="H13" i="4"/>
  <c r="H9" i="4"/>
  <c r="H31" i="4"/>
  <c r="H27" i="4"/>
  <c r="H23" i="4"/>
  <c r="H19" i="4"/>
  <c r="H15" i="4"/>
  <c r="H11" i="4"/>
  <c r="H7" i="4"/>
  <c r="H32" i="4"/>
  <c r="H28" i="4"/>
  <c r="H24" i="4"/>
  <c r="H20" i="4"/>
  <c r="H16" i="4"/>
  <c r="H12" i="4"/>
  <c r="H8" i="4"/>
  <c r="F47" i="5"/>
  <c r="H47" i="5" s="1"/>
  <c r="K47" i="5" s="1"/>
  <c r="F46" i="5"/>
  <c r="H46" i="5" s="1"/>
  <c r="K46" i="5" s="1"/>
  <c r="F45" i="5"/>
  <c r="H45" i="5" s="1"/>
  <c r="N61" i="5" s="1"/>
  <c r="H5" i="5"/>
  <c r="J87" i="5"/>
  <c r="H113" i="5"/>
  <c r="H12" i="5"/>
  <c r="H10" i="5"/>
  <c r="H8" i="5"/>
  <c r="H6" i="5"/>
  <c r="K72" i="5"/>
  <c r="F74" i="5"/>
  <c r="H9" i="5"/>
  <c r="K118" i="4"/>
  <c r="K89" i="4"/>
  <c r="K88" i="4"/>
  <c r="K48" i="5"/>
  <c r="K64" i="5"/>
  <c r="J103" i="5"/>
  <c r="K91" i="5"/>
  <c r="K60" i="5"/>
  <c r="K56" i="5"/>
  <c r="K52" i="5"/>
  <c r="K111" i="5"/>
  <c r="J107" i="5"/>
  <c r="J99" i="5"/>
  <c r="K61" i="5"/>
  <c r="J53" i="5"/>
  <c r="K68" i="5"/>
  <c r="J63" i="5"/>
  <c r="K50" i="5"/>
  <c r="J101" i="5"/>
  <c r="J106" i="6"/>
  <c r="K102" i="6"/>
  <c r="J98" i="6"/>
  <c r="K90" i="6"/>
  <c r="K86" i="6"/>
  <c r="K88" i="6"/>
  <c r="K92" i="6"/>
  <c r="J96" i="6"/>
  <c r="K100" i="6"/>
  <c r="K104" i="6"/>
  <c r="K108" i="6"/>
  <c r="K87" i="6"/>
  <c r="K91" i="6"/>
  <c r="K95" i="6"/>
  <c r="K99" i="6"/>
  <c r="K103" i="6"/>
  <c r="K107" i="6"/>
  <c r="J64" i="6"/>
  <c r="K60" i="6"/>
  <c r="J56" i="6"/>
  <c r="J48" i="6"/>
  <c r="K110" i="5"/>
  <c r="J94" i="5"/>
  <c r="J108" i="5"/>
  <c r="J104" i="5"/>
  <c r="J100" i="5"/>
  <c r="K96" i="5"/>
  <c r="J92" i="5"/>
  <c r="J88" i="5"/>
  <c r="K112" i="5"/>
  <c r="J69" i="5"/>
  <c r="K57" i="5"/>
  <c r="K49" i="5"/>
  <c r="K73" i="5"/>
  <c r="K116" i="4"/>
  <c r="K112" i="4"/>
  <c r="K108" i="4"/>
  <c r="K104" i="4"/>
  <c r="K100" i="4"/>
  <c r="K96" i="4"/>
  <c r="K92" i="4"/>
  <c r="K78" i="4"/>
  <c r="K76" i="4"/>
  <c r="K74" i="4"/>
  <c r="K72" i="4"/>
  <c r="K70" i="4"/>
  <c r="K68" i="4"/>
  <c r="K66" i="4"/>
  <c r="K64" i="4"/>
  <c r="K60" i="4"/>
  <c r="K56" i="4"/>
  <c r="K52" i="4"/>
  <c r="K48" i="4"/>
  <c r="K84" i="6"/>
  <c r="J92" i="6"/>
  <c r="K96" i="6"/>
  <c r="J108" i="6"/>
  <c r="J84" i="6"/>
  <c r="J85" i="6"/>
  <c r="J87" i="6"/>
  <c r="J89" i="6"/>
  <c r="J90" i="6"/>
  <c r="J99" i="6"/>
  <c r="K94" i="6"/>
  <c r="J94" i="6"/>
  <c r="K98" i="6"/>
  <c r="J102" i="6"/>
  <c r="K106" i="6"/>
  <c r="J93" i="6"/>
  <c r="J97" i="6"/>
  <c r="J101" i="6"/>
  <c r="J105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K48" i="6"/>
  <c r="K52" i="6"/>
  <c r="J52" i="6"/>
  <c r="K56" i="6"/>
  <c r="J60" i="6"/>
  <c r="K64" i="6"/>
  <c r="K68" i="6"/>
  <c r="J68" i="6"/>
  <c r="K59" i="6"/>
  <c r="J59" i="6"/>
  <c r="K46" i="6"/>
  <c r="J46" i="6"/>
  <c r="K50" i="6"/>
  <c r="J50" i="6"/>
  <c r="K54" i="6"/>
  <c r="J54" i="6"/>
  <c r="K58" i="6"/>
  <c r="J58" i="6"/>
  <c r="K62" i="6"/>
  <c r="J62" i="6"/>
  <c r="K66" i="6"/>
  <c r="J66" i="6"/>
  <c r="K87" i="5"/>
  <c r="K95" i="5"/>
  <c r="J95" i="5"/>
  <c r="J57" i="5"/>
  <c r="K65" i="5"/>
  <c r="J65" i="5"/>
  <c r="J90" i="4"/>
  <c r="J94" i="4"/>
  <c r="J106" i="4"/>
  <c r="J110" i="4"/>
  <c r="J93" i="4"/>
  <c r="J91" i="4"/>
  <c r="J95" i="4"/>
  <c r="J99" i="4"/>
  <c r="J103" i="4"/>
  <c r="J107" i="4"/>
  <c r="J111" i="4"/>
  <c r="J115" i="4"/>
  <c r="J119" i="4"/>
  <c r="J98" i="4"/>
  <c r="J102" i="4"/>
  <c r="J114" i="4"/>
  <c r="J105" i="4"/>
  <c r="J113" i="4"/>
  <c r="J96" i="4"/>
  <c r="J100" i="4"/>
  <c r="J112" i="4"/>
  <c r="J116" i="4"/>
  <c r="K65" i="4"/>
  <c r="J65" i="4"/>
  <c r="K69" i="4"/>
  <c r="J69" i="4"/>
  <c r="K73" i="4"/>
  <c r="J73" i="4"/>
  <c r="K77" i="4"/>
  <c r="J77" i="4"/>
  <c r="J68" i="4"/>
  <c r="J76" i="4"/>
  <c r="K67" i="4"/>
  <c r="J67" i="4"/>
  <c r="K71" i="4"/>
  <c r="J71" i="4"/>
  <c r="K75" i="4"/>
  <c r="J75" i="4"/>
  <c r="J50" i="4"/>
  <c r="J54" i="4"/>
  <c r="J56" i="4"/>
  <c r="J58" i="4"/>
  <c r="J60" i="4"/>
  <c r="J62" i="4"/>
  <c r="J66" i="4"/>
  <c r="J70" i="4"/>
  <c r="J78" i="4"/>
  <c r="G117" i="1"/>
  <c r="F117" i="1"/>
  <c r="E117" i="1"/>
  <c r="D117" i="1"/>
  <c r="I116" i="1"/>
  <c r="H116" i="1"/>
  <c r="K116" i="1" s="1"/>
  <c r="I115" i="1"/>
  <c r="K115" i="1"/>
  <c r="I114" i="1"/>
  <c r="K114" i="1"/>
  <c r="I113" i="1"/>
  <c r="K113" i="1"/>
  <c r="I112" i="1"/>
  <c r="K112" i="1"/>
  <c r="I111" i="1"/>
  <c r="K111" i="1"/>
  <c r="I110" i="1"/>
  <c r="I109" i="1"/>
  <c r="K109" i="1"/>
  <c r="I108" i="1"/>
  <c r="K108" i="1"/>
  <c r="I107" i="1"/>
  <c r="K107" i="1"/>
  <c r="I106" i="1"/>
  <c r="K106" i="1"/>
  <c r="I105" i="1"/>
  <c r="K105" i="1"/>
  <c r="I104" i="1"/>
  <c r="K104" i="1"/>
  <c r="I103" i="1"/>
  <c r="K103" i="1"/>
  <c r="I102" i="1"/>
  <c r="K102" i="1"/>
  <c r="I101" i="1"/>
  <c r="K101" i="1"/>
  <c r="I100" i="1"/>
  <c r="K100" i="1"/>
  <c r="I99" i="1"/>
  <c r="K99" i="1"/>
  <c r="I98" i="1"/>
  <c r="K98" i="1"/>
  <c r="I97" i="1"/>
  <c r="K97" i="1"/>
  <c r="I96" i="1"/>
  <c r="K96" i="1"/>
  <c r="I95" i="1"/>
  <c r="K95" i="1"/>
  <c r="I94" i="1"/>
  <c r="K94" i="1"/>
  <c r="I93" i="1"/>
  <c r="K93" i="1"/>
  <c r="I92" i="1"/>
  <c r="K92" i="1"/>
  <c r="I91" i="1"/>
  <c r="K91" i="1"/>
  <c r="I90" i="1"/>
  <c r="K90" i="1"/>
  <c r="I89" i="1"/>
  <c r="K89" i="1"/>
  <c r="I88" i="1"/>
  <c r="K88" i="1"/>
  <c r="I87" i="1"/>
  <c r="K87" i="1"/>
  <c r="I86" i="1"/>
  <c r="H76" i="1"/>
  <c r="I75" i="1"/>
  <c r="H75" i="1"/>
  <c r="K75" i="1" s="1"/>
  <c r="I74" i="1"/>
  <c r="K74" i="1"/>
  <c r="I73" i="1"/>
  <c r="J73" i="1" s="1"/>
  <c r="I72" i="1"/>
  <c r="K72" i="1"/>
  <c r="I71" i="1"/>
  <c r="I70" i="1"/>
  <c r="I69" i="1"/>
  <c r="I68" i="1"/>
  <c r="K68" i="1"/>
  <c r="I67" i="1"/>
  <c r="K67" i="1"/>
  <c r="I66" i="1"/>
  <c r="K66" i="1"/>
  <c r="I65" i="1"/>
  <c r="I64" i="1"/>
  <c r="K64" i="1"/>
  <c r="I63" i="1"/>
  <c r="I62" i="1"/>
  <c r="I61" i="1"/>
  <c r="I60" i="1"/>
  <c r="K60" i="1"/>
  <c r="I59" i="1"/>
  <c r="K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N18" i="6" l="1"/>
  <c r="N31" i="6"/>
  <c r="F31" i="6"/>
  <c r="N100" i="5"/>
  <c r="N21" i="5"/>
  <c r="N103" i="1"/>
  <c r="K76" i="1"/>
  <c r="J76" i="1"/>
  <c r="H117" i="1"/>
  <c r="K117" i="1" s="1"/>
  <c r="F118" i="1"/>
  <c r="J75" i="1"/>
  <c r="N118" i="1"/>
  <c r="J120" i="4"/>
  <c r="J101" i="4"/>
  <c r="F122" i="4"/>
  <c r="J117" i="4"/>
  <c r="J97" i="4"/>
  <c r="N122" i="4"/>
  <c r="N106" i="4"/>
  <c r="J109" i="4"/>
  <c r="N77" i="1"/>
  <c r="F77" i="1"/>
  <c r="N64" i="4"/>
  <c r="F80" i="4"/>
  <c r="N80" i="4"/>
  <c r="K70" i="5"/>
  <c r="K85" i="5"/>
  <c r="N36" i="5"/>
  <c r="F36" i="5"/>
  <c r="K45" i="5"/>
  <c r="N76" i="5"/>
  <c r="F76" i="5"/>
  <c r="N115" i="5"/>
  <c r="F115" i="5"/>
  <c r="K84" i="5"/>
  <c r="J67" i="5"/>
  <c r="K110" i="1"/>
  <c r="N63" i="1"/>
  <c r="K51" i="1"/>
  <c r="K103" i="5"/>
  <c r="J58" i="5"/>
  <c r="K92" i="5"/>
  <c r="K74" i="5"/>
  <c r="J74" i="5"/>
  <c r="J72" i="5"/>
  <c r="J68" i="5"/>
  <c r="K113" i="5"/>
  <c r="J113" i="5"/>
  <c r="J50" i="5"/>
  <c r="K71" i="5"/>
  <c r="J48" i="5"/>
  <c r="J45" i="5"/>
  <c r="J84" i="5"/>
  <c r="K106" i="5"/>
  <c r="K98" i="5"/>
  <c r="J91" i="5"/>
  <c r="K101" i="5"/>
  <c r="J111" i="5"/>
  <c r="K108" i="5"/>
  <c r="J97" i="5"/>
  <c r="K63" i="5"/>
  <c r="K69" i="5"/>
  <c r="J118" i="4"/>
  <c r="J48" i="4"/>
  <c r="J89" i="4"/>
  <c r="J88" i="4"/>
  <c r="L85" i="4"/>
  <c r="H85" i="4" s="1"/>
  <c r="J46" i="4"/>
  <c r="K105" i="5"/>
  <c r="J89" i="5"/>
  <c r="J61" i="5"/>
  <c r="J102" i="5"/>
  <c r="J60" i="5"/>
  <c r="J64" i="5"/>
  <c r="J52" i="5"/>
  <c r="K100" i="5"/>
  <c r="J110" i="5"/>
  <c r="J47" i="5"/>
  <c r="J56" i="5"/>
  <c r="K53" i="5"/>
  <c r="K93" i="5"/>
  <c r="K107" i="5"/>
  <c r="J90" i="5"/>
  <c r="K99" i="5"/>
  <c r="J51" i="5"/>
  <c r="J49" i="5"/>
  <c r="K94" i="5"/>
  <c r="J66" i="5"/>
  <c r="J55" i="5"/>
  <c r="J109" i="5"/>
  <c r="K88" i="5"/>
  <c r="K104" i="5"/>
  <c r="J62" i="5"/>
  <c r="J46" i="5"/>
  <c r="K86" i="5"/>
  <c r="J54" i="5"/>
  <c r="J86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H84" i="1" s="1"/>
  <c r="L83" i="1"/>
  <c r="H83" i="1" s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I29" i="6"/>
  <c r="K29" i="6"/>
  <c r="A29" i="6"/>
  <c r="I28" i="6"/>
  <c r="K28" i="6"/>
  <c r="A28" i="6"/>
  <c r="I27" i="6"/>
  <c r="K27" i="6"/>
  <c r="A27" i="6"/>
  <c r="I26" i="6"/>
  <c r="K26" i="6"/>
  <c r="A26" i="6"/>
  <c r="I25" i="6"/>
  <c r="K25" i="6"/>
  <c r="A25" i="6"/>
  <c r="I24" i="6"/>
  <c r="K24" i="6"/>
  <c r="A24" i="6"/>
  <c r="I23" i="6"/>
  <c r="K23" i="6"/>
  <c r="A23" i="6"/>
  <c r="I22" i="6"/>
  <c r="K22" i="6"/>
  <c r="A22" i="6"/>
  <c r="I21" i="6"/>
  <c r="K21" i="6"/>
  <c r="A21" i="6"/>
  <c r="I20" i="6"/>
  <c r="K20" i="6"/>
  <c r="A20" i="6"/>
  <c r="I19" i="6"/>
  <c r="K19" i="6"/>
  <c r="A19" i="6"/>
  <c r="I18" i="6"/>
  <c r="K18" i="6"/>
  <c r="A18" i="6"/>
  <c r="I17" i="6"/>
  <c r="K17" i="6"/>
  <c r="A17" i="6"/>
  <c r="I16" i="6"/>
  <c r="K16" i="6"/>
  <c r="A16" i="6"/>
  <c r="I15" i="6"/>
  <c r="K15" i="6"/>
  <c r="A15" i="6"/>
  <c r="I14" i="6"/>
  <c r="A14" i="6"/>
  <c r="I13" i="6"/>
  <c r="K13" i="6"/>
  <c r="A13" i="6"/>
  <c r="I12" i="6"/>
  <c r="K12" i="6"/>
  <c r="A12" i="6"/>
  <c r="I11" i="6"/>
  <c r="K11" i="6"/>
  <c r="A11" i="6"/>
  <c r="I10" i="6"/>
  <c r="K10" i="6"/>
  <c r="A10" i="6"/>
  <c r="I9" i="6"/>
  <c r="K9" i="6"/>
  <c r="A9" i="6"/>
  <c r="I8" i="6"/>
  <c r="K8" i="6"/>
  <c r="A8" i="6"/>
  <c r="I7" i="6"/>
  <c r="K7" i="6"/>
  <c r="A7" i="6"/>
  <c r="I6" i="6"/>
  <c r="K6" i="6"/>
  <c r="A6" i="6"/>
  <c r="I5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G35" i="5"/>
  <c r="F35" i="5"/>
  <c r="E35" i="5"/>
  <c r="D35" i="5"/>
  <c r="B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I5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I37" i="4"/>
  <c r="H37" i="4"/>
  <c r="N23" i="4" s="1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35" i="6" l="1"/>
  <c r="H37" i="6"/>
  <c r="J37" i="6" s="1"/>
  <c r="H39" i="6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L43" i="1"/>
  <c r="H43" i="1" s="1"/>
  <c r="K45" i="1"/>
  <c r="L42" i="1"/>
  <c r="H42" i="1" s="1"/>
  <c r="J63" i="1"/>
  <c r="K5" i="4"/>
  <c r="J5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8" i="6"/>
  <c r="K37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6" i="6" l="1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D39" i="1"/>
  <c r="E39" i="1"/>
  <c r="F39" i="1"/>
  <c r="D40" i="1"/>
  <c r="E40" i="1"/>
  <c r="F40" i="1"/>
  <c r="E5" i="1"/>
  <c r="F5" i="1"/>
  <c r="H38" i="1" l="1"/>
  <c r="J38" i="1" s="1"/>
  <c r="H34" i="1"/>
  <c r="J34" i="1" s="1"/>
  <c r="H39" i="1"/>
  <c r="J39" i="1" s="1"/>
  <c r="H35" i="1"/>
  <c r="J35" i="1" s="1"/>
  <c r="H40" i="1"/>
  <c r="H37" i="1"/>
  <c r="J37" i="1" s="1"/>
  <c r="H31" i="1"/>
  <c r="J31" i="1" s="1"/>
  <c r="H30" i="1"/>
  <c r="K30" i="1" s="1"/>
  <c r="H27" i="1"/>
  <c r="J27" i="1" s="1"/>
  <c r="H26" i="1"/>
  <c r="J26" i="1" s="1"/>
  <c r="H23" i="1"/>
  <c r="K23" i="1" s="1"/>
  <c r="H22" i="1"/>
  <c r="J22" i="1" s="1"/>
  <c r="H19" i="1"/>
  <c r="J19" i="1" s="1"/>
  <c r="H18" i="1"/>
  <c r="J18" i="1" s="1"/>
  <c r="H14" i="1"/>
  <c r="J14" i="1" s="1"/>
  <c r="H15" i="1"/>
  <c r="J15" i="1" s="1"/>
  <c r="H11" i="1"/>
  <c r="J11" i="1" s="1"/>
  <c r="H7" i="1"/>
  <c r="J7" i="1" s="1"/>
  <c r="H10" i="1"/>
  <c r="J10" i="1" s="1"/>
  <c r="H32" i="1"/>
  <c r="J32" i="1" s="1"/>
  <c r="H24" i="1"/>
  <c r="K24" i="1" s="1"/>
  <c r="H20" i="1"/>
  <c r="J20" i="1" s="1"/>
  <c r="H16" i="1"/>
  <c r="J16" i="1" s="1"/>
  <c r="H12" i="1"/>
  <c r="K12" i="1" s="1"/>
  <c r="H33" i="1"/>
  <c r="J33" i="1" s="1"/>
  <c r="H29" i="1"/>
  <c r="K29" i="1" s="1"/>
  <c r="H25" i="1"/>
  <c r="J25" i="1" s="1"/>
  <c r="H21" i="1"/>
  <c r="J21" i="1" s="1"/>
  <c r="H17" i="1"/>
  <c r="J17" i="1" s="1"/>
  <c r="H13" i="1"/>
  <c r="K13" i="1" s="1"/>
  <c r="H9" i="1"/>
  <c r="J9" i="1" s="1"/>
  <c r="H28" i="1"/>
  <c r="J28" i="1" s="1"/>
  <c r="H6" i="1"/>
  <c r="H8" i="1"/>
  <c r="K8" i="1" s="1"/>
  <c r="J23" i="1"/>
  <c r="D5" i="1"/>
  <c r="H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14" i="1" l="1"/>
  <c r="K39" i="1"/>
  <c r="K38" i="1"/>
  <c r="K35" i="1"/>
  <c r="N36" i="1"/>
  <c r="N22" i="1"/>
  <c r="F36" i="1"/>
  <c r="H36" i="1" s="1"/>
  <c r="L3" i="1" s="1"/>
  <c r="H3" i="1" s="1"/>
  <c r="K40" i="1"/>
  <c r="J40" i="1"/>
  <c r="K19" i="1"/>
  <c r="K37" i="1"/>
  <c r="K18" i="1"/>
  <c r="K32" i="1"/>
  <c r="K31" i="1"/>
  <c r="J30" i="1"/>
  <c r="J29" i="1"/>
  <c r="K28" i="1"/>
  <c r="K27" i="1"/>
  <c r="K26" i="1"/>
  <c r="K22" i="1"/>
  <c r="K21" i="1"/>
  <c r="K15" i="1"/>
  <c r="J12" i="1"/>
  <c r="K7" i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K34" i="1"/>
  <c r="K5" i="1" l="1"/>
  <c r="L2" i="1"/>
  <c r="H2" i="1" s="1"/>
  <c r="J5" i="1"/>
  <c r="L43" i="5"/>
  <c r="H43" i="5" s="1"/>
  <c r="L42" i="5"/>
  <c r="H42" i="5" s="1"/>
</calcChain>
</file>

<file path=xl/sharedStrings.xml><?xml version="1.0" encoding="utf-8"?>
<sst xmlns="http://schemas.openxmlformats.org/spreadsheetml/2006/main" count="593" uniqueCount="169">
  <si>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</si>
  <si>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</si>
  <si>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</si>
  <si>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</si>
  <si>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</si>
  <si>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</si>
  <si>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</si>
  <si>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</si>
  <si>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</si>
  <si>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</si>
  <si>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</si>
  <si>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</si>
  <si>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</si>
  <si>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</si>
  <si>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</si>
  <si>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</si>
  <si>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</si>
  <si>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</si>
  <si>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</si>
  <si>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</si>
  <si>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</si>
  <si>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</si>
  <si>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</si>
  <si>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</si>
  <si>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</si>
  <si>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</si>
  <si>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</si>
  <si>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</si>
  <si>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</si>
  <si>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</si>
  <si>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</si>
  <si>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</si>
  <si>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</si>
  <si>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</si>
  <si>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</si>
  <si>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</si>
  <si>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</si>
  <si>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</si>
  <si>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</si>
  <si>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</si>
  <si>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</si>
  <si>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</si>
  <si>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</si>
  <si>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</si>
  <si>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</si>
  <si>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</si>
  <si>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</si>
  <si>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</si>
  <si>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</si>
  <si>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</si>
  <si>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</si>
  <si>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</si>
  <si>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</si>
  <si>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</si>
  <si>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</si>
  <si>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</si>
  <si>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</si>
  <si>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</si>
  <si>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</si>
  <si>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</si>
  <si>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</si>
  <si>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</si>
  <si>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</si>
  <si>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</si>
  <si>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</si>
  <si>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</si>
  <si>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</si>
  <si>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</si>
  <si>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</si>
  <si>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</si>
  <si>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</si>
  <si>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</si>
  <si>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</si>
  <si>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</si>
  <si>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</si>
  <si>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</si>
  <si>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</si>
  <si>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</si>
  <si>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</si>
  <si>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</si>
  <si>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</si>
  <si>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</si>
  <si>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</si>
  <si>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</si>
  <si>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</si>
  <si>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</si>
  <si>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</si>
  <si>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</si>
  <si>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</si>
  <si>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</si>
  <si>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</si>
  <si>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</si>
  <si>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</si>
  <si>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</si>
  <si>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</si>
  <si>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</si>
  <si>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</si>
  <si>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</si>
  <si>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</si>
  <si>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</si>
  <si>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</si>
  <si>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</si>
  <si>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</si>
  <si>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</si>
  <si>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</si>
  <si>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</si>
  <si>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</si>
  <si>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</si>
  <si>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</si>
  <si>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</si>
  <si>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</si>
  <si>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</si>
  <si>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</si>
  <si>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</si>
  <si>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</si>
  <si>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</si>
  <si>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</si>
  <si>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</si>
  <si>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</si>
  <si>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</si>
  <si>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</si>
  <si>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</si>
  <si>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</si>
  <si>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</si>
  <si>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</si>
  <si>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</si>
  <si>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</si>
  <si>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</si>
  <si>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</si>
  <si>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</si>
  <si>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</si>
  <si>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</si>
  <si>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</si>
  <si>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</si>
  <si>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</si>
  <si>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</si>
  <si>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</si>
  <si>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</si>
  <si>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</si>
  <si>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</si>
  <si>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</si>
  <si>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</si>
  <si>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</si>
  <si>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</si>
  <si>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</si>
  <si>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</si>
  <si>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</si>
  <si>
    <t>3أ.فل</t>
  </si>
  <si>
    <t>3ت.إق</t>
  </si>
  <si>
    <t>2عتج1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</si>
  <si>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</si>
  <si>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</si>
  <si>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</si>
  <si>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</si>
  <si>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</si>
  <si>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</si>
  <si>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</si>
  <si>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</si>
  <si>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</si>
  <si>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</si>
  <si>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</si>
  <si>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الجنس</t>
  </si>
  <si>
    <t>ذ</t>
  </si>
  <si>
    <t>أ</t>
  </si>
  <si>
    <t>عدد الذكور</t>
  </si>
  <si>
    <t>عدد الإناث</t>
  </si>
  <si>
    <t>عدد الاناث</t>
  </si>
  <si>
    <t>الأستاذة : حمــــــان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</si>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</sst>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.00"/>
    <numFmt numFmtId="165" formatCode="00"/>
  </numFmts>
  <fonts count="31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b/>
      <sz val="16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  <border>
      <left/>
      <right style="thick">
        <color rgb="FFFF0000"/>
      </right>
      <top style="thick">
        <color indexed="64"/>
      </top>
      <bottom style="thick">
        <color theme="1"/>
      </bottom>
      <diagonal/>
    </border>
  </borders>
  <cellStyleXfs count="2">
    <xf numFmtId="0" fontId="0" fillId="0" borderId="0"/>
    <xf numFmtId="0" fontId="4" fillId="0" borderId="0"/>
  </cellStyleXfs>
  <cellXfs count="286">
    <xf numFmtId="0" fontId="0" fillId="0" borderId="0" xfId="0"/>
    <xf numFmtId="165" fontId="5" fillId="11" borderId="5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20" fillId="12" borderId="18" xfId="0" applyFont="1" applyFill="1" applyBorder="1" applyAlignment="1">
      <alignment vertical="center"/>
    </xf>
    <xf numFmtId="0" fontId="3" fillId="9" borderId="1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6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31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4" fontId="5" fillId="6" borderId="27" xfId="0" applyNumberFormat="1" applyFont="1" applyFill="1" applyBorder="1" applyAlignment="1">
      <alignment horizontal="center" vertical="center"/>
    </xf>
    <xf numFmtId="164" fontId="5" fillId="6" borderId="24" xfId="0" applyNumberFormat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42" xfId="0" applyNumberFormat="1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vertical="center"/>
    </xf>
    <xf numFmtId="0" fontId="20" fillId="12" borderId="49" xfId="0" applyFont="1" applyFill="1" applyBorder="1" applyAlignment="1">
      <alignment vertical="center"/>
    </xf>
    <xf numFmtId="0" fontId="20" fillId="12" borderId="50" xfId="0" applyFont="1" applyFill="1" applyBorder="1" applyAlignment="1">
      <alignment vertical="center"/>
    </xf>
    <xf numFmtId="0" fontId="24" fillId="6" borderId="2" xfId="0" applyFont="1" applyFill="1" applyBorder="1" applyAlignment="1">
      <alignment vertical="center"/>
    </xf>
    <xf numFmtId="0" fontId="24" fillId="6" borderId="0" xfId="0" applyFont="1" applyFill="1" applyBorder="1" applyAlignment="1">
      <alignment vertical="center"/>
    </xf>
    <xf numFmtId="0" fontId="24" fillId="16" borderId="2" xfId="0" applyFont="1" applyFill="1" applyBorder="1" applyAlignment="1">
      <alignment vertical="center"/>
    </xf>
    <xf numFmtId="0" fontId="24" fillId="16" borderId="25" xfId="0" applyFont="1" applyFill="1" applyBorder="1" applyAlignment="1">
      <alignment vertical="center"/>
    </xf>
    <xf numFmtId="0" fontId="24" fillId="6" borderId="34" xfId="0" applyFont="1" applyFill="1" applyBorder="1" applyAlignment="1">
      <alignment vertical="center"/>
    </xf>
    <xf numFmtId="0" fontId="24" fillId="6" borderId="38" xfId="0" applyFont="1" applyFill="1" applyBorder="1" applyAlignment="1">
      <alignment vertical="center"/>
    </xf>
    <xf numFmtId="0" fontId="24" fillId="16" borderId="35" xfId="0" applyFont="1" applyFill="1" applyBorder="1" applyAlignment="1">
      <alignment vertical="center"/>
    </xf>
    <xf numFmtId="0" fontId="24" fillId="16" borderId="34" xfId="0" applyFont="1" applyFill="1" applyBorder="1" applyAlignment="1">
      <alignment vertical="center"/>
    </xf>
    <xf numFmtId="0" fontId="24" fillId="16" borderId="36" xfId="0" applyFont="1" applyFill="1" applyBorder="1" applyAlignment="1">
      <alignment vertical="center"/>
    </xf>
    <xf numFmtId="0" fontId="25" fillId="16" borderId="5" xfId="0" applyFont="1" applyFill="1" applyBorder="1" applyAlignment="1">
      <alignment vertical="center"/>
    </xf>
    <xf numFmtId="0" fontId="25" fillId="16" borderId="5" xfId="0" applyFont="1" applyFill="1" applyBorder="1" applyAlignment="1">
      <alignment horizontal="right" vertical="center"/>
    </xf>
    <xf numFmtId="0" fontId="25" fillId="16" borderId="46" xfId="0" applyFont="1" applyFill="1" applyBorder="1" applyAlignment="1">
      <alignment vertical="center"/>
    </xf>
    <xf numFmtId="0" fontId="25" fillId="6" borderId="5" xfId="0" applyFont="1" applyFill="1" applyBorder="1" applyAlignment="1">
      <alignment vertical="center"/>
    </xf>
    <xf numFmtId="0" fontId="25" fillId="6" borderId="40" xfId="0" applyFont="1" applyFill="1" applyBorder="1" applyAlignment="1">
      <alignment vertical="center"/>
    </xf>
    <xf numFmtId="0" fontId="24" fillId="16" borderId="54" xfId="0" applyFont="1" applyFill="1" applyBorder="1" applyAlignment="1">
      <alignment vertical="center"/>
    </xf>
    <xf numFmtId="0" fontId="24" fillId="16" borderId="55" xfId="0" applyFont="1" applyFill="1" applyBorder="1" applyAlignment="1">
      <alignment vertical="center"/>
    </xf>
    <xf numFmtId="165" fontId="5" fillId="11" borderId="46" xfId="0" applyNumberFormat="1" applyFont="1" applyFill="1" applyBorder="1" applyAlignment="1">
      <alignment horizontal="center" vertical="center"/>
    </xf>
    <xf numFmtId="0" fontId="0" fillId="17" borderId="0" xfId="0" applyFill="1"/>
    <xf numFmtId="0" fontId="0" fillId="18" borderId="0" xfId="0" applyFill="1"/>
    <xf numFmtId="164" fontId="24" fillId="16" borderId="46" xfId="0" applyNumberFormat="1" applyFont="1" applyFill="1" applyBorder="1" applyAlignment="1">
      <alignment vertical="center"/>
    </xf>
    <xf numFmtId="164" fontId="24" fillId="16" borderId="82" xfId="0" applyNumberFormat="1" applyFont="1" applyFill="1" applyBorder="1" applyAlignment="1">
      <alignment horizontal="center" vertical="center"/>
    </xf>
    <xf numFmtId="164" fontId="24" fillId="16" borderId="46" xfId="0" applyNumberFormat="1" applyFont="1" applyFill="1" applyBorder="1" applyAlignment="1">
      <alignment horizontal="center" vertical="center"/>
    </xf>
    <xf numFmtId="164" fontId="24" fillId="16" borderId="81" xfId="0" applyNumberFormat="1" applyFont="1" applyFill="1" applyBorder="1" applyAlignment="1">
      <alignment horizontal="right" vertical="center"/>
    </xf>
    <xf numFmtId="164" fontId="24" fillId="16" borderId="83" xfId="0" applyNumberFormat="1" applyFont="1" applyFill="1" applyBorder="1" applyAlignment="1">
      <alignment horizontal="right" vertical="center"/>
    </xf>
    <xf numFmtId="164" fontId="24" fillId="16" borderId="2" xfId="0" applyNumberFormat="1" applyFont="1" applyFill="1" applyBorder="1" applyAlignment="1">
      <alignment horizontal="center" vertical="center"/>
    </xf>
    <xf numFmtId="164" fontId="24" fillId="16" borderId="84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/>
    </xf>
    <xf numFmtId="164" fontId="5" fillId="6" borderId="56" xfId="0" applyNumberFormat="1" applyFont="1" applyFill="1" applyBorder="1" applyAlignment="1">
      <alignment horizontal="center" vertical="center"/>
    </xf>
    <xf numFmtId="164" fontId="5" fillId="6" borderId="65" xfId="0" applyNumberFormat="1" applyFont="1" applyFill="1" applyBorder="1" applyAlignment="1">
      <alignment horizontal="center" vertical="center"/>
    </xf>
    <xf numFmtId="164" fontId="5" fillId="6" borderId="64" xfId="0" applyNumberFormat="1" applyFont="1" applyFill="1" applyBorder="1" applyAlignment="1">
      <alignment horizontal="center" vertical="center"/>
    </xf>
    <xf numFmtId="164" fontId="5" fillId="6" borderId="95" xfId="0" applyNumberFormat="1" applyFont="1" applyFill="1" applyBorder="1" applyAlignment="1">
      <alignment horizontal="center" vertical="center"/>
    </xf>
    <xf numFmtId="0" fontId="13" fillId="6" borderId="65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165" fontId="5" fillId="11" borderId="6" xfId="0" applyNumberFormat="1" applyFont="1" applyFill="1" applyBorder="1" applyAlignment="1">
      <alignment horizontal="center" vertical="center"/>
    </xf>
    <xf numFmtId="164" fontId="5" fillId="11" borderId="19" xfId="0" applyNumberFormat="1" applyFont="1" applyFill="1" applyBorder="1" applyAlignment="1" applyProtection="1">
      <alignment horizontal="center" vertical="center"/>
      <protection locked="0"/>
    </xf>
    <xf numFmtId="164" fontId="5" fillId="11" borderId="5" xfId="0" applyNumberFormat="1" applyFont="1" applyFill="1" applyBorder="1" applyAlignment="1" applyProtection="1">
      <alignment horizontal="center" vertical="center"/>
      <protection locked="0"/>
    </xf>
    <xf numFmtId="164" fontId="5" fillId="11" borderId="20" xfId="0" applyNumberFormat="1" applyFont="1" applyFill="1" applyBorder="1" applyAlignment="1" applyProtection="1">
      <alignment horizontal="center" vertical="center"/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2" xfId="0" applyNumberFormat="1" applyFont="1" applyFill="1" applyBorder="1" applyAlignment="1" applyProtection="1">
      <alignment horizontal="center" vertical="center"/>
      <protection locked="0"/>
    </xf>
    <xf numFmtId="164" fontId="5" fillId="11" borderId="22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5" xfId="0" applyNumberFormat="1" applyFont="1" applyFill="1" applyBorder="1" applyAlignment="1" applyProtection="1">
      <alignment horizontal="center" vertical="center"/>
      <protection locked="0"/>
    </xf>
    <xf numFmtId="164" fontId="5" fillId="11" borderId="28" xfId="0" applyNumberFormat="1" applyFont="1" applyFill="1" applyBorder="1" applyAlignment="1" applyProtection="1">
      <alignment horizontal="center" vertical="center"/>
      <protection locked="0"/>
    </xf>
    <xf numFmtId="164" fontId="5" fillId="11" borderId="91" xfId="0" applyNumberFormat="1" applyFont="1" applyFill="1" applyBorder="1" applyAlignment="1" applyProtection="1">
      <alignment horizontal="center" vertical="center"/>
      <protection locked="0"/>
    </xf>
    <xf numFmtId="164" fontId="5" fillId="11" borderId="6" xfId="0" applyNumberFormat="1" applyFont="1" applyFill="1" applyBorder="1" applyAlignment="1" applyProtection="1">
      <alignment horizontal="center" vertical="center"/>
      <protection locked="0"/>
    </xf>
    <xf numFmtId="164" fontId="5" fillId="11" borderId="92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8" xfId="0" applyNumberFormat="1" applyFont="1" applyFill="1" applyBorder="1" applyAlignment="1" applyProtection="1">
      <alignment horizontal="center" vertical="center"/>
      <protection locked="0"/>
    </xf>
    <xf numFmtId="164" fontId="28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5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6" xfId="0" applyNumberFormat="1" applyFont="1" applyFill="1" applyBorder="1" applyAlignment="1" applyProtection="1">
      <alignment horizontal="center" vertical="center"/>
      <protection locked="0"/>
    </xf>
    <xf numFmtId="164" fontId="5" fillId="8" borderId="97" xfId="0" applyNumberFormat="1" applyFont="1" applyFill="1" applyBorder="1" applyAlignment="1" applyProtection="1">
      <alignment horizontal="center" vertical="center"/>
      <protection locked="0"/>
    </xf>
    <xf numFmtId="164" fontId="5" fillId="8" borderId="98" xfId="0" applyNumberFormat="1" applyFont="1" applyFill="1" applyBorder="1" applyAlignment="1" applyProtection="1">
      <alignment horizontal="center" vertical="center"/>
      <protection locked="0"/>
    </xf>
    <xf numFmtId="164" fontId="5" fillId="8" borderId="99" xfId="0" applyNumberFormat="1" applyFont="1" applyFill="1" applyBorder="1" applyAlignment="1" applyProtection="1">
      <alignment horizontal="center" vertical="center"/>
      <protection locked="0"/>
    </xf>
    <xf numFmtId="164" fontId="5" fillId="8" borderId="100" xfId="0" applyNumberFormat="1" applyFont="1" applyFill="1" applyBorder="1" applyAlignment="1" applyProtection="1">
      <alignment horizontal="center" vertical="center"/>
      <protection locked="0"/>
    </xf>
    <xf numFmtId="164" fontId="5" fillId="8" borderId="101" xfId="0" applyNumberFormat="1" applyFont="1" applyFill="1" applyBorder="1" applyAlignment="1" applyProtection="1">
      <alignment horizontal="center" vertical="center"/>
      <protection locked="0"/>
    </xf>
    <xf numFmtId="164" fontId="5" fillId="8" borderId="102" xfId="0" applyNumberFormat="1" applyFont="1" applyFill="1" applyBorder="1" applyAlignment="1" applyProtection="1">
      <alignment horizontal="center" vertical="center"/>
      <protection locked="0"/>
    </xf>
    <xf numFmtId="164" fontId="5" fillId="8" borderId="103" xfId="0" applyNumberFormat="1" applyFont="1" applyFill="1" applyBorder="1" applyAlignment="1" applyProtection="1">
      <alignment horizontal="center" vertical="center"/>
      <protection locked="0"/>
    </xf>
    <xf numFmtId="164" fontId="5" fillId="8" borderId="104" xfId="0" applyNumberFormat="1" applyFont="1" applyFill="1" applyBorder="1" applyAlignment="1" applyProtection="1">
      <alignment horizontal="center" vertical="center"/>
      <protection locked="0"/>
    </xf>
    <xf numFmtId="164" fontId="5" fillId="20" borderId="83" xfId="0" applyNumberFormat="1" applyFont="1" applyFill="1" applyBorder="1" applyAlignment="1" applyProtection="1">
      <alignment horizontal="center" vertical="center"/>
      <protection locked="0"/>
    </xf>
    <xf numFmtId="164" fontId="5" fillId="19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84" xfId="0" applyNumberFormat="1" applyFont="1" applyFill="1" applyBorder="1" applyAlignment="1" applyProtection="1">
      <alignment horizontal="center" vertical="center"/>
      <protection locked="0"/>
    </xf>
    <xf numFmtId="164" fontId="5" fillId="20" borderId="85" xfId="0" applyNumberFormat="1" applyFont="1" applyFill="1" applyBorder="1" applyAlignment="1" applyProtection="1">
      <alignment horizontal="center" vertical="center"/>
      <protection locked="0"/>
    </xf>
    <xf numFmtId="164" fontId="5" fillId="19" borderId="86" xfId="0" applyNumberFormat="1" applyFont="1" applyFill="1" applyBorder="1" applyAlignment="1" applyProtection="1">
      <alignment horizontal="center" vertical="center"/>
      <protection locked="0"/>
    </xf>
    <xf numFmtId="164" fontId="5" fillId="2" borderId="87" xfId="0" applyNumberFormat="1" applyFont="1" applyFill="1" applyBorder="1" applyAlignment="1" applyProtection="1">
      <alignment horizontal="center" vertical="center"/>
      <protection locked="0"/>
    </xf>
    <xf numFmtId="165" fontId="22" fillId="15" borderId="18" xfId="0" applyNumberFormat="1" applyFont="1" applyFill="1" applyBorder="1" applyAlignment="1" applyProtection="1">
      <alignment horizontal="center" vertical="center"/>
      <protection locked="0"/>
    </xf>
    <xf numFmtId="164" fontId="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7" xfId="0" applyNumberFormat="1" applyFont="1" applyFill="1" applyBorder="1" applyAlignment="1" applyProtection="1">
      <alignment horizontal="center" vertical="center"/>
      <protection locked="0"/>
    </xf>
    <xf numFmtId="164" fontId="5" fillId="7" borderId="24" xfId="0" applyNumberFormat="1" applyFont="1" applyFill="1" applyBorder="1" applyAlignment="1" applyProtection="1">
      <alignment horizontal="center" vertical="center"/>
      <protection locked="0"/>
    </xf>
    <xf numFmtId="165" fontId="18" fillId="9" borderId="18" xfId="0" applyNumberFormat="1" applyFont="1" applyFill="1" applyBorder="1" applyAlignment="1" applyProtection="1">
      <alignment horizontal="center" vertical="center"/>
      <protection locked="0"/>
    </xf>
    <xf numFmtId="164" fontId="5" fillId="7" borderId="56" xfId="0" applyNumberFormat="1" applyFont="1" applyFill="1" applyBorder="1" applyAlignment="1" applyProtection="1">
      <alignment horizontal="center" vertical="center"/>
      <protection locked="0"/>
    </xf>
    <xf numFmtId="164" fontId="5" fillId="7" borderId="65" xfId="0" applyNumberFormat="1" applyFont="1" applyFill="1" applyBorder="1" applyAlignment="1" applyProtection="1">
      <alignment horizontal="center" vertical="center"/>
      <protection locked="0"/>
    </xf>
    <xf numFmtId="164" fontId="5" fillId="8" borderId="2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0" xfId="0" applyNumberFormat="1" applyFont="1" applyFill="1" applyBorder="1" applyAlignment="1" applyProtection="1">
      <alignment horizontal="center" vertical="center"/>
      <protection locked="0"/>
    </xf>
    <xf numFmtId="164" fontId="5" fillId="8" borderId="22" xfId="0" applyNumberFormat="1" applyFont="1" applyFill="1" applyBorder="1" applyAlignment="1" applyProtection="1">
      <alignment horizontal="center" vertical="center"/>
      <protection locked="0"/>
    </xf>
    <xf numFmtId="164" fontId="5" fillId="8" borderId="21" xfId="0" applyNumberFormat="1" applyFont="1" applyFill="1" applyBorder="1" applyAlignment="1" applyProtection="1">
      <alignment horizontal="center" vertical="center"/>
      <protection locked="0"/>
    </xf>
    <xf numFmtId="164" fontId="5" fillId="8" borderId="91" xfId="0" applyNumberFormat="1" applyFont="1" applyFill="1" applyBorder="1" applyAlignment="1" applyProtection="1">
      <alignment horizontal="center" vertical="center"/>
      <protection locked="0"/>
    </xf>
    <xf numFmtId="164" fontId="5" fillId="8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2" xfId="0" applyNumberFormat="1" applyFont="1" applyFill="1" applyBorder="1" applyAlignment="1" applyProtection="1">
      <alignment horizontal="center" vertical="center"/>
      <protection locked="0"/>
    </xf>
    <xf numFmtId="164" fontId="5" fillId="20" borderId="93" xfId="0" applyNumberFormat="1" applyFont="1" applyFill="1" applyBorder="1" applyAlignment="1" applyProtection="1">
      <alignment horizontal="center" vertical="center"/>
      <protection locked="0"/>
    </xf>
    <xf numFmtId="164" fontId="5" fillId="19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94" xfId="0" applyNumberFormat="1" applyFont="1" applyFill="1" applyBorder="1" applyAlignment="1" applyProtection="1">
      <alignment horizontal="center" vertical="center"/>
      <protection locked="0"/>
    </xf>
    <xf numFmtId="164" fontId="5" fillId="8" borderId="105" xfId="0" applyNumberFormat="1" applyFont="1" applyFill="1" applyBorder="1" applyAlignment="1" applyProtection="1">
      <alignment horizontal="center" vertical="center"/>
      <protection locked="0"/>
    </xf>
    <xf numFmtId="164" fontId="5" fillId="8" borderId="106" xfId="0" applyNumberFormat="1" applyFont="1" applyFill="1" applyBorder="1" applyAlignment="1" applyProtection="1">
      <alignment horizontal="center" vertical="center"/>
      <protection locked="0"/>
    </xf>
    <xf numFmtId="164" fontId="5" fillId="8" borderId="107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vertical="center"/>
    </xf>
    <xf numFmtId="0" fontId="1" fillId="13" borderId="0" xfId="0" applyFont="1" applyFill="1" applyAlignment="1" applyProtection="1">
      <alignment vertical="center"/>
    </xf>
    <xf numFmtId="0" fontId="5" fillId="13" borderId="0" xfId="0" applyFont="1" applyFill="1" applyBorder="1" applyAlignment="1" applyProtection="1">
      <alignment horizontal="center" vertical="center"/>
    </xf>
    <xf numFmtId="164" fontId="19" fillId="13" borderId="0" xfId="0" applyNumberFormat="1" applyFont="1" applyFill="1" applyBorder="1" applyAlignment="1" applyProtection="1">
      <alignment vertical="center"/>
    </xf>
    <xf numFmtId="164" fontId="19" fillId="13" borderId="0" xfId="0" applyNumberFormat="1" applyFont="1" applyFill="1" applyBorder="1" applyAlignment="1" applyProtection="1">
      <alignment horizontal="center" vertical="center"/>
    </xf>
    <xf numFmtId="165" fontId="21" fillId="13" borderId="0" xfId="0" applyNumberFormat="1" applyFont="1" applyFill="1" applyBorder="1" applyAlignment="1" applyProtection="1">
      <alignment horizontal="center" vertical="center"/>
    </xf>
    <xf numFmtId="0" fontId="1" fillId="13" borderId="0" xfId="0" applyFont="1" applyFill="1" applyBorder="1" applyAlignment="1" applyProtection="1">
      <alignment vertical="center"/>
    </xf>
    <xf numFmtId="165" fontId="12" fillId="13" borderId="0" xfId="0" applyNumberFormat="1" applyFont="1" applyFill="1" applyBorder="1" applyAlignment="1" applyProtection="1">
      <alignment horizontal="center" vertical="center"/>
    </xf>
    <xf numFmtId="0" fontId="0" fillId="13" borderId="0" xfId="0" applyFill="1" applyBorder="1" applyProtection="1"/>
    <xf numFmtId="0" fontId="0" fillId="13" borderId="0" xfId="0" applyFill="1" applyBorder="1" applyAlignment="1" applyProtection="1"/>
    <xf numFmtId="0" fontId="0" fillId="13" borderId="3" xfId="0" applyFill="1" applyBorder="1" applyProtection="1"/>
    <xf numFmtId="0" fontId="0" fillId="13" borderId="0" xfId="0" applyFill="1" applyProtection="1"/>
    <xf numFmtId="0" fontId="0" fillId="13" borderId="0" xfId="0" applyFill="1" applyAlignment="1" applyProtection="1">
      <alignment horizontal="center"/>
    </xf>
    <xf numFmtId="0" fontId="1" fillId="13" borderId="0" xfId="0" applyFont="1" applyFill="1" applyBorder="1" applyAlignment="1" applyProtection="1">
      <alignment horizontal="center" vertical="center"/>
    </xf>
    <xf numFmtId="165" fontId="12" fillId="13" borderId="0" xfId="0" applyNumberFormat="1" applyFont="1" applyFill="1" applyBorder="1" applyAlignment="1" applyProtection="1">
      <alignment vertical="center"/>
    </xf>
    <xf numFmtId="0" fontId="0" fillId="13" borderId="0" xfId="0" applyFill="1" applyAlignment="1" applyProtection="1">
      <alignment horizontal="center" vertical="center"/>
    </xf>
    <xf numFmtId="0" fontId="1" fillId="13" borderId="0" xfId="0" applyFont="1" applyFill="1" applyAlignment="1" applyProtection="1">
      <alignment horizontal="center" vertical="center"/>
    </xf>
    <xf numFmtId="0" fontId="5" fillId="22" borderId="1" xfId="0" applyFont="1" applyFill="1" applyBorder="1" applyAlignment="1" applyProtection="1">
      <alignment horizontal="center" vertical="center"/>
    </xf>
    <xf numFmtId="164" fontId="17" fillId="22" borderId="1" xfId="0" applyNumberFormat="1" applyFont="1" applyFill="1" applyBorder="1" applyAlignment="1" applyProtection="1">
      <alignment horizontal="center" vertical="center"/>
    </xf>
    <xf numFmtId="0" fontId="7" fillId="22" borderId="1" xfId="0" applyFont="1" applyFill="1" applyBorder="1" applyAlignment="1" applyProtection="1">
      <alignment vertical="center"/>
    </xf>
    <xf numFmtId="0" fontId="2" fillId="22" borderId="1" xfId="0" applyFont="1" applyFill="1" applyBorder="1" applyAlignment="1" applyProtection="1">
      <alignment horizontal="center" vertical="center"/>
    </xf>
    <xf numFmtId="0" fontId="6" fillId="22" borderId="67" xfId="0" applyFont="1" applyFill="1" applyBorder="1" applyAlignment="1" applyProtection="1">
      <alignment horizontal="center" vertical="center"/>
    </xf>
    <xf numFmtId="0" fontId="10" fillId="22" borderId="13" xfId="0" applyFont="1" applyFill="1" applyBorder="1" applyAlignment="1" applyProtection="1">
      <alignment horizontal="center" vertical="center"/>
    </xf>
    <xf numFmtId="0" fontId="5" fillId="22" borderId="10" xfId="0" applyFont="1" applyFill="1" applyBorder="1" applyAlignment="1" applyProtection="1">
      <alignment horizontal="center" vertical="center"/>
    </xf>
    <xf numFmtId="164" fontId="19" fillId="22" borderId="5" xfId="0" applyNumberFormat="1" applyFont="1" applyFill="1" applyBorder="1" applyAlignment="1" applyProtection="1">
      <alignment horizontal="center" vertical="center"/>
    </xf>
    <xf numFmtId="165" fontId="21" fillId="22" borderId="7" xfId="0" applyNumberFormat="1" applyFont="1" applyFill="1" applyBorder="1" applyAlignment="1" applyProtection="1">
      <alignment horizontal="center" vertical="center"/>
    </xf>
    <xf numFmtId="164" fontId="19" fillId="22" borderId="9" xfId="0" applyNumberFormat="1" applyFont="1" applyFill="1" applyBorder="1" applyAlignment="1" applyProtection="1">
      <alignment horizontal="center" vertical="center"/>
    </xf>
    <xf numFmtId="0" fontId="1" fillId="22" borderId="7" xfId="0" applyFont="1" applyFill="1" applyBorder="1" applyAlignment="1" applyProtection="1">
      <alignment vertical="center"/>
    </xf>
    <xf numFmtId="0" fontId="1" fillId="22" borderId="8" xfId="0" applyFont="1" applyFill="1" applyBorder="1" applyAlignment="1" applyProtection="1">
      <alignment vertical="center"/>
    </xf>
    <xf numFmtId="165" fontId="26" fillId="22" borderId="77" xfId="0" applyNumberFormat="1" applyFont="1" applyFill="1" applyBorder="1" applyAlignment="1" applyProtection="1">
      <alignment vertical="center" textRotation="90"/>
    </xf>
    <xf numFmtId="0" fontId="5" fillId="22" borderId="59" xfId="0" applyFont="1" applyFill="1" applyBorder="1" applyAlignment="1" applyProtection="1">
      <alignment horizontal="center" vertical="center"/>
    </xf>
    <xf numFmtId="164" fontId="19" fillId="22" borderId="46" xfId="0" applyNumberFormat="1" applyFont="1" applyFill="1" applyBorder="1" applyAlignment="1" applyProtection="1">
      <alignment horizontal="center" vertical="center"/>
    </xf>
    <xf numFmtId="165" fontId="21" fillId="22" borderId="61" xfId="0" applyNumberFormat="1" applyFont="1" applyFill="1" applyBorder="1" applyAlignment="1" applyProtection="1">
      <alignment horizontal="center" vertical="center"/>
    </xf>
    <xf numFmtId="164" fontId="19" fillId="22" borderId="62" xfId="0" applyNumberFormat="1" applyFont="1" applyFill="1" applyBorder="1" applyAlignment="1" applyProtection="1">
      <alignment horizontal="center" vertical="center"/>
    </xf>
    <xf numFmtId="0" fontId="1" fillId="22" borderId="24" xfId="0" applyFont="1" applyFill="1" applyBorder="1" applyAlignment="1" applyProtection="1">
      <alignment vertical="center"/>
    </xf>
    <xf numFmtId="0" fontId="5" fillId="22" borderId="63" xfId="0" applyFont="1" applyFill="1" applyBorder="1" applyAlignment="1" applyProtection="1">
      <alignment horizontal="center" vertical="center"/>
    </xf>
    <xf numFmtId="164" fontId="19" fillId="22" borderId="6" xfId="0" applyNumberFormat="1" applyFont="1" applyFill="1" applyBorder="1" applyAlignment="1" applyProtection="1">
      <alignment horizontal="center" vertical="center"/>
    </xf>
    <xf numFmtId="165" fontId="21" fillId="22" borderId="65" xfId="0" applyNumberFormat="1" applyFont="1" applyFill="1" applyBorder="1" applyAlignment="1" applyProtection="1">
      <alignment horizontal="center" vertical="center"/>
    </xf>
    <xf numFmtId="164" fontId="19" fillId="22" borderId="66" xfId="0" applyNumberFormat="1" applyFont="1" applyFill="1" applyBorder="1" applyAlignment="1" applyProtection="1">
      <alignment horizontal="center" vertical="center"/>
    </xf>
    <xf numFmtId="0" fontId="1" fillId="22" borderId="65" xfId="0" applyFont="1" applyFill="1" applyBorder="1" applyAlignment="1" applyProtection="1">
      <alignment vertical="center"/>
    </xf>
    <xf numFmtId="164" fontId="19" fillId="22" borderId="6" xfId="0" applyNumberFormat="1" applyFont="1" applyFill="1" applyBorder="1" applyAlignment="1" applyProtection="1">
      <alignment vertical="center"/>
    </xf>
    <xf numFmtId="165" fontId="21" fillId="22" borderId="6" xfId="0" applyNumberFormat="1" applyFont="1" applyFill="1" applyBorder="1" applyAlignment="1" applyProtection="1">
      <alignment horizontal="center" vertical="center"/>
    </xf>
    <xf numFmtId="164" fontId="19" fillId="22" borderId="58" xfId="0" applyNumberFormat="1" applyFont="1" applyFill="1" applyBorder="1" applyAlignment="1" applyProtection="1">
      <alignment horizontal="center" vertical="center"/>
    </xf>
    <xf numFmtId="165" fontId="21" fillId="22" borderId="70" xfId="0" applyNumberFormat="1" applyFont="1" applyFill="1" applyBorder="1" applyAlignment="1" applyProtection="1">
      <alignment horizontal="center" vertical="center"/>
    </xf>
    <xf numFmtId="164" fontId="19" fillId="22" borderId="68" xfId="0" applyNumberFormat="1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/>
    </xf>
    <xf numFmtId="0" fontId="9" fillId="23" borderId="1" xfId="0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</xf>
    <xf numFmtId="164" fontId="19" fillId="22" borderId="9" xfId="0" applyNumberFormat="1" applyFont="1" applyFill="1" applyBorder="1" applyAlignment="1" applyProtection="1">
      <alignment vertical="center"/>
    </xf>
    <xf numFmtId="165" fontId="26" fillId="22" borderId="71" xfId="0" applyNumberFormat="1" applyFont="1" applyFill="1" applyBorder="1" applyAlignment="1" applyProtection="1">
      <alignment horizontal="center" vertical="center" textRotation="90"/>
    </xf>
    <xf numFmtId="164" fontId="19" fillId="22" borderId="68" xfId="0" applyNumberFormat="1" applyFont="1" applyFill="1" applyBorder="1" applyAlignment="1" applyProtection="1">
      <alignment vertical="center"/>
    </xf>
    <xf numFmtId="0" fontId="0" fillId="22" borderId="77" xfId="0" applyFill="1" applyBorder="1" applyAlignment="1" applyProtection="1"/>
    <xf numFmtId="0" fontId="0" fillId="22" borderId="77" xfId="0" applyFill="1" applyBorder="1" applyAlignment="1" applyProtection="1">
      <alignment vertical="center"/>
    </xf>
    <xf numFmtId="0" fontId="2" fillId="13" borderId="0" xfId="0" applyFont="1" applyFill="1" applyBorder="1" applyAlignment="1" applyProtection="1">
      <alignment horizontal="center" vertical="center"/>
    </xf>
    <xf numFmtId="0" fontId="0" fillId="22" borderId="77" xfId="0" applyFill="1" applyBorder="1" applyAlignment="1" applyProtection="1">
      <alignment vertical="center" textRotation="90"/>
    </xf>
    <xf numFmtId="0" fontId="2" fillId="8" borderId="77" xfId="0" applyFont="1" applyFill="1" applyBorder="1" applyAlignment="1" applyProtection="1">
      <alignment horizontal="center" vertical="center"/>
    </xf>
    <xf numFmtId="164" fontId="5" fillId="11" borderId="12" xfId="0" applyNumberFormat="1" applyFont="1" applyFill="1" applyBorder="1" applyAlignment="1" applyProtection="1">
      <alignment horizontal="center" vertical="center"/>
      <protection locked="0"/>
    </xf>
    <xf numFmtId="164" fontId="5" fillId="11" borderId="4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56" xfId="0" applyNumberFormat="1" applyFont="1" applyFill="1" applyBorder="1" applyAlignment="1" applyProtection="1">
      <alignment horizontal="center" vertical="center"/>
      <protection locked="0"/>
    </xf>
    <xf numFmtId="0" fontId="9" fillId="13" borderId="5" xfId="0" applyFont="1" applyFill="1" applyBorder="1" applyAlignment="1">
      <alignment vertical="center"/>
    </xf>
    <xf numFmtId="0" fontId="23" fillId="16" borderId="2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9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9" fillId="13" borderId="0" xfId="0" applyFont="1" applyFill="1" applyProtection="1"/>
    <xf numFmtId="0" fontId="9" fillId="13" borderId="2" xfId="0" applyFont="1" applyFill="1" applyBorder="1" applyAlignment="1" applyProtection="1">
      <alignment horizontal="center"/>
    </xf>
    <xf numFmtId="165" fontId="9" fillId="13" borderId="2" xfId="0" applyNumberFormat="1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right" vertical="center"/>
    </xf>
    <xf numFmtId="0" fontId="9" fillId="13" borderId="2" xfId="0" applyFont="1" applyFill="1" applyBorder="1" applyAlignment="1">
      <alignment vertical="center"/>
    </xf>
    <xf numFmtId="0" fontId="23" fillId="16" borderId="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4" xfId="0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right" vertical="center"/>
    </xf>
    <xf numFmtId="0" fontId="9" fillId="10" borderId="65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horizontal="right" vertical="center"/>
    </xf>
    <xf numFmtId="0" fontId="9" fillId="10" borderId="7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/>
    </xf>
    <xf numFmtId="0" fontId="25" fillId="16" borderId="53" xfId="0" applyFont="1" applyFill="1" applyBorder="1" applyAlignment="1">
      <alignment horizontal="center" vertical="center"/>
    </xf>
    <xf numFmtId="164" fontId="3" fillId="21" borderId="78" xfId="0" applyNumberFormat="1" applyFont="1" applyFill="1" applyBorder="1" applyAlignment="1">
      <alignment horizontal="center" vertical="center"/>
    </xf>
    <xf numFmtId="164" fontId="3" fillId="21" borderId="79" xfId="0" applyNumberFormat="1" applyFont="1" applyFill="1" applyBorder="1" applyAlignment="1">
      <alignment horizontal="center" vertical="center"/>
    </xf>
    <xf numFmtId="164" fontId="3" fillId="21" borderId="80" xfId="0" applyNumberFormat="1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center" vertical="center"/>
    </xf>
    <xf numFmtId="0" fontId="20" fillId="14" borderId="0" xfId="0" applyFont="1" applyFill="1" applyBorder="1" applyAlignment="1">
      <alignment horizontal="center" vertical="center"/>
    </xf>
    <xf numFmtId="0" fontId="20" fillId="14" borderId="37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right" vertical="center"/>
    </xf>
    <xf numFmtId="0" fontId="20" fillId="14" borderId="0" xfId="0" applyFont="1" applyFill="1" applyBorder="1" applyAlignment="1">
      <alignment horizontal="right" vertical="center"/>
    </xf>
    <xf numFmtId="0" fontId="20" fillId="14" borderId="37" xfId="0" applyFont="1" applyFill="1" applyBorder="1" applyAlignment="1">
      <alignment horizontal="right" vertical="center"/>
    </xf>
    <xf numFmtId="164" fontId="3" fillId="21" borderId="88" xfId="0" applyNumberFormat="1" applyFont="1" applyFill="1" applyBorder="1" applyAlignment="1">
      <alignment horizontal="center" vertical="center"/>
    </xf>
    <xf numFmtId="164" fontId="3" fillId="21" borderId="89" xfId="0" applyNumberFormat="1" applyFont="1" applyFill="1" applyBorder="1" applyAlignment="1">
      <alignment horizontal="center" vertical="center"/>
    </xf>
    <xf numFmtId="164" fontId="3" fillId="21" borderId="90" xfId="0" applyNumberFormat="1" applyFont="1" applyFill="1" applyBorder="1" applyAlignment="1">
      <alignment horizontal="center" vertical="center"/>
    </xf>
    <xf numFmtId="0" fontId="20" fillId="12" borderId="47" xfId="0" applyFont="1" applyFill="1" applyBorder="1" applyAlignment="1">
      <alignment horizontal="center" vertical="center"/>
    </xf>
    <xf numFmtId="0" fontId="20" fillId="12" borderId="48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20" fillId="12" borderId="47" xfId="0" applyFont="1" applyFill="1" applyBorder="1" applyAlignment="1">
      <alignment horizontal="right" vertical="center"/>
    </xf>
    <xf numFmtId="0" fontId="20" fillId="12" borderId="48" xfId="0" applyFont="1" applyFill="1" applyBorder="1" applyAlignment="1">
      <alignment horizontal="right" vertical="center"/>
    </xf>
    <xf numFmtId="0" fontId="20" fillId="12" borderId="49" xfId="0" applyFont="1" applyFill="1" applyBorder="1" applyAlignment="1">
      <alignment horizontal="right" vertical="center"/>
    </xf>
    <xf numFmtId="0" fontId="20" fillId="12" borderId="50" xfId="0" applyFont="1" applyFill="1" applyBorder="1" applyAlignment="1">
      <alignment horizontal="right" vertical="center"/>
    </xf>
    <xf numFmtId="0" fontId="20" fillId="12" borderId="51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9" fillId="22" borderId="11" xfId="0" applyFont="1" applyFill="1" applyBorder="1" applyAlignment="1" applyProtection="1">
      <alignment horizontal="right" vertical="center"/>
    </xf>
    <xf numFmtId="0" fontId="19" fillId="22" borderId="12" xfId="0" applyFont="1" applyFill="1" applyBorder="1" applyAlignment="1" applyProtection="1">
      <alignment horizontal="right" vertical="center"/>
    </xf>
    <xf numFmtId="2" fontId="8" fillId="17" borderId="10" xfId="1" applyNumberFormat="1" applyFont="1" applyFill="1" applyBorder="1" applyAlignment="1" applyProtection="1">
      <alignment horizontal="center" vertical="center"/>
      <protection hidden="1"/>
    </xf>
    <xf numFmtId="2" fontId="8" fillId="17" borderId="1" xfId="1" applyNumberFormat="1" applyFont="1" applyFill="1" applyBorder="1" applyAlignment="1" applyProtection="1">
      <alignment horizontal="center" vertical="center"/>
      <protection hidden="1"/>
    </xf>
    <xf numFmtId="0" fontId="11" fillId="22" borderId="15" xfId="0" applyFont="1" applyFill="1" applyBorder="1" applyAlignment="1" applyProtection="1">
      <alignment horizontal="center" vertical="center"/>
    </xf>
    <xf numFmtId="0" fontId="11" fillId="22" borderId="16" xfId="0" applyFont="1" applyFill="1" applyBorder="1" applyAlignment="1" applyProtection="1">
      <alignment horizontal="center" vertical="center"/>
    </xf>
    <xf numFmtId="0" fontId="11" fillId="22" borderId="17" xfId="0" applyFont="1" applyFill="1" applyBorder="1" applyAlignment="1" applyProtection="1">
      <alignment horizontal="center" vertical="center"/>
    </xf>
    <xf numFmtId="0" fontId="2" fillId="23" borderId="1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/>
    </xf>
    <xf numFmtId="0" fontId="7" fillId="22" borderId="1" xfId="0" applyFont="1" applyFill="1" applyBorder="1" applyAlignment="1" applyProtection="1">
      <alignment horizontal="right" vertical="center"/>
    </xf>
    <xf numFmtId="0" fontId="7" fillId="22" borderId="13" xfId="0" applyFont="1" applyFill="1" applyBorder="1" applyAlignment="1" applyProtection="1">
      <alignment horizontal="right" vertical="center"/>
    </xf>
    <xf numFmtId="0" fontId="6" fillId="22" borderId="1" xfId="0" applyFont="1" applyFill="1" applyBorder="1" applyAlignment="1" applyProtection="1">
      <alignment horizontal="right" vertical="center"/>
    </xf>
    <xf numFmtId="0" fontId="5" fillId="22" borderId="10" xfId="0" applyFont="1" applyFill="1" applyBorder="1" applyAlignment="1" applyProtection="1">
      <alignment horizontal="center" vertical="center"/>
    </xf>
    <xf numFmtId="0" fontId="5" fillId="22" borderId="1" xfId="0" applyFont="1" applyFill="1" applyBorder="1" applyAlignment="1" applyProtection="1">
      <alignment horizontal="center" vertical="center"/>
    </xf>
    <xf numFmtId="0" fontId="29" fillId="22" borderId="5" xfId="0" applyFont="1" applyFill="1" applyBorder="1" applyAlignment="1" applyProtection="1">
      <alignment horizontal="center" vertical="center"/>
    </xf>
    <xf numFmtId="0" fontId="19" fillId="13" borderId="0" xfId="0" applyFont="1" applyFill="1" applyBorder="1" applyAlignment="1" applyProtection="1">
      <alignment horizontal="right" vertical="center"/>
    </xf>
    <xf numFmtId="0" fontId="19" fillId="22" borderId="64" xfId="0" applyFont="1" applyFill="1" applyBorder="1" applyAlignment="1" applyProtection="1">
      <alignment horizontal="right" vertical="center"/>
    </xf>
    <xf numFmtId="0" fontId="19" fillId="22" borderId="56" xfId="0" applyFont="1" applyFill="1" applyBorder="1" applyAlignment="1" applyProtection="1">
      <alignment horizontal="right" vertical="center"/>
    </xf>
    <xf numFmtId="0" fontId="19" fillId="22" borderId="0" xfId="0" applyFont="1" applyFill="1" applyBorder="1" applyAlignment="1" applyProtection="1">
      <alignment horizontal="right" vertical="center"/>
    </xf>
    <xf numFmtId="0" fontId="19" fillId="22" borderId="60" xfId="0" applyFont="1" applyFill="1" applyBorder="1" applyAlignment="1" applyProtection="1">
      <alignment horizontal="right" vertical="center"/>
    </xf>
    <xf numFmtId="0" fontId="13" fillId="13" borderId="0" xfId="0" applyFont="1" applyFill="1" applyBorder="1" applyAlignment="1" applyProtection="1">
      <alignment horizontal="center" vertical="center"/>
    </xf>
    <xf numFmtId="0" fontId="29" fillId="22" borderId="6" xfId="0" applyFont="1" applyFill="1" applyBorder="1" applyAlignment="1" applyProtection="1">
      <alignment horizontal="center" vertical="center"/>
    </xf>
    <xf numFmtId="0" fontId="29" fillId="22" borderId="46" xfId="0" applyFont="1" applyFill="1" applyBorder="1" applyAlignment="1" applyProtection="1">
      <alignment horizontal="center" vertical="center"/>
    </xf>
    <xf numFmtId="22" fontId="6" fillId="22" borderId="1" xfId="0" applyNumberFormat="1" applyFont="1" applyFill="1" applyBorder="1" applyAlignment="1" applyProtection="1">
      <alignment horizontal="center" vertical="center"/>
    </xf>
    <xf numFmtId="0" fontId="3" fillId="23" borderId="14" xfId="0" applyFont="1" applyFill="1" applyBorder="1" applyAlignment="1" applyProtection="1">
      <alignment horizontal="center" vertical="center"/>
    </xf>
    <xf numFmtId="0" fontId="3" fillId="23" borderId="1" xfId="0" applyFont="1" applyFill="1" applyBorder="1" applyAlignment="1" applyProtection="1">
      <alignment horizontal="center" vertical="center"/>
    </xf>
    <xf numFmtId="0" fontId="9" fillId="23" borderId="1" xfId="0" applyFont="1" applyFill="1" applyBorder="1" applyAlignment="1" applyProtection="1">
      <alignment horizontal="center" vertical="center"/>
    </xf>
    <xf numFmtId="0" fontId="11" fillId="22" borderId="1" xfId="0" applyFont="1" applyFill="1" applyBorder="1" applyAlignment="1" applyProtection="1">
      <alignment horizontal="center" vertical="center"/>
    </xf>
    <xf numFmtId="0" fontId="30" fillId="22" borderId="14" xfId="0" applyFont="1" applyFill="1" applyBorder="1" applyAlignment="1" applyProtection="1">
      <alignment horizontal="center" vertical="center"/>
    </xf>
    <xf numFmtId="0" fontId="30" fillId="22" borderId="1" xfId="0" applyFont="1" applyFill="1" applyBorder="1" applyAlignment="1" applyProtection="1">
      <alignment horizontal="center" vertical="center"/>
    </xf>
    <xf numFmtId="0" fontId="19" fillId="22" borderId="6" xfId="0" applyFont="1" applyFill="1" applyBorder="1" applyAlignment="1" applyProtection="1">
      <alignment horizontal="right" vertical="center"/>
    </xf>
    <xf numFmtId="164" fontId="27" fillId="22" borderId="71" xfId="0" applyNumberFormat="1" applyFont="1" applyFill="1" applyBorder="1" applyAlignment="1" applyProtection="1">
      <alignment horizontal="center" vertical="center" textRotation="90"/>
    </xf>
    <xf numFmtId="164" fontId="27" fillId="22" borderId="72" xfId="0" applyNumberFormat="1" applyFont="1" applyFill="1" applyBorder="1" applyAlignment="1" applyProtection="1">
      <alignment horizontal="center" vertical="center" textRotation="90"/>
    </xf>
    <xf numFmtId="164" fontId="27" fillId="22" borderId="73" xfId="0" applyNumberFormat="1" applyFont="1" applyFill="1" applyBorder="1" applyAlignment="1" applyProtection="1">
      <alignment horizontal="center" vertical="center" textRotation="90"/>
    </xf>
    <xf numFmtId="165" fontId="26" fillId="22" borderId="71" xfId="0" applyNumberFormat="1" applyFont="1" applyFill="1" applyBorder="1" applyAlignment="1" applyProtection="1">
      <alignment horizontal="center" vertical="center" textRotation="90"/>
    </xf>
    <xf numFmtId="165" fontId="26" fillId="22" borderId="72" xfId="0" applyNumberFormat="1" applyFont="1" applyFill="1" applyBorder="1" applyAlignment="1" applyProtection="1">
      <alignment horizontal="center" vertical="center" textRotation="90"/>
    </xf>
    <xf numFmtId="165" fontId="26" fillId="22" borderId="73" xfId="0" applyNumberFormat="1" applyFont="1" applyFill="1" applyBorder="1" applyAlignment="1" applyProtection="1">
      <alignment horizontal="center" vertical="center" textRotation="90"/>
    </xf>
    <xf numFmtId="0" fontId="19" fillId="22" borderId="57" xfId="0" applyFont="1" applyFill="1" applyBorder="1" applyAlignment="1" applyProtection="1">
      <alignment horizontal="right" vertical="center"/>
    </xf>
    <xf numFmtId="0" fontId="19" fillId="22" borderId="69" xfId="0" applyFont="1" applyFill="1" applyBorder="1" applyAlignment="1" applyProtection="1">
      <alignment horizontal="right" vertical="center"/>
    </xf>
    <xf numFmtId="0" fontId="29" fillId="22" borderId="58" xfId="0" applyFont="1" applyFill="1" applyBorder="1" applyAlignment="1" applyProtection="1">
      <alignment horizontal="center" vertical="center"/>
    </xf>
    <xf numFmtId="0" fontId="2" fillId="9" borderId="74" xfId="0" applyFont="1" applyFill="1" applyBorder="1" applyAlignment="1" applyProtection="1">
      <alignment horizontal="center" vertical="center"/>
    </xf>
    <xf numFmtId="0" fontId="2" fillId="9" borderId="75" xfId="0" applyFont="1" applyFill="1" applyBorder="1" applyAlignment="1" applyProtection="1">
      <alignment horizontal="center" vertical="center"/>
    </xf>
    <xf numFmtId="0" fontId="2" fillId="9" borderId="76" xfId="0" applyFont="1" applyFill="1" applyBorder="1" applyAlignment="1" applyProtection="1">
      <alignment horizontal="center" vertical="center"/>
    </xf>
    <xf numFmtId="0" fontId="23" fillId="16" borderId="52" xfId="0" applyFont="1" applyFill="1" applyBorder="1" applyAlignment="1">
      <alignment vertical="center"/>
    </xf>
    <xf numFmtId="0" fontId="23" fillId="16" borderId="108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vertical="center"/>
    </xf>
    <xf numFmtId="0" fontId="25" fillId="16" borderId="52" xfId="0" applyFont="1" applyFill="1" applyBorder="1" applyAlignment="1">
      <alignment vertical="center"/>
    </xf>
  </cellXfs>
  <cellStyles count="2">
    <cellStyle name="Normal" xfId="0" builtinId="0"/>
    <cellStyle name="Normal_Feuil1" xfId="1"/>
  </cellStyles>
  <dxfs count="34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/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/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/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/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/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W33"/>
  <sheetViews>
    <sheetView rightToLeft="1" topLeftCell="C1" workbookViewId="0">
      <pane ySplit="3" topLeftCell="A4" activePane="bottomLeft" state="frozen"/>
      <selection pane="bottomLeft" activeCell="D4" sqref="D4"/>
    </sheetView>
  </sheetViews>
  <sheetFormatPr defaultColWidth="11" defaultRowHeight="18.75" x14ac:dyDescent="0.25"/>
  <cols>
    <col min="1" max="1" width="0" style="9" hidden="1" customWidth="1"/>
    <col min="2" max="2" width="10.625" style="9" hidden="1" customWidth="1"/>
    <col min="3" max="3" width="4.375" style="9" customWidth="1"/>
    <col min="4" max="4" width="33" style="9" customWidth="1"/>
    <col min="5" max="5" width="7.25" style="182" customWidth="1"/>
    <col min="6" max="6" width="9.5" style="9" customWidth="1"/>
    <col min="7" max="7" width="9.875" style="9" customWidth="1"/>
    <col min="8" max="8" width="10.25" style="9" customWidth="1"/>
    <col min="9" max="9" width="9.75" style="9" customWidth="1"/>
    <col min="10" max="10" width="2.5" style="9" customWidth="1"/>
    <col min="11" max="11" width="9.5" style="9" customWidth="1"/>
    <col min="12" max="12" width="9.125" style="9" customWidth="1"/>
    <col min="13" max="13" width="9.25" style="9" customWidth="1"/>
    <col min="14" max="14" width="9.625" style="9" customWidth="1"/>
    <col min="15" max="15" width="2.25" style="9" customWidth="1"/>
    <col min="16" max="16" width="9.375" style="9" customWidth="1"/>
    <col min="17" max="17" width="9.25" style="9" customWidth="1"/>
    <col min="18" max="18" width="9.125" style="9" customWidth="1"/>
    <col min="19" max="19" width="9.625" style="9" customWidth="1"/>
    <col min="20" max="20" width="4.5" style="9" customWidth="1"/>
    <col min="21" max="21" width="8.875" style="9" customWidth="1"/>
    <col min="22" max="22" width="10.125" style="9" customWidth="1"/>
    <col min="23" max="23" width="8.375" style="9" customWidth="1"/>
    <col min="24" max="16384" width="11" style="9"/>
  </cols>
  <sheetData>
    <row r="1" spans="3:23" s="6" customFormat="1" ht="30.75" customHeight="1" thickTop="1" thickBot="1" x14ac:dyDescent="0.3">
      <c r="C1" s="218" t="s">
        <v>23</v>
      </c>
      <c r="D1" s="219"/>
      <c r="E1" s="219"/>
      <c r="F1" s="220"/>
      <c r="G1" s="210" t="s">
        <v>34</v>
      </c>
      <c r="H1" s="210"/>
      <c r="I1" s="209"/>
      <c r="J1" s="209"/>
      <c r="K1" s="209"/>
      <c r="L1" s="5" t="s">
        <v>15</v>
      </c>
      <c r="M1" s="97">
        <v>2</v>
      </c>
      <c r="N1" s="217" t="s">
        <v>24</v>
      </c>
      <c r="O1" s="217"/>
      <c r="P1" s="217"/>
      <c r="Q1" s="205" t="s">
        <v>19</v>
      </c>
      <c r="R1" s="205"/>
      <c r="S1" s="205"/>
    </row>
    <row r="2" spans="3:23" s="6" customFormat="1" ht="39.75" customHeight="1" thickTop="1" thickBot="1" x14ac:dyDescent="0.3">
      <c r="C2" s="202" t="s">
        <v>167</v>
      </c>
      <c r="D2" s="203"/>
      <c r="E2" s="204"/>
      <c r="F2" s="211" t="s">
        <v>4</v>
      </c>
      <c r="G2" s="212"/>
      <c r="H2" s="212"/>
      <c r="I2" s="213"/>
      <c r="J2" s="2"/>
      <c r="K2" s="214" t="s">
        <v>21</v>
      </c>
      <c r="L2" s="215"/>
      <c r="M2" s="215"/>
      <c r="N2" s="216"/>
      <c r="O2" s="3"/>
      <c r="P2" s="206" t="s">
        <v>22</v>
      </c>
      <c r="Q2" s="207"/>
      <c r="R2" s="207"/>
      <c r="S2" s="208"/>
      <c r="U2" s="199" t="s">
        <v>158</v>
      </c>
      <c r="V2" s="200"/>
      <c r="W2" s="201"/>
    </row>
    <row r="3" spans="3:23" s="7" customFormat="1" ht="22.5" x14ac:dyDescent="0.25">
      <c r="C3" s="284" t="s">
        <v>168</v>
      </c>
      <c r="D3" s="190" t="s">
        <v>20</v>
      </c>
      <c r="E3" s="179" t="s">
        <v>161</v>
      </c>
      <c r="F3" s="28" t="s">
        <v>11</v>
      </c>
      <c r="G3" s="28" t="s">
        <v>12</v>
      </c>
      <c r="H3" s="28" t="s">
        <v>13</v>
      </c>
      <c r="I3" s="28" t="s">
        <v>27</v>
      </c>
      <c r="J3" s="26"/>
      <c r="K3" s="28" t="s">
        <v>11</v>
      </c>
      <c r="L3" s="28" t="s">
        <v>12</v>
      </c>
      <c r="M3" s="28" t="s">
        <v>13</v>
      </c>
      <c r="N3" s="28" t="s">
        <v>27</v>
      </c>
      <c r="O3" s="27"/>
      <c r="P3" s="29" t="s">
        <v>11</v>
      </c>
      <c r="Q3" s="29" t="s">
        <v>12</v>
      </c>
      <c r="R3" s="29" t="s">
        <v>13</v>
      </c>
      <c r="S3" s="29" t="s">
        <v>27</v>
      </c>
      <c r="U3" s="48" t="s">
        <v>155</v>
      </c>
      <c r="V3" s="47" t="s">
        <v>156</v>
      </c>
      <c r="W3" s="46" t="s">
        <v>157</v>
      </c>
    </row>
    <row r="4" spans="3:23" ht="20.25" x14ac:dyDescent="0.25">
      <c r="C4" s="1">
        <v>1</v>
      </c>
      <c r="D4" s="178" t="s">
        <v>36</v>
      </c>
      <c r="E4" s="180" t="s">
        <v>162</v>
      </c>
      <c r="F4" s="174">
        <v>12</v>
      </c>
      <c r="G4" s="62">
        <v>12</v>
      </c>
      <c r="H4" s="62">
        <v>7.25</v>
      </c>
      <c r="I4" s="63">
        <v>5</v>
      </c>
      <c r="J4" s="8"/>
      <c r="K4" s="73"/>
      <c r="L4" s="74"/>
      <c r="M4" s="74"/>
      <c r="N4" s="75"/>
      <c r="O4" s="20"/>
      <c r="P4" s="82"/>
      <c r="Q4" s="83"/>
      <c r="R4" s="83"/>
      <c r="S4" s="84"/>
      <c r="U4" s="91"/>
      <c r="V4" s="92"/>
      <c r="W4" s="93"/>
    </row>
    <row r="5" spans="3:23" ht="20.25" x14ac:dyDescent="0.25">
      <c r="C5" s="1">
        <v>2</v>
      </c>
      <c r="D5" s="188" t="s">
        <v>37</v>
      </c>
      <c r="E5" s="181" t="s">
        <v>163</v>
      </c>
      <c r="F5" s="175">
        <v>14</v>
      </c>
      <c r="G5" s="65">
        <v>14</v>
      </c>
      <c r="H5" s="65">
        <v>8.5</v>
      </c>
      <c r="I5" s="66">
        <v>13.5</v>
      </c>
      <c r="J5" s="10"/>
      <c r="K5" s="76"/>
      <c r="L5" s="77"/>
      <c r="M5" s="77"/>
      <c r="N5" s="78"/>
      <c r="O5" s="20"/>
      <c r="P5" s="82"/>
      <c r="Q5" s="83"/>
      <c r="R5" s="83"/>
      <c r="S5" s="84"/>
      <c r="U5" s="91"/>
      <c r="V5" s="92"/>
      <c r="W5" s="93"/>
    </row>
    <row r="6" spans="3:23" ht="20.25" x14ac:dyDescent="0.25">
      <c r="C6" s="1">
        <v>3</v>
      </c>
      <c r="D6" s="188" t="s">
        <v>38</v>
      </c>
      <c r="E6" s="181" t="s">
        <v>162</v>
      </c>
      <c r="F6" s="175">
        <v>12</v>
      </c>
      <c r="G6" s="65">
        <v>12</v>
      </c>
      <c r="H6" s="65">
        <v>7</v>
      </c>
      <c r="I6" s="66">
        <v>6.5</v>
      </c>
      <c r="J6" s="10"/>
      <c r="K6" s="76"/>
      <c r="L6" s="77"/>
      <c r="M6" s="79"/>
      <c r="N6" s="78"/>
      <c r="O6" s="20"/>
      <c r="P6" s="82"/>
      <c r="Q6" s="83"/>
      <c r="R6" s="83"/>
      <c r="S6" s="84"/>
      <c r="U6" s="91"/>
      <c r="V6" s="92"/>
      <c r="W6" s="93"/>
    </row>
    <row r="7" spans="3:23" ht="20.25" x14ac:dyDescent="0.25">
      <c r="C7" s="1">
        <v>4</v>
      </c>
      <c r="D7" s="188" t="s">
        <v>39</v>
      </c>
      <c r="E7" s="181" t="s">
        <v>163</v>
      </c>
      <c r="F7" s="175">
        <v>16.5</v>
      </c>
      <c r="G7" s="65">
        <v>13</v>
      </c>
      <c r="H7" s="65">
        <v>12</v>
      </c>
      <c r="I7" s="66">
        <v>14</v>
      </c>
      <c r="J7" s="10"/>
      <c r="K7" s="76"/>
      <c r="L7" s="77"/>
      <c r="M7" s="77"/>
      <c r="N7" s="78"/>
      <c r="O7" s="20"/>
      <c r="P7" s="82"/>
      <c r="Q7" s="83"/>
      <c r="R7" s="83"/>
      <c r="S7" s="84"/>
      <c r="U7" s="91"/>
      <c r="V7" s="92"/>
      <c r="W7" s="93"/>
    </row>
    <row r="8" spans="3:23" ht="20.25" x14ac:dyDescent="0.25">
      <c r="C8" s="1">
        <v>5</v>
      </c>
      <c r="D8" s="189" t="s">
        <v>40</v>
      </c>
      <c r="E8" s="181" t="s">
        <v>162</v>
      </c>
      <c r="F8" s="175">
        <v>12</v>
      </c>
      <c r="G8" s="65">
        <v>12</v>
      </c>
      <c r="H8" s="65">
        <v>9.75</v>
      </c>
      <c r="I8" s="66">
        <v>9</v>
      </c>
      <c r="J8" s="10"/>
      <c r="K8" s="76"/>
      <c r="L8" s="77"/>
      <c r="M8" s="77"/>
      <c r="N8" s="78"/>
      <c r="O8" s="20"/>
      <c r="P8" s="82"/>
      <c r="Q8" s="83"/>
      <c r="R8" s="83"/>
      <c r="S8" s="84"/>
      <c r="U8" s="91"/>
      <c r="V8" s="92"/>
      <c r="W8" s="93"/>
    </row>
    <row r="9" spans="3:23" ht="20.25" x14ac:dyDescent="0.25">
      <c r="C9" s="1">
        <v>6</v>
      </c>
      <c r="D9" s="188" t="s">
        <v>41</v>
      </c>
      <c r="E9" s="181" t="s">
        <v>163</v>
      </c>
      <c r="F9" s="175">
        <v>17</v>
      </c>
      <c r="G9" s="65">
        <v>14</v>
      </c>
      <c r="H9" s="65">
        <v>14.5</v>
      </c>
      <c r="I9" s="66">
        <v>12.5</v>
      </c>
      <c r="J9" s="10"/>
      <c r="K9" s="76"/>
      <c r="L9" s="77"/>
      <c r="M9" s="77"/>
      <c r="N9" s="78"/>
      <c r="O9" s="20"/>
      <c r="P9" s="82"/>
      <c r="Q9" s="83"/>
      <c r="R9" s="83"/>
      <c r="S9" s="84"/>
      <c r="U9" s="91"/>
      <c r="V9" s="92"/>
      <c r="W9" s="93"/>
    </row>
    <row r="10" spans="3:23" ht="20.25" x14ac:dyDescent="0.25">
      <c r="C10" s="1">
        <v>7</v>
      </c>
      <c r="D10" s="188" t="s">
        <v>42</v>
      </c>
      <c r="E10" s="181" t="s">
        <v>163</v>
      </c>
      <c r="F10" s="175">
        <v>16</v>
      </c>
      <c r="G10" s="65">
        <v>14</v>
      </c>
      <c r="H10" s="65">
        <v>15</v>
      </c>
      <c r="I10" s="66">
        <v>13.5</v>
      </c>
      <c r="J10" s="10"/>
      <c r="K10" s="76"/>
      <c r="L10" s="77"/>
      <c r="M10" s="77"/>
      <c r="N10" s="78"/>
      <c r="O10" s="20"/>
      <c r="P10" s="82"/>
      <c r="Q10" s="83"/>
      <c r="R10" s="83"/>
      <c r="S10" s="84"/>
      <c r="U10" s="91"/>
      <c r="V10" s="92"/>
      <c r="W10" s="93"/>
    </row>
    <row r="11" spans="3:23" ht="21" thickBot="1" x14ac:dyDescent="0.3">
      <c r="C11" s="1">
        <v>8</v>
      </c>
      <c r="D11" s="188" t="s">
        <v>43</v>
      </c>
      <c r="E11" s="181" t="s">
        <v>162</v>
      </c>
      <c r="F11" s="175">
        <v>11.5</v>
      </c>
      <c r="G11" s="65">
        <v>11</v>
      </c>
      <c r="H11" s="65">
        <v>6.25</v>
      </c>
      <c r="I11" s="66">
        <v>8.5</v>
      </c>
      <c r="J11" s="10"/>
      <c r="K11" s="76"/>
      <c r="L11" s="77"/>
      <c r="M11" s="77"/>
      <c r="N11" s="78"/>
      <c r="O11" s="21"/>
      <c r="P11" s="82"/>
      <c r="Q11" s="83"/>
      <c r="R11" s="83"/>
      <c r="S11" s="84"/>
      <c r="U11" s="91"/>
      <c r="V11" s="92"/>
      <c r="W11" s="93"/>
    </row>
    <row r="12" spans="3:23" ht="21" thickTop="1" x14ac:dyDescent="0.25">
      <c r="C12" s="1">
        <v>9</v>
      </c>
      <c r="D12" s="188" t="s">
        <v>44</v>
      </c>
      <c r="E12" s="181" t="s">
        <v>162</v>
      </c>
      <c r="F12" s="175">
        <v>13</v>
      </c>
      <c r="G12" s="65">
        <v>12</v>
      </c>
      <c r="H12" s="65">
        <v>14.5</v>
      </c>
      <c r="I12" s="66">
        <v>7.25</v>
      </c>
      <c r="J12" s="10"/>
      <c r="K12" s="76"/>
      <c r="L12" s="77"/>
      <c r="M12" s="77"/>
      <c r="N12" s="78"/>
      <c r="O12" s="11"/>
      <c r="P12" s="82"/>
      <c r="Q12" s="83"/>
      <c r="R12" s="83"/>
      <c r="S12" s="84"/>
      <c r="U12" s="91"/>
      <c r="V12" s="92"/>
      <c r="W12" s="93"/>
    </row>
    <row r="13" spans="3:23" ht="20.25" x14ac:dyDescent="0.25">
      <c r="C13" s="1">
        <v>10</v>
      </c>
      <c r="D13" s="188" t="s">
        <v>45</v>
      </c>
      <c r="E13" s="181" t="s">
        <v>163</v>
      </c>
      <c r="F13" s="175">
        <v>15.5</v>
      </c>
      <c r="G13" s="65">
        <v>13</v>
      </c>
      <c r="H13" s="65">
        <v>12.25</v>
      </c>
      <c r="I13" s="66">
        <v>11.5</v>
      </c>
      <c r="J13" s="10"/>
      <c r="K13" s="76"/>
      <c r="L13" s="77"/>
      <c r="M13" s="77"/>
      <c r="N13" s="78"/>
      <c r="O13" s="12"/>
      <c r="P13" s="82"/>
      <c r="Q13" s="83"/>
      <c r="R13" s="83"/>
      <c r="S13" s="84"/>
      <c r="U13" s="91"/>
      <c r="V13" s="92"/>
      <c r="W13" s="93"/>
    </row>
    <row r="14" spans="3:23" ht="20.25" x14ac:dyDescent="0.25">
      <c r="C14" s="1">
        <v>11</v>
      </c>
      <c r="D14" s="188" t="s">
        <v>46</v>
      </c>
      <c r="E14" s="181" t="s">
        <v>162</v>
      </c>
      <c r="F14" s="175">
        <v>11</v>
      </c>
      <c r="G14" s="65">
        <v>12</v>
      </c>
      <c r="H14" s="65">
        <v>5</v>
      </c>
      <c r="I14" s="66">
        <v>6.5</v>
      </c>
      <c r="J14" s="10"/>
      <c r="K14" s="76"/>
      <c r="L14" s="77"/>
      <c r="M14" s="77"/>
      <c r="N14" s="78"/>
      <c r="O14" s="12"/>
      <c r="P14" s="82"/>
      <c r="Q14" s="83"/>
      <c r="R14" s="83"/>
      <c r="S14" s="84"/>
      <c r="U14" s="91"/>
      <c r="V14" s="92"/>
      <c r="W14" s="93"/>
    </row>
    <row r="15" spans="3:23" ht="20.25" x14ac:dyDescent="0.25">
      <c r="C15" s="1">
        <v>12</v>
      </c>
      <c r="D15" s="188" t="s">
        <v>47</v>
      </c>
      <c r="E15" s="181" t="s">
        <v>163</v>
      </c>
      <c r="F15" s="175">
        <v>17.5</v>
      </c>
      <c r="G15" s="65">
        <v>14</v>
      </c>
      <c r="H15" s="65">
        <v>12</v>
      </c>
      <c r="I15" s="66">
        <v>18</v>
      </c>
      <c r="J15" s="10"/>
      <c r="K15" s="76"/>
      <c r="L15" s="77"/>
      <c r="M15" s="77"/>
      <c r="N15" s="78"/>
      <c r="O15" s="12"/>
      <c r="P15" s="82"/>
      <c r="Q15" s="83"/>
      <c r="R15" s="83"/>
      <c r="S15" s="84"/>
      <c r="U15" s="91"/>
      <c r="V15" s="92"/>
      <c r="W15" s="93"/>
    </row>
    <row r="16" spans="3:23" ht="20.25" x14ac:dyDescent="0.25">
      <c r="C16" s="1">
        <v>13</v>
      </c>
      <c r="D16" s="188" t="s">
        <v>48</v>
      </c>
      <c r="E16" s="181" t="s">
        <v>163</v>
      </c>
      <c r="F16" s="175">
        <v>15</v>
      </c>
      <c r="G16" s="65">
        <v>12.5</v>
      </c>
      <c r="H16" s="65">
        <v>8</v>
      </c>
      <c r="I16" s="66">
        <v>7</v>
      </c>
      <c r="J16" s="10"/>
      <c r="K16" s="76"/>
      <c r="L16" s="77"/>
      <c r="M16" s="77"/>
      <c r="N16" s="78"/>
      <c r="O16" s="12"/>
      <c r="P16" s="82"/>
      <c r="Q16" s="83"/>
      <c r="R16" s="83"/>
      <c r="S16" s="84"/>
      <c r="U16" s="91"/>
      <c r="V16" s="92"/>
      <c r="W16" s="93"/>
    </row>
    <row r="17" spans="1:23" ht="20.25" x14ac:dyDescent="0.25">
      <c r="C17" s="1">
        <v>14</v>
      </c>
      <c r="D17" s="188" t="s">
        <v>49</v>
      </c>
      <c r="E17" s="181" t="s">
        <v>163</v>
      </c>
      <c r="F17" s="175">
        <v>15</v>
      </c>
      <c r="G17" s="65">
        <v>12</v>
      </c>
      <c r="H17" s="65">
        <v>9</v>
      </c>
      <c r="I17" s="66">
        <v>7.5</v>
      </c>
      <c r="J17" s="10"/>
      <c r="K17" s="76"/>
      <c r="L17" s="77"/>
      <c r="M17" s="77"/>
      <c r="N17" s="78"/>
      <c r="O17" s="12"/>
      <c r="P17" s="82"/>
      <c r="Q17" s="83"/>
      <c r="R17" s="83"/>
      <c r="S17" s="84"/>
      <c r="U17" s="91"/>
      <c r="V17" s="92"/>
      <c r="W17" s="93"/>
    </row>
    <row r="18" spans="1:23" ht="20.25" x14ac:dyDescent="0.25">
      <c r="C18" s="1">
        <v>15</v>
      </c>
      <c r="D18" s="188" t="s">
        <v>50</v>
      </c>
      <c r="E18" s="181" t="s">
        <v>163</v>
      </c>
      <c r="F18" s="175">
        <v>17</v>
      </c>
      <c r="G18" s="65">
        <v>14</v>
      </c>
      <c r="H18" s="65">
        <v>14.25</v>
      </c>
      <c r="I18" s="66">
        <v>12.5</v>
      </c>
      <c r="J18" s="10"/>
      <c r="K18" s="76"/>
      <c r="L18" s="77"/>
      <c r="M18" s="77"/>
      <c r="N18" s="78"/>
      <c r="O18" s="12"/>
      <c r="P18" s="82"/>
      <c r="Q18" s="83"/>
      <c r="R18" s="83"/>
      <c r="S18" s="84"/>
      <c r="U18" s="91"/>
      <c r="V18" s="92"/>
      <c r="W18" s="93"/>
    </row>
    <row r="19" spans="1:23" ht="20.25" x14ac:dyDescent="0.25">
      <c r="C19" s="1">
        <v>16</v>
      </c>
      <c r="D19" s="188" t="s">
        <v>51</v>
      </c>
      <c r="E19" s="181" t="s">
        <v>163</v>
      </c>
      <c r="F19" s="175">
        <v>16</v>
      </c>
      <c r="G19" s="65">
        <v>12.5</v>
      </c>
      <c r="H19" s="65">
        <v>11.25</v>
      </c>
      <c r="I19" s="66">
        <v>8</v>
      </c>
      <c r="J19" s="10"/>
      <c r="K19" s="76"/>
      <c r="L19" s="77"/>
      <c r="M19" s="77"/>
      <c r="N19" s="78"/>
      <c r="O19" s="12"/>
      <c r="P19" s="82"/>
      <c r="Q19" s="83"/>
      <c r="R19" s="83"/>
      <c r="S19" s="84"/>
      <c r="U19" s="91"/>
      <c r="V19" s="92"/>
      <c r="W19" s="93"/>
    </row>
    <row r="20" spans="1:23" ht="20.25" x14ac:dyDescent="0.25">
      <c r="C20" s="1">
        <v>17</v>
      </c>
      <c r="D20" s="188" t="s">
        <v>52</v>
      </c>
      <c r="E20" s="181" t="s">
        <v>163</v>
      </c>
      <c r="F20" s="175">
        <v>14</v>
      </c>
      <c r="G20" s="65">
        <v>12</v>
      </c>
      <c r="H20" s="65">
        <v>9.75</v>
      </c>
      <c r="I20" s="66">
        <v>11.75</v>
      </c>
      <c r="J20" s="10"/>
      <c r="K20" s="76"/>
      <c r="L20" s="77"/>
      <c r="M20" s="77"/>
      <c r="N20" s="78"/>
      <c r="O20" s="12"/>
      <c r="P20" s="82"/>
      <c r="Q20" s="83"/>
      <c r="R20" s="83"/>
      <c r="S20" s="84"/>
      <c r="U20" s="91"/>
      <c r="V20" s="92"/>
      <c r="W20" s="93"/>
    </row>
    <row r="21" spans="1:23" ht="20.25" x14ac:dyDescent="0.25">
      <c r="C21" s="1">
        <v>18</v>
      </c>
      <c r="D21" s="188" t="s">
        <v>53</v>
      </c>
      <c r="E21" s="181" t="s">
        <v>163</v>
      </c>
      <c r="F21" s="175">
        <v>15</v>
      </c>
      <c r="G21" s="65">
        <v>11.5</v>
      </c>
      <c r="H21" s="65">
        <v>14.25</v>
      </c>
      <c r="I21" s="66">
        <v>8</v>
      </c>
      <c r="J21" s="10"/>
      <c r="K21" s="76"/>
      <c r="L21" s="77"/>
      <c r="M21" s="77"/>
      <c r="N21" s="78"/>
      <c r="O21" s="12"/>
      <c r="P21" s="82"/>
      <c r="Q21" s="83"/>
      <c r="R21" s="83"/>
      <c r="S21" s="84"/>
      <c r="U21" s="91"/>
      <c r="V21" s="92"/>
      <c r="W21" s="93"/>
    </row>
    <row r="22" spans="1:23" ht="20.25" x14ac:dyDescent="0.25">
      <c r="C22" s="1">
        <v>19</v>
      </c>
      <c r="D22" s="188" t="s">
        <v>54</v>
      </c>
      <c r="E22" s="181" t="s">
        <v>163</v>
      </c>
      <c r="F22" s="175">
        <v>15</v>
      </c>
      <c r="G22" s="65">
        <v>14</v>
      </c>
      <c r="H22" s="65">
        <v>12</v>
      </c>
      <c r="I22" s="66">
        <v>13</v>
      </c>
      <c r="J22" s="10"/>
      <c r="K22" s="76"/>
      <c r="L22" s="77"/>
      <c r="M22" s="77"/>
      <c r="N22" s="78"/>
      <c r="O22" s="12"/>
      <c r="P22" s="82"/>
      <c r="Q22" s="83"/>
      <c r="R22" s="83"/>
      <c r="S22" s="84"/>
      <c r="U22" s="91"/>
      <c r="V22" s="92"/>
      <c r="W22" s="93"/>
    </row>
    <row r="23" spans="1:23" ht="20.25" x14ac:dyDescent="0.25">
      <c r="C23" s="1">
        <v>20</v>
      </c>
      <c r="D23" s="188" t="s">
        <v>55</v>
      </c>
      <c r="E23" s="181" t="s">
        <v>163</v>
      </c>
      <c r="F23" s="175">
        <v>13.5</v>
      </c>
      <c r="G23" s="65">
        <v>12</v>
      </c>
      <c r="H23" s="65">
        <v>14.75</v>
      </c>
      <c r="I23" s="66">
        <v>11</v>
      </c>
      <c r="J23" s="10"/>
      <c r="K23" s="76"/>
      <c r="L23" s="77"/>
      <c r="M23" s="77"/>
      <c r="N23" s="78"/>
      <c r="O23" s="12"/>
      <c r="P23" s="82"/>
      <c r="Q23" s="83"/>
      <c r="R23" s="83"/>
      <c r="S23" s="84"/>
      <c r="U23" s="91"/>
      <c r="V23" s="92"/>
      <c r="W23" s="93"/>
    </row>
    <row r="24" spans="1:23" ht="20.25" x14ac:dyDescent="0.25">
      <c r="C24" s="1">
        <v>21</v>
      </c>
      <c r="D24" s="188" t="s">
        <v>56</v>
      </c>
      <c r="E24" s="181" t="s">
        <v>163</v>
      </c>
      <c r="F24" s="175">
        <v>17.5</v>
      </c>
      <c r="G24" s="65">
        <v>14</v>
      </c>
      <c r="H24" s="65">
        <v>17.5</v>
      </c>
      <c r="I24" s="66">
        <v>16.5</v>
      </c>
      <c r="J24" s="10"/>
      <c r="K24" s="76"/>
      <c r="L24" s="77"/>
      <c r="M24" s="77"/>
      <c r="N24" s="78"/>
      <c r="O24" s="12"/>
      <c r="P24" s="82"/>
      <c r="Q24" s="83"/>
      <c r="R24" s="83"/>
      <c r="S24" s="84"/>
      <c r="U24" s="91"/>
      <c r="V24" s="92"/>
      <c r="W24" s="93"/>
    </row>
    <row r="25" spans="1:23" ht="20.25" x14ac:dyDescent="0.25">
      <c r="C25" s="1">
        <v>22</v>
      </c>
      <c r="D25" s="188" t="s">
        <v>57</v>
      </c>
      <c r="E25" s="181" t="s">
        <v>163</v>
      </c>
      <c r="F25" s="175">
        <v>17.5</v>
      </c>
      <c r="G25" s="65">
        <v>14</v>
      </c>
      <c r="H25" s="65">
        <v>17</v>
      </c>
      <c r="I25" s="66">
        <v>16</v>
      </c>
      <c r="J25" s="10"/>
      <c r="K25" s="76"/>
      <c r="L25" s="77"/>
      <c r="M25" s="77"/>
      <c r="N25" s="78"/>
      <c r="O25" s="12"/>
      <c r="P25" s="82"/>
      <c r="Q25" s="83"/>
      <c r="R25" s="83"/>
      <c r="S25" s="84"/>
      <c r="U25" s="91"/>
      <c r="V25" s="92"/>
      <c r="W25" s="93"/>
    </row>
    <row r="26" spans="1:23" ht="20.25" x14ac:dyDescent="0.25">
      <c r="C26" s="1">
        <v>23</v>
      </c>
      <c r="D26" s="188" t="s">
        <v>58</v>
      </c>
      <c r="E26" s="181" t="s">
        <v>163</v>
      </c>
      <c r="F26" s="175">
        <v>16</v>
      </c>
      <c r="G26" s="65">
        <v>12</v>
      </c>
      <c r="H26" s="65">
        <v>10.75</v>
      </c>
      <c r="I26" s="66">
        <v>13</v>
      </c>
      <c r="J26" s="10"/>
      <c r="K26" s="76"/>
      <c r="L26" s="77"/>
      <c r="M26" s="77"/>
      <c r="N26" s="78"/>
      <c r="O26" s="12"/>
      <c r="P26" s="82"/>
      <c r="Q26" s="83"/>
      <c r="R26" s="83"/>
      <c r="S26" s="84"/>
      <c r="U26" s="91"/>
      <c r="V26" s="92"/>
      <c r="W26" s="93"/>
    </row>
    <row r="27" spans="1:23" ht="20.25" x14ac:dyDescent="0.25">
      <c r="C27" s="1">
        <v>24</v>
      </c>
      <c r="D27" s="188" t="s">
        <v>59</v>
      </c>
      <c r="E27" s="181" t="s">
        <v>162</v>
      </c>
      <c r="F27" s="175">
        <v>12.5</v>
      </c>
      <c r="G27" s="65">
        <v>10</v>
      </c>
      <c r="H27" s="65">
        <v>8.75</v>
      </c>
      <c r="I27" s="66">
        <v>5.75</v>
      </c>
      <c r="J27" s="10"/>
      <c r="K27" s="76"/>
      <c r="L27" s="77"/>
      <c r="M27" s="77"/>
      <c r="N27" s="78"/>
      <c r="O27" s="12"/>
      <c r="P27" s="82"/>
      <c r="Q27" s="83"/>
      <c r="R27" s="83"/>
      <c r="S27" s="84"/>
      <c r="U27" s="91"/>
      <c r="V27" s="92"/>
      <c r="W27" s="93"/>
    </row>
    <row r="28" spans="1:23" ht="22.5" customHeight="1" x14ac:dyDescent="0.25">
      <c r="C28" s="1">
        <v>25</v>
      </c>
      <c r="D28" s="188" t="s">
        <v>60</v>
      </c>
      <c r="E28" s="181" t="s">
        <v>163</v>
      </c>
      <c r="F28" s="175">
        <v>15.5</v>
      </c>
      <c r="G28" s="65">
        <v>13</v>
      </c>
      <c r="H28" s="65">
        <v>10.5</v>
      </c>
      <c r="I28" s="66">
        <v>10</v>
      </c>
      <c r="J28" s="13"/>
      <c r="K28" s="77"/>
      <c r="L28" s="77"/>
      <c r="M28" s="77"/>
      <c r="N28" s="77"/>
      <c r="O28" s="14"/>
      <c r="P28" s="82"/>
      <c r="Q28" s="83"/>
      <c r="R28" s="83"/>
      <c r="S28" s="84"/>
      <c r="U28" s="91"/>
      <c r="V28" s="92"/>
      <c r="W28" s="93"/>
    </row>
    <row r="29" spans="1:23" ht="20.25" x14ac:dyDescent="0.25">
      <c r="A29" s="183" t="s">
        <v>164</v>
      </c>
      <c r="B29" s="184"/>
      <c r="C29" s="1">
        <v>26</v>
      </c>
      <c r="D29" s="188" t="s">
        <v>61</v>
      </c>
      <c r="E29" s="181" t="s">
        <v>163</v>
      </c>
      <c r="F29" s="175">
        <v>13</v>
      </c>
      <c r="G29" s="65">
        <v>11.5</v>
      </c>
      <c r="H29" s="65">
        <v>10.25</v>
      </c>
      <c r="I29" s="66">
        <v>9.5</v>
      </c>
      <c r="J29" s="15"/>
      <c r="K29" s="77"/>
      <c r="L29" s="77"/>
      <c r="M29" s="77"/>
      <c r="N29" s="77"/>
      <c r="O29" s="16"/>
      <c r="P29" s="82"/>
      <c r="Q29" s="83"/>
      <c r="R29" s="83"/>
      <c r="S29" s="84"/>
      <c r="U29" s="91"/>
      <c r="V29" s="92"/>
      <c r="W29" s="93"/>
    </row>
    <row r="30" spans="1:23" ht="20.25" x14ac:dyDescent="0.25">
      <c r="A30" s="183" t="s">
        <v>165</v>
      </c>
      <c r="B30" s="184">
        <f>COUNTA(E4:E33)</f>
        <v>30</v>
      </c>
      <c r="C30" s="1">
        <v>27</v>
      </c>
      <c r="D30" s="188" t="s">
        <v>62</v>
      </c>
      <c r="E30" s="181" t="s">
        <v>162</v>
      </c>
      <c r="F30" s="175">
        <v>12</v>
      </c>
      <c r="G30" s="65">
        <v>11.5</v>
      </c>
      <c r="H30" s="65">
        <v>6.5</v>
      </c>
      <c r="I30" s="66">
        <v>4</v>
      </c>
      <c r="J30" s="15"/>
      <c r="K30" s="77"/>
      <c r="L30" s="77"/>
      <c r="M30" s="77"/>
      <c r="N30" s="77"/>
      <c r="O30" s="16"/>
      <c r="P30" s="82"/>
      <c r="Q30" s="83"/>
      <c r="R30" s="83"/>
      <c r="S30" s="84"/>
      <c r="U30" s="91"/>
      <c r="V30" s="92"/>
      <c r="W30" s="93"/>
    </row>
    <row r="31" spans="1:23" ht="20.25" x14ac:dyDescent="0.25">
      <c r="C31" s="1">
        <v>28</v>
      </c>
      <c r="D31" s="188" t="s">
        <v>63</v>
      </c>
      <c r="E31" s="181" t="s">
        <v>163</v>
      </c>
      <c r="F31" s="175">
        <v>12.5</v>
      </c>
      <c r="G31" s="65">
        <v>10.5</v>
      </c>
      <c r="H31" s="65">
        <v>6.5</v>
      </c>
      <c r="I31" s="66">
        <v>8</v>
      </c>
      <c r="J31" s="15"/>
      <c r="K31" s="77"/>
      <c r="L31" s="77"/>
      <c r="M31" s="77"/>
      <c r="N31" s="77"/>
      <c r="O31" s="16"/>
      <c r="P31" s="82"/>
      <c r="Q31" s="83"/>
      <c r="R31" s="83"/>
      <c r="S31" s="84"/>
      <c r="U31" s="91"/>
      <c r="V31" s="92"/>
      <c r="W31" s="93"/>
    </row>
    <row r="32" spans="1:23" ht="20.25" x14ac:dyDescent="0.25">
      <c r="C32" s="42">
        <v>29</v>
      </c>
      <c r="D32" s="188" t="s">
        <v>64</v>
      </c>
      <c r="E32" s="181" t="s">
        <v>162</v>
      </c>
      <c r="F32" s="176">
        <v>12.5</v>
      </c>
      <c r="G32" s="68">
        <v>12</v>
      </c>
      <c r="H32" s="68">
        <v>8.5</v>
      </c>
      <c r="I32" s="69">
        <v>6.5</v>
      </c>
      <c r="J32" s="17"/>
      <c r="K32" s="80"/>
      <c r="L32" s="80"/>
      <c r="M32" s="80"/>
      <c r="N32" s="80"/>
      <c r="O32" s="18"/>
      <c r="P32" s="85"/>
      <c r="Q32" s="86"/>
      <c r="R32" s="86"/>
      <c r="S32" s="87"/>
      <c r="U32" s="91"/>
      <c r="V32" s="92"/>
      <c r="W32" s="93"/>
    </row>
    <row r="33" spans="3:23" ht="21" thickBot="1" x14ac:dyDescent="0.3">
      <c r="C33" s="60">
        <v>30</v>
      </c>
      <c r="D33" s="188" t="s">
        <v>65</v>
      </c>
      <c r="E33" s="181" t="s">
        <v>163</v>
      </c>
      <c r="F33" s="177">
        <v>13</v>
      </c>
      <c r="G33" s="71">
        <v>11</v>
      </c>
      <c r="H33" s="71">
        <v>7.25</v>
      </c>
      <c r="I33" s="72">
        <v>6.25</v>
      </c>
      <c r="J33" s="53"/>
      <c r="K33" s="81"/>
      <c r="L33" s="81"/>
      <c r="M33" s="81"/>
      <c r="N33" s="81"/>
      <c r="O33" s="54"/>
      <c r="P33" s="88"/>
      <c r="Q33" s="89"/>
      <c r="R33" s="89"/>
      <c r="S33" s="90"/>
      <c r="U33" s="94"/>
      <c r="V33" s="95"/>
      <c r="W33" s="96"/>
    </row>
  </sheetData>
  <mergeCells count="10">
    <mergeCell ref="Q1:S1"/>
    <mergeCell ref="P2:S2"/>
    <mergeCell ref="I1:K1"/>
    <mergeCell ref="G1:H1"/>
    <mergeCell ref="F2:I2"/>
    <mergeCell ref="K2:N2"/>
    <mergeCell ref="N1:P1"/>
    <mergeCell ref="C1:F1"/>
    <mergeCell ref="U2:W2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0000"/>
  </sheetPr>
  <dimension ref="A1:T35"/>
  <sheetViews>
    <sheetView rightToLeft="1" workbookViewId="0">
      <pane ySplit="3" topLeftCell="A4" activePane="bottomLeft" state="frozen"/>
      <selection pane="bottomLeft" activeCell="B24" sqref="B24"/>
    </sheetView>
  </sheetViews>
  <sheetFormatPr defaultColWidth="11" defaultRowHeight="18.75" x14ac:dyDescent="0.25"/>
  <cols>
    <col min="1" max="1" width="4.375" style="9" customWidth="1"/>
    <col min="2" max="2" width="28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75" style="9" customWidth="1"/>
    <col min="18" max="18" width="9.125" style="9" customWidth="1"/>
    <col min="19" max="19" width="10.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4" t="s">
        <v>23</v>
      </c>
      <c r="B1" s="25"/>
      <c r="C1" s="23"/>
      <c r="D1" s="226" t="s">
        <v>35</v>
      </c>
      <c r="E1" s="227"/>
      <c r="F1" s="209"/>
      <c r="G1" s="209"/>
      <c r="H1" s="209"/>
      <c r="I1" s="5" t="s">
        <v>15</v>
      </c>
      <c r="J1" s="101">
        <v>2</v>
      </c>
      <c r="K1" s="217" t="s">
        <v>24</v>
      </c>
      <c r="L1" s="217"/>
      <c r="M1" s="217"/>
      <c r="N1" s="205" t="s">
        <v>19</v>
      </c>
      <c r="O1" s="205"/>
      <c r="P1" s="205"/>
    </row>
    <row r="2" spans="1:20" s="6" customFormat="1" ht="39.75" customHeight="1" thickTop="1" thickBot="1" x14ac:dyDescent="0.3">
      <c r="A2" s="224" t="s">
        <v>154</v>
      </c>
      <c r="B2" s="225"/>
      <c r="C2" s="211" t="s">
        <v>4</v>
      </c>
      <c r="D2" s="212"/>
      <c r="E2" s="212"/>
      <c r="F2" s="213"/>
      <c r="G2" s="2"/>
      <c r="H2" s="214" t="s">
        <v>21</v>
      </c>
      <c r="I2" s="215"/>
      <c r="J2" s="215"/>
      <c r="K2" s="216"/>
      <c r="L2" s="3"/>
      <c r="M2" s="206" t="s">
        <v>22</v>
      </c>
      <c r="N2" s="207"/>
      <c r="O2" s="207"/>
      <c r="P2" s="208"/>
      <c r="R2" s="221" t="s">
        <v>158</v>
      </c>
      <c r="S2" s="222"/>
      <c r="T2" s="223"/>
    </row>
    <row r="3" spans="1:20" s="7" customFormat="1" ht="24" thickTop="1" thickBot="1" x14ac:dyDescent="0.3">
      <c r="A3" s="282" t="s">
        <v>168</v>
      </c>
      <c r="B3" s="283" t="s">
        <v>20</v>
      </c>
      <c r="C3" s="32" t="s">
        <v>11</v>
      </c>
      <c r="D3" s="33" t="s">
        <v>12</v>
      </c>
      <c r="E3" s="33" t="s">
        <v>13</v>
      </c>
      <c r="F3" s="34" t="s">
        <v>27</v>
      </c>
      <c r="G3" s="30"/>
      <c r="H3" s="33" t="s">
        <v>11</v>
      </c>
      <c r="I3" s="33" t="s">
        <v>12</v>
      </c>
      <c r="J3" s="33" t="s">
        <v>13</v>
      </c>
      <c r="K3" s="33" t="s">
        <v>27</v>
      </c>
      <c r="L3" s="31"/>
      <c r="M3" s="40" t="s">
        <v>11</v>
      </c>
      <c r="N3" s="40" t="s">
        <v>12</v>
      </c>
      <c r="O3" s="40" t="s">
        <v>13</v>
      </c>
      <c r="P3" s="41" t="s">
        <v>27</v>
      </c>
      <c r="R3" s="49" t="s">
        <v>155</v>
      </c>
      <c r="S3" s="50" t="s">
        <v>156</v>
      </c>
      <c r="T3" s="51" t="s">
        <v>157</v>
      </c>
    </row>
    <row r="4" spans="1:20" ht="21" thickTop="1" x14ac:dyDescent="0.25">
      <c r="A4" s="1">
        <v>1</v>
      </c>
      <c r="B4" s="196" t="s">
        <v>66</v>
      </c>
      <c r="C4" s="61">
        <v>13</v>
      </c>
      <c r="D4" s="62">
        <v>12</v>
      </c>
      <c r="E4" s="62">
        <v>6</v>
      </c>
      <c r="F4" s="63">
        <v>10</v>
      </c>
      <c r="G4" s="8"/>
      <c r="H4" s="73"/>
      <c r="I4" s="74"/>
      <c r="J4" s="74"/>
      <c r="K4" s="75"/>
      <c r="L4" s="20"/>
      <c r="M4" s="83"/>
      <c r="N4" s="83"/>
      <c r="O4" s="83"/>
      <c r="P4" s="83"/>
      <c r="R4" s="91"/>
      <c r="S4" s="92"/>
      <c r="T4" s="93"/>
    </row>
    <row r="5" spans="1:20" ht="20.25" x14ac:dyDescent="0.25">
      <c r="A5" s="1">
        <v>2</v>
      </c>
      <c r="B5" s="195" t="s">
        <v>67</v>
      </c>
      <c r="C5" s="64">
        <v>15</v>
      </c>
      <c r="D5" s="65">
        <v>14</v>
      </c>
      <c r="E5" s="65">
        <v>12</v>
      </c>
      <c r="F5" s="66">
        <v>15.75</v>
      </c>
      <c r="G5" s="10"/>
      <c r="H5" s="76"/>
      <c r="I5" s="77"/>
      <c r="J5" s="77"/>
      <c r="K5" s="78"/>
      <c r="L5" s="20"/>
      <c r="M5" s="82"/>
      <c r="N5" s="83"/>
      <c r="O5" s="83"/>
      <c r="P5" s="84"/>
      <c r="R5" s="91"/>
      <c r="S5" s="92"/>
      <c r="T5" s="93"/>
    </row>
    <row r="6" spans="1:20" ht="20.25" x14ac:dyDescent="0.25">
      <c r="A6" s="1">
        <v>3</v>
      </c>
      <c r="B6" s="195" t="s">
        <v>68</v>
      </c>
      <c r="C6" s="64">
        <v>12</v>
      </c>
      <c r="D6" s="65">
        <v>13</v>
      </c>
      <c r="E6" s="65">
        <v>3.25</v>
      </c>
      <c r="F6" s="66">
        <v>7.75</v>
      </c>
      <c r="G6" s="10"/>
      <c r="H6" s="76"/>
      <c r="I6" s="77"/>
      <c r="J6" s="98"/>
      <c r="K6" s="78"/>
      <c r="L6" s="20"/>
      <c r="M6" s="82"/>
      <c r="N6" s="83"/>
      <c r="O6" s="83"/>
      <c r="P6" s="83"/>
      <c r="R6" s="91"/>
      <c r="S6" s="92"/>
      <c r="T6" s="93"/>
    </row>
    <row r="7" spans="1:20" ht="20.25" x14ac:dyDescent="0.25">
      <c r="A7" s="1">
        <v>4</v>
      </c>
      <c r="B7" s="195" t="s">
        <v>69</v>
      </c>
      <c r="C7" s="64">
        <v>14</v>
      </c>
      <c r="D7" s="65">
        <v>13</v>
      </c>
      <c r="E7" s="65">
        <v>9.75</v>
      </c>
      <c r="F7" s="66">
        <v>11.5</v>
      </c>
      <c r="G7" s="10"/>
      <c r="H7" s="76"/>
      <c r="I7" s="77"/>
      <c r="J7" s="77"/>
      <c r="K7" s="78"/>
      <c r="L7" s="20"/>
      <c r="M7" s="82"/>
      <c r="N7" s="83"/>
      <c r="O7" s="83"/>
      <c r="P7" s="84"/>
      <c r="R7" s="91"/>
      <c r="S7" s="92"/>
      <c r="T7" s="93"/>
    </row>
    <row r="8" spans="1:20" ht="20.25" x14ac:dyDescent="0.25">
      <c r="A8" s="1">
        <v>5</v>
      </c>
      <c r="B8" s="197" t="s">
        <v>70</v>
      </c>
      <c r="C8" s="64">
        <v>12</v>
      </c>
      <c r="D8" s="65">
        <v>12.5</v>
      </c>
      <c r="E8" s="65">
        <v>11.75</v>
      </c>
      <c r="F8" s="66">
        <v>7.25</v>
      </c>
      <c r="G8" s="10"/>
      <c r="H8" s="76"/>
      <c r="I8" s="77"/>
      <c r="J8" s="77"/>
      <c r="K8" s="78"/>
      <c r="L8" s="20"/>
      <c r="M8" s="82"/>
      <c r="N8" s="83"/>
      <c r="O8" s="83"/>
      <c r="P8" s="84"/>
      <c r="R8" s="91"/>
      <c r="S8" s="92"/>
      <c r="T8" s="93"/>
    </row>
    <row r="9" spans="1:20" ht="20.25" x14ac:dyDescent="0.25">
      <c r="A9" s="1">
        <v>6</v>
      </c>
      <c r="B9" s="195" t="s">
        <v>71</v>
      </c>
      <c r="C9" s="64">
        <v>15</v>
      </c>
      <c r="D9" s="65">
        <v>13</v>
      </c>
      <c r="E9" s="65">
        <v>15.5</v>
      </c>
      <c r="F9" s="66">
        <v>11.25</v>
      </c>
      <c r="G9" s="10"/>
      <c r="H9" s="76"/>
      <c r="I9" s="77"/>
      <c r="J9" s="77"/>
      <c r="K9" s="78"/>
      <c r="L9" s="20"/>
      <c r="M9" s="82"/>
      <c r="N9" s="83"/>
      <c r="O9" s="83"/>
      <c r="P9" s="84"/>
      <c r="R9" s="91"/>
      <c r="S9" s="92"/>
      <c r="T9" s="93"/>
    </row>
    <row r="10" spans="1:20" ht="20.25" x14ac:dyDescent="0.25">
      <c r="A10" s="1">
        <v>7</v>
      </c>
      <c r="B10" s="195" t="s">
        <v>72</v>
      </c>
      <c r="C10" s="64">
        <v>14.5</v>
      </c>
      <c r="D10" s="65">
        <v>12.5</v>
      </c>
      <c r="E10" s="65">
        <v>14.25</v>
      </c>
      <c r="F10" s="66">
        <v>9.5</v>
      </c>
      <c r="G10" s="10"/>
      <c r="H10" s="76"/>
      <c r="I10" s="77"/>
      <c r="J10" s="77"/>
      <c r="K10" s="78"/>
      <c r="L10" s="20"/>
      <c r="M10" s="82"/>
      <c r="N10" s="83"/>
      <c r="O10" s="83"/>
      <c r="P10" s="84"/>
      <c r="R10" s="91"/>
      <c r="S10" s="92"/>
      <c r="T10" s="93"/>
    </row>
    <row r="11" spans="1:20" ht="21" thickBot="1" x14ac:dyDescent="0.3">
      <c r="A11" s="1">
        <v>8</v>
      </c>
      <c r="B11" s="195" t="s">
        <v>73</v>
      </c>
      <c r="C11" s="64">
        <v>11</v>
      </c>
      <c r="D11" s="65">
        <v>11.5</v>
      </c>
      <c r="E11" s="65">
        <v>6.25</v>
      </c>
      <c r="F11" s="66">
        <v>10</v>
      </c>
      <c r="G11" s="10"/>
      <c r="H11" s="76"/>
      <c r="I11" s="77"/>
      <c r="J11" s="77"/>
      <c r="K11" s="78"/>
      <c r="L11" s="21"/>
      <c r="M11" s="82"/>
      <c r="N11" s="83"/>
      <c r="O11" s="83"/>
      <c r="P11" s="84"/>
      <c r="R11" s="91"/>
      <c r="S11" s="92"/>
      <c r="T11" s="93"/>
    </row>
    <row r="12" spans="1:20" ht="21" thickTop="1" x14ac:dyDescent="0.25">
      <c r="A12" s="1">
        <v>9</v>
      </c>
      <c r="B12" s="195" t="s">
        <v>74</v>
      </c>
      <c r="C12" s="64">
        <v>15.5</v>
      </c>
      <c r="D12" s="65">
        <v>13</v>
      </c>
      <c r="E12" s="65">
        <v>15</v>
      </c>
      <c r="F12" s="66">
        <v>12.5</v>
      </c>
      <c r="G12" s="10"/>
      <c r="H12" s="76"/>
      <c r="I12" s="77"/>
      <c r="J12" s="77"/>
      <c r="K12" s="78"/>
      <c r="L12" s="11"/>
      <c r="M12" s="82"/>
      <c r="N12" s="83"/>
      <c r="O12" s="83"/>
      <c r="P12" s="84"/>
      <c r="R12" s="91"/>
      <c r="S12" s="92"/>
      <c r="T12" s="93"/>
    </row>
    <row r="13" spans="1:20" ht="20.25" x14ac:dyDescent="0.25">
      <c r="A13" s="1">
        <v>10</v>
      </c>
      <c r="B13" s="195" t="s">
        <v>75</v>
      </c>
      <c r="C13" s="64">
        <v>13</v>
      </c>
      <c r="D13" s="65">
        <v>12</v>
      </c>
      <c r="E13" s="65">
        <v>8.25</v>
      </c>
      <c r="F13" s="66">
        <v>10</v>
      </c>
      <c r="G13" s="10"/>
      <c r="H13" s="76"/>
      <c r="I13" s="77"/>
      <c r="J13" s="77"/>
      <c r="K13" s="78"/>
      <c r="L13" s="12"/>
      <c r="M13" s="82"/>
      <c r="N13" s="83"/>
      <c r="O13" s="83"/>
      <c r="P13" s="84"/>
      <c r="R13" s="91"/>
      <c r="S13" s="92"/>
      <c r="T13" s="93"/>
    </row>
    <row r="14" spans="1:20" ht="20.25" x14ac:dyDescent="0.25">
      <c r="A14" s="1">
        <v>11</v>
      </c>
      <c r="B14" s="195" t="s">
        <v>76</v>
      </c>
      <c r="C14" s="64">
        <v>6</v>
      </c>
      <c r="D14" s="65">
        <v>6</v>
      </c>
      <c r="E14" s="65">
        <v>3</v>
      </c>
      <c r="F14" s="66">
        <v>3</v>
      </c>
      <c r="G14" s="10"/>
      <c r="H14" s="76"/>
      <c r="I14" s="77"/>
      <c r="J14" s="77"/>
      <c r="K14" s="78"/>
      <c r="L14" s="12"/>
      <c r="M14" s="82"/>
      <c r="N14" s="83"/>
      <c r="O14" s="83"/>
      <c r="P14" s="84"/>
      <c r="R14" s="91"/>
      <c r="S14" s="92"/>
      <c r="T14" s="93"/>
    </row>
    <row r="15" spans="1:20" ht="20.25" x14ac:dyDescent="0.25">
      <c r="A15" s="1">
        <v>12</v>
      </c>
      <c r="B15" s="195" t="s">
        <v>77</v>
      </c>
      <c r="C15" s="64">
        <v>16</v>
      </c>
      <c r="D15" s="65">
        <v>14</v>
      </c>
      <c r="E15" s="65">
        <v>15.5</v>
      </c>
      <c r="F15" s="66">
        <v>11</v>
      </c>
      <c r="G15" s="10"/>
      <c r="H15" s="76"/>
      <c r="I15" s="77"/>
      <c r="J15" s="77"/>
      <c r="K15" s="78"/>
      <c r="L15" s="12"/>
      <c r="M15" s="82"/>
      <c r="N15" s="83"/>
      <c r="O15" s="83"/>
      <c r="P15" s="84"/>
      <c r="R15" s="91"/>
      <c r="S15" s="92"/>
      <c r="T15" s="93"/>
    </row>
    <row r="16" spans="1:20" ht="20.25" x14ac:dyDescent="0.25">
      <c r="A16" s="1">
        <v>13</v>
      </c>
      <c r="B16" s="195" t="s">
        <v>78</v>
      </c>
      <c r="C16" s="64">
        <v>15</v>
      </c>
      <c r="D16" s="65">
        <v>14</v>
      </c>
      <c r="E16" s="65">
        <v>9.75</v>
      </c>
      <c r="F16" s="66">
        <v>8.25</v>
      </c>
      <c r="G16" s="10"/>
      <c r="H16" s="76"/>
      <c r="I16" s="77"/>
      <c r="J16" s="77"/>
      <c r="K16" s="78"/>
      <c r="L16" s="12"/>
      <c r="M16" s="82"/>
      <c r="N16" s="83"/>
      <c r="O16" s="83"/>
      <c r="P16" s="84"/>
      <c r="R16" s="91"/>
      <c r="S16" s="92"/>
      <c r="T16" s="93"/>
    </row>
    <row r="17" spans="1:20" ht="20.25" x14ac:dyDescent="0.25">
      <c r="A17" s="1">
        <v>14</v>
      </c>
      <c r="B17" s="195" t="s">
        <v>79</v>
      </c>
      <c r="C17" s="64">
        <v>13</v>
      </c>
      <c r="D17" s="65">
        <v>12</v>
      </c>
      <c r="E17" s="65">
        <v>11.75</v>
      </c>
      <c r="F17" s="66">
        <v>10</v>
      </c>
      <c r="G17" s="10"/>
      <c r="H17" s="76"/>
      <c r="I17" s="77"/>
      <c r="J17" s="77"/>
      <c r="K17" s="78"/>
      <c r="L17" s="12"/>
      <c r="M17" s="82"/>
      <c r="N17" s="83"/>
      <c r="O17" s="83"/>
      <c r="P17" s="84"/>
      <c r="R17" s="91"/>
      <c r="S17" s="92"/>
      <c r="T17" s="93"/>
    </row>
    <row r="18" spans="1:20" ht="20.25" x14ac:dyDescent="0.25">
      <c r="A18" s="1">
        <v>15</v>
      </c>
      <c r="B18" s="195" t="s">
        <v>80</v>
      </c>
      <c r="C18" s="64">
        <v>11</v>
      </c>
      <c r="D18" s="65">
        <v>14</v>
      </c>
      <c r="E18" s="65">
        <v>9.75</v>
      </c>
      <c r="F18" s="66">
        <v>8.5</v>
      </c>
      <c r="G18" s="10"/>
      <c r="H18" s="76"/>
      <c r="I18" s="77"/>
      <c r="J18" s="77">
        <v>1</v>
      </c>
      <c r="K18" s="78"/>
      <c r="L18" s="12"/>
      <c r="M18" s="82"/>
      <c r="N18" s="83"/>
      <c r="O18" s="83"/>
      <c r="P18" s="84"/>
      <c r="R18" s="91"/>
      <c r="S18" s="92"/>
      <c r="T18" s="93"/>
    </row>
    <row r="19" spans="1:20" ht="20.25" x14ac:dyDescent="0.25">
      <c r="A19" s="1">
        <v>16</v>
      </c>
      <c r="B19" s="195" t="s">
        <v>81</v>
      </c>
      <c r="C19" s="64">
        <v>12.5</v>
      </c>
      <c r="D19" s="65">
        <v>13</v>
      </c>
      <c r="E19" s="65">
        <v>7</v>
      </c>
      <c r="F19" s="66">
        <v>7</v>
      </c>
      <c r="G19" s="10"/>
      <c r="H19" s="76"/>
      <c r="I19" s="77"/>
      <c r="J19" s="77"/>
      <c r="K19" s="78"/>
      <c r="L19" s="12"/>
      <c r="M19" s="82"/>
      <c r="N19" s="83"/>
      <c r="O19" s="83"/>
      <c r="P19" s="84"/>
      <c r="R19" s="91"/>
      <c r="S19" s="92"/>
      <c r="T19" s="93"/>
    </row>
    <row r="20" spans="1:20" ht="20.25" x14ac:dyDescent="0.25">
      <c r="A20" s="1">
        <v>17</v>
      </c>
      <c r="B20" s="195" t="s">
        <v>82</v>
      </c>
      <c r="C20" s="64">
        <v>15</v>
      </c>
      <c r="D20" s="65">
        <v>14</v>
      </c>
      <c r="E20" s="65">
        <v>10.25</v>
      </c>
      <c r="F20" s="66">
        <v>10.75</v>
      </c>
      <c r="G20" s="10"/>
      <c r="H20" s="76"/>
      <c r="I20" s="77"/>
      <c r="J20" s="77">
        <v>0.5</v>
      </c>
      <c r="K20" s="78"/>
      <c r="L20" s="12"/>
      <c r="M20" s="82"/>
      <c r="N20" s="83"/>
      <c r="O20" s="83"/>
      <c r="P20" s="84"/>
      <c r="R20" s="91"/>
      <c r="S20" s="92"/>
      <c r="T20" s="93"/>
    </row>
    <row r="21" spans="1:20" ht="20.25" x14ac:dyDescent="0.25">
      <c r="A21" s="1">
        <v>18</v>
      </c>
      <c r="B21" s="195" t="s">
        <v>83</v>
      </c>
      <c r="C21" s="64">
        <v>14</v>
      </c>
      <c r="D21" s="65">
        <v>14</v>
      </c>
      <c r="E21" s="65">
        <v>7.75</v>
      </c>
      <c r="F21" s="66">
        <v>10</v>
      </c>
      <c r="G21" s="10"/>
      <c r="H21" s="76"/>
      <c r="I21" s="77"/>
      <c r="J21" s="77"/>
      <c r="K21" s="78"/>
      <c r="L21" s="12"/>
      <c r="M21" s="82"/>
      <c r="N21" s="83"/>
      <c r="O21" s="83"/>
      <c r="P21" s="84"/>
      <c r="R21" s="91"/>
      <c r="S21" s="92"/>
      <c r="T21" s="93"/>
    </row>
    <row r="22" spans="1:20" ht="20.25" x14ac:dyDescent="0.25">
      <c r="A22" s="1">
        <v>19</v>
      </c>
      <c r="B22" s="195" t="s">
        <v>84</v>
      </c>
      <c r="C22" s="64">
        <v>12</v>
      </c>
      <c r="D22" s="65">
        <v>12.5</v>
      </c>
      <c r="E22" s="65">
        <v>6.75</v>
      </c>
      <c r="F22" s="66">
        <v>9.25</v>
      </c>
      <c r="G22" s="10"/>
      <c r="H22" s="76"/>
      <c r="I22" s="77"/>
      <c r="J22" s="77"/>
      <c r="K22" s="78"/>
      <c r="L22" s="12"/>
      <c r="M22" s="82"/>
      <c r="N22" s="83"/>
      <c r="O22" s="83"/>
      <c r="P22" s="84"/>
      <c r="R22" s="91"/>
      <c r="S22" s="92"/>
      <c r="T22" s="93"/>
    </row>
    <row r="23" spans="1:20" ht="20.25" x14ac:dyDescent="0.25">
      <c r="A23" s="1">
        <v>20</v>
      </c>
      <c r="B23" s="195" t="s">
        <v>85</v>
      </c>
      <c r="C23" s="64">
        <v>13</v>
      </c>
      <c r="D23" s="65">
        <v>11</v>
      </c>
      <c r="E23" s="65">
        <v>12</v>
      </c>
      <c r="F23" s="66">
        <v>10.25</v>
      </c>
      <c r="G23" s="10"/>
      <c r="H23" s="76"/>
      <c r="I23" s="77"/>
      <c r="J23" s="77"/>
      <c r="K23" s="78"/>
      <c r="L23" s="12"/>
      <c r="M23" s="82"/>
      <c r="N23" s="83"/>
      <c r="O23" s="83"/>
      <c r="P23" s="84"/>
      <c r="R23" s="91"/>
      <c r="S23" s="92"/>
      <c r="T23" s="93"/>
    </row>
    <row r="24" spans="1:20" ht="20.25" x14ac:dyDescent="0.25">
      <c r="A24" s="1">
        <v>21</v>
      </c>
      <c r="B24" s="195" t="s">
        <v>86</v>
      </c>
      <c r="C24" s="64">
        <v>14</v>
      </c>
      <c r="D24" s="65">
        <v>12</v>
      </c>
      <c r="E24" s="65">
        <v>12</v>
      </c>
      <c r="F24" s="66">
        <v>9.5</v>
      </c>
      <c r="G24" s="10"/>
      <c r="H24" s="76"/>
      <c r="I24" s="77"/>
      <c r="J24" s="77"/>
      <c r="K24" s="78"/>
      <c r="L24" s="12"/>
      <c r="M24" s="82"/>
      <c r="N24" s="83"/>
      <c r="O24" s="83"/>
      <c r="P24" s="84"/>
      <c r="R24" s="91"/>
      <c r="S24" s="92"/>
      <c r="T24" s="93"/>
    </row>
    <row r="25" spans="1:20" ht="20.25" x14ac:dyDescent="0.25">
      <c r="A25" s="1">
        <v>22</v>
      </c>
      <c r="B25" s="195" t="s">
        <v>87</v>
      </c>
      <c r="C25" s="64">
        <v>13</v>
      </c>
      <c r="D25" s="65">
        <v>14</v>
      </c>
      <c r="E25" s="65">
        <v>7.25</v>
      </c>
      <c r="F25" s="66">
        <v>8.25</v>
      </c>
      <c r="G25" s="10"/>
      <c r="H25" s="76"/>
      <c r="I25" s="77"/>
      <c r="J25" s="77"/>
      <c r="K25" s="78"/>
      <c r="L25" s="12"/>
      <c r="M25" s="82"/>
      <c r="N25" s="83"/>
      <c r="O25" s="83"/>
      <c r="P25" s="84"/>
      <c r="R25" s="91"/>
      <c r="S25" s="92"/>
      <c r="T25" s="93"/>
    </row>
    <row r="26" spans="1:20" ht="20.25" x14ac:dyDescent="0.25">
      <c r="A26" s="1">
        <v>23</v>
      </c>
      <c r="B26" s="195" t="s">
        <v>88</v>
      </c>
      <c r="C26" s="64">
        <v>13.5</v>
      </c>
      <c r="D26" s="65">
        <v>12.5</v>
      </c>
      <c r="E26" s="65">
        <v>13.25</v>
      </c>
      <c r="F26" s="66">
        <v>11</v>
      </c>
      <c r="G26" s="10"/>
      <c r="H26" s="76"/>
      <c r="I26" s="77"/>
      <c r="J26" s="77"/>
      <c r="K26" s="78"/>
      <c r="L26" s="12"/>
      <c r="M26" s="82"/>
      <c r="N26" s="83"/>
      <c r="O26" s="83"/>
      <c r="P26" s="84"/>
      <c r="R26" s="91"/>
      <c r="S26" s="92"/>
      <c r="T26" s="93"/>
    </row>
    <row r="27" spans="1:20" ht="20.25" x14ac:dyDescent="0.25">
      <c r="A27" s="1">
        <v>24</v>
      </c>
      <c r="B27" s="195" t="s">
        <v>89</v>
      </c>
      <c r="C27" s="64">
        <v>13</v>
      </c>
      <c r="D27" s="65">
        <v>11</v>
      </c>
      <c r="E27" s="65">
        <v>12.25</v>
      </c>
      <c r="F27" s="66">
        <v>9.25</v>
      </c>
      <c r="G27" s="10"/>
      <c r="H27" s="76"/>
      <c r="I27" s="77"/>
      <c r="J27" s="77"/>
      <c r="K27" s="78"/>
      <c r="L27" s="12"/>
      <c r="M27" s="82"/>
      <c r="N27" s="83"/>
      <c r="O27" s="83"/>
      <c r="P27" s="84"/>
      <c r="R27" s="91"/>
      <c r="S27" s="92"/>
      <c r="T27" s="93"/>
    </row>
    <row r="28" spans="1:20" ht="20.25" x14ac:dyDescent="0.25">
      <c r="A28" s="1">
        <v>25</v>
      </c>
      <c r="B28" s="195" t="s">
        <v>90</v>
      </c>
      <c r="C28" s="64">
        <v>11.5</v>
      </c>
      <c r="D28" s="65">
        <v>12</v>
      </c>
      <c r="E28" s="65">
        <v>8.25</v>
      </c>
      <c r="F28" s="66">
        <v>4.5</v>
      </c>
      <c r="G28" s="13"/>
      <c r="H28" s="99"/>
      <c r="I28" s="80"/>
      <c r="J28" s="80"/>
      <c r="K28" s="100"/>
      <c r="L28" s="14"/>
      <c r="M28" s="82"/>
      <c r="N28" s="83"/>
      <c r="O28" s="83"/>
      <c r="P28" s="84"/>
      <c r="R28" s="91"/>
      <c r="S28" s="92"/>
      <c r="T28" s="93"/>
    </row>
    <row r="29" spans="1:20" ht="20.25" x14ac:dyDescent="0.25">
      <c r="A29" s="1">
        <v>26</v>
      </c>
      <c r="B29" s="195" t="s">
        <v>91</v>
      </c>
      <c r="C29" s="64">
        <v>15</v>
      </c>
      <c r="D29" s="65">
        <v>13.5</v>
      </c>
      <c r="E29" s="65">
        <v>13.5</v>
      </c>
      <c r="F29" s="66">
        <v>10.5</v>
      </c>
      <c r="G29" s="15"/>
      <c r="H29" s="77"/>
      <c r="I29" s="77"/>
      <c r="J29" s="77">
        <v>0.5</v>
      </c>
      <c r="K29" s="77"/>
      <c r="L29" s="16"/>
      <c r="M29" s="82"/>
      <c r="N29" s="83"/>
      <c r="O29" s="83"/>
      <c r="P29" s="84"/>
      <c r="R29" s="91"/>
      <c r="S29" s="92"/>
      <c r="T29" s="93"/>
    </row>
    <row r="30" spans="1:20" ht="20.25" x14ac:dyDescent="0.25">
      <c r="A30" s="1">
        <v>27</v>
      </c>
      <c r="B30" s="195" t="s">
        <v>92</v>
      </c>
      <c r="C30" s="64">
        <v>15</v>
      </c>
      <c r="D30" s="65">
        <v>12.5</v>
      </c>
      <c r="E30" s="65">
        <v>9.75</v>
      </c>
      <c r="F30" s="66">
        <v>13</v>
      </c>
      <c r="G30" s="15"/>
      <c r="H30" s="77"/>
      <c r="I30" s="77"/>
      <c r="J30" s="77"/>
      <c r="K30" s="77"/>
      <c r="L30" s="16"/>
      <c r="M30" s="82"/>
      <c r="N30" s="83"/>
      <c r="O30" s="83"/>
      <c r="P30" s="84"/>
      <c r="R30" s="91"/>
      <c r="S30" s="92"/>
      <c r="T30" s="93"/>
    </row>
    <row r="31" spans="1:20" ht="20.25" x14ac:dyDescent="0.25">
      <c r="A31" s="1">
        <v>28</v>
      </c>
      <c r="B31" s="195" t="s">
        <v>93</v>
      </c>
      <c r="C31" s="64">
        <v>15</v>
      </c>
      <c r="D31" s="65">
        <v>11.5</v>
      </c>
      <c r="E31" s="65">
        <v>13.5</v>
      </c>
      <c r="F31" s="66">
        <v>11.5</v>
      </c>
      <c r="G31" s="15"/>
      <c r="H31" s="77"/>
      <c r="I31" s="77"/>
      <c r="J31" s="77"/>
      <c r="K31" s="77"/>
      <c r="L31" s="16"/>
      <c r="M31" s="82"/>
      <c r="N31" s="83"/>
      <c r="O31" s="83"/>
      <c r="P31" s="84"/>
      <c r="R31" s="91"/>
      <c r="S31" s="92"/>
      <c r="T31" s="93"/>
    </row>
    <row r="32" spans="1:20" ht="20.25" x14ac:dyDescent="0.25">
      <c r="A32" s="1">
        <v>29</v>
      </c>
      <c r="B32" s="192" t="s">
        <v>94</v>
      </c>
      <c r="C32" s="67">
        <v>11.5</v>
      </c>
      <c r="D32" s="68">
        <v>11</v>
      </c>
      <c r="E32" s="68">
        <v>8.75</v>
      </c>
      <c r="F32" s="69">
        <v>11.25</v>
      </c>
      <c r="G32" s="17"/>
      <c r="H32" s="80"/>
      <c r="I32" s="80"/>
      <c r="J32" s="80"/>
      <c r="K32" s="80"/>
      <c r="L32" s="18"/>
      <c r="M32" s="82"/>
      <c r="N32" s="83"/>
      <c r="O32" s="83"/>
      <c r="P32" s="84"/>
      <c r="R32" s="91"/>
      <c r="S32" s="92"/>
      <c r="T32" s="93"/>
    </row>
    <row r="33" spans="1:20" ht="20.25" x14ac:dyDescent="0.25">
      <c r="A33" s="42">
        <v>30</v>
      </c>
      <c r="B33" s="191" t="s">
        <v>95</v>
      </c>
      <c r="C33" s="67">
        <v>13</v>
      </c>
      <c r="D33" s="68">
        <v>11</v>
      </c>
      <c r="E33" s="68">
        <v>12.5</v>
      </c>
      <c r="F33" s="69">
        <v>5</v>
      </c>
      <c r="G33" s="17"/>
      <c r="H33" s="80"/>
      <c r="I33" s="80"/>
      <c r="J33" s="80"/>
      <c r="K33" s="80"/>
      <c r="L33" s="18"/>
      <c r="M33" s="82"/>
      <c r="N33" s="83"/>
      <c r="O33" s="83"/>
      <c r="P33" s="84"/>
      <c r="R33" s="91"/>
      <c r="S33" s="92"/>
      <c r="T33" s="93"/>
    </row>
    <row r="34" spans="1:20" ht="20.25" x14ac:dyDescent="0.25">
      <c r="A34" s="1">
        <v>31</v>
      </c>
      <c r="B34" s="191" t="s">
        <v>96</v>
      </c>
      <c r="C34" s="67">
        <v>15</v>
      </c>
      <c r="D34" s="68">
        <v>12</v>
      </c>
      <c r="E34" s="68">
        <v>16</v>
      </c>
      <c r="F34" s="69">
        <v>14</v>
      </c>
      <c r="G34" s="58"/>
      <c r="H34" s="80"/>
      <c r="I34" s="80"/>
      <c r="J34" s="80"/>
      <c r="K34" s="80"/>
      <c r="L34" s="59"/>
      <c r="M34" s="82"/>
      <c r="N34" s="83"/>
      <c r="O34" s="83"/>
      <c r="P34" s="84"/>
      <c r="R34" s="91"/>
      <c r="S34" s="92"/>
      <c r="T34" s="93"/>
    </row>
    <row r="35" spans="1:20" ht="21" thickBot="1" x14ac:dyDescent="0.3">
      <c r="A35" s="60">
        <v>32</v>
      </c>
      <c r="B35" s="193" t="s">
        <v>97</v>
      </c>
      <c r="C35" s="70">
        <v>15</v>
      </c>
      <c r="D35" s="71">
        <v>12</v>
      </c>
      <c r="E35" s="71">
        <v>7</v>
      </c>
      <c r="F35" s="72">
        <v>9</v>
      </c>
      <c r="G35" s="52"/>
      <c r="H35" s="81"/>
      <c r="I35" s="81"/>
      <c r="J35" s="81"/>
      <c r="K35" s="81"/>
      <c r="L35" s="57"/>
      <c r="M35" s="85"/>
      <c r="N35" s="86"/>
      <c r="O35" s="86"/>
      <c r="P35" s="87"/>
      <c r="R35" s="94"/>
      <c r="S35" s="95"/>
      <c r="T35" s="96"/>
    </row>
  </sheetData>
  <mergeCells count="9">
    <mergeCell ref="A2:B2"/>
    <mergeCell ref="D1:E1"/>
    <mergeCell ref="F1:H1"/>
    <mergeCell ref="K1:M1"/>
    <mergeCell ref="N1:P1"/>
    <mergeCell ref="C2:F2"/>
    <mergeCell ref="H2:K2"/>
    <mergeCell ref="M2:P2"/>
    <mergeCell ref="R2:T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-0.249977111117893"/>
  </sheetPr>
  <dimension ref="A1:T34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1" defaultRowHeight="18.75" x14ac:dyDescent="0.25"/>
  <cols>
    <col min="1" max="1" width="4.375" style="9" customWidth="1"/>
    <col min="2" max="2" width="30.75" style="9" customWidth="1"/>
    <col min="3" max="3" width="9.5" style="9" customWidth="1"/>
    <col min="4" max="4" width="9.875" style="9" customWidth="1"/>
    <col min="5" max="5" width="10.25" style="9" customWidth="1"/>
    <col min="6" max="6" width="9.75" style="9" customWidth="1"/>
    <col min="7" max="7" width="2.5" style="9" customWidth="1"/>
    <col min="8" max="8" width="9.5" style="9" customWidth="1"/>
    <col min="9" max="9" width="9.125" style="9" customWidth="1"/>
    <col min="10" max="10" width="9.25" style="9" customWidth="1"/>
    <col min="11" max="11" width="9.625" style="9" customWidth="1"/>
    <col min="12" max="12" width="2.25" style="9" customWidth="1"/>
    <col min="13" max="13" width="9.375" style="9" customWidth="1"/>
    <col min="14" max="14" width="9.25" style="9" customWidth="1"/>
    <col min="15" max="15" width="9.125" style="9" customWidth="1"/>
    <col min="16" max="16" width="9.625" style="9" customWidth="1"/>
    <col min="17" max="17" width="4.5" style="9" customWidth="1"/>
    <col min="18" max="18" width="9.375" style="9" customWidth="1"/>
    <col min="19" max="19" width="10.25" style="9" customWidth="1"/>
    <col min="20" max="20" width="8.5" style="9" customWidth="1"/>
    <col min="21" max="16384" width="11" style="9"/>
  </cols>
  <sheetData>
    <row r="1" spans="1:20" s="6" customFormat="1" ht="30.75" customHeight="1" thickTop="1" thickBot="1" x14ac:dyDescent="0.3">
      <c r="A1" s="230" t="s">
        <v>23</v>
      </c>
      <c r="B1" s="231"/>
      <c r="C1" s="232"/>
      <c r="D1" s="210" t="s">
        <v>30</v>
      </c>
      <c r="E1" s="210"/>
      <c r="F1" s="209"/>
      <c r="G1" s="209"/>
      <c r="H1" s="209"/>
      <c r="I1" s="5" t="s">
        <v>15</v>
      </c>
      <c r="J1" s="101">
        <v>3</v>
      </c>
      <c r="K1" s="217" t="s">
        <v>24</v>
      </c>
      <c r="L1" s="217"/>
      <c r="M1" s="217"/>
      <c r="N1" s="205" t="s">
        <v>19</v>
      </c>
      <c r="O1" s="205"/>
      <c r="P1" s="205"/>
    </row>
    <row r="2" spans="1:20" s="6" customFormat="1" ht="39.75" customHeight="1" thickTop="1" thickBot="1" x14ac:dyDescent="0.3">
      <c r="A2" s="228" t="s">
        <v>154</v>
      </c>
      <c r="B2" s="229"/>
      <c r="C2" s="211" t="s">
        <v>4</v>
      </c>
      <c r="D2" s="212"/>
      <c r="E2" s="212"/>
      <c r="F2" s="213"/>
      <c r="G2" s="2"/>
      <c r="H2" s="214" t="s">
        <v>21</v>
      </c>
      <c r="I2" s="215"/>
      <c r="J2" s="215"/>
      <c r="K2" s="216"/>
      <c r="L2" s="3"/>
      <c r="M2" s="206" t="s">
        <v>22</v>
      </c>
      <c r="N2" s="207"/>
      <c r="O2" s="207"/>
      <c r="P2" s="208"/>
      <c r="R2" s="199" t="s">
        <v>158</v>
      </c>
      <c r="S2" s="200"/>
      <c r="T2" s="201"/>
    </row>
    <row r="3" spans="1:20" s="7" customFormat="1" ht="24" thickTop="1" thickBot="1" x14ac:dyDescent="0.3">
      <c r="A3" s="282" t="s">
        <v>168</v>
      </c>
      <c r="B3" s="283" t="s">
        <v>20</v>
      </c>
      <c r="C3" s="32" t="s">
        <v>11</v>
      </c>
      <c r="D3" s="33" t="s">
        <v>12</v>
      </c>
      <c r="E3" s="33" t="s">
        <v>13</v>
      </c>
      <c r="F3" s="34" t="s">
        <v>27</v>
      </c>
      <c r="G3" s="30"/>
      <c r="H3" s="33" t="s">
        <v>11</v>
      </c>
      <c r="I3" s="33" t="s">
        <v>12</v>
      </c>
      <c r="J3" s="33" t="s">
        <v>13</v>
      </c>
      <c r="K3" s="33" t="s">
        <v>27</v>
      </c>
      <c r="L3" s="31"/>
      <c r="M3" s="40" t="s">
        <v>11</v>
      </c>
      <c r="N3" s="40" t="s">
        <v>12</v>
      </c>
      <c r="O3" s="33" t="s">
        <v>13</v>
      </c>
      <c r="P3" s="34" t="s">
        <v>27</v>
      </c>
      <c r="R3" s="48" t="s">
        <v>155</v>
      </c>
      <c r="S3" s="45" t="s">
        <v>156</v>
      </c>
      <c r="T3" s="46" t="s">
        <v>157</v>
      </c>
    </row>
    <row r="4" spans="1:20" ht="21" thickTop="1" x14ac:dyDescent="0.25">
      <c r="A4" s="1">
        <v>1</v>
      </c>
      <c r="B4" s="196" t="s">
        <v>98</v>
      </c>
      <c r="C4" s="61">
        <v>14</v>
      </c>
      <c r="D4" s="62">
        <v>12</v>
      </c>
      <c r="E4" s="62">
        <v>12</v>
      </c>
      <c r="F4" s="63">
        <v>12.5</v>
      </c>
      <c r="G4" s="8"/>
      <c r="H4" s="73"/>
      <c r="I4" s="74"/>
      <c r="J4" s="74"/>
      <c r="K4" s="75"/>
      <c r="L4" s="20"/>
      <c r="M4" s="104"/>
      <c r="N4" s="104"/>
      <c r="O4" s="105"/>
      <c r="P4" s="106"/>
      <c r="R4" s="91"/>
      <c r="S4" s="92"/>
      <c r="T4" s="93"/>
    </row>
    <row r="5" spans="1:20" ht="20.25" x14ac:dyDescent="0.25">
      <c r="A5" s="1">
        <v>2</v>
      </c>
      <c r="B5" s="195" t="s">
        <v>99</v>
      </c>
      <c r="C5" s="64">
        <v>10</v>
      </c>
      <c r="D5" s="65">
        <v>10</v>
      </c>
      <c r="E5" s="65">
        <v>6</v>
      </c>
      <c r="F5" s="66">
        <v>6</v>
      </c>
      <c r="G5" s="10"/>
      <c r="H5" s="76"/>
      <c r="I5" s="77"/>
      <c r="J5" s="77"/>
      <c r="K5" s="78"/>
      <c r="L5" s="20"/>
      <c r="M5" s="104"/>
      <c r="N5" s="104"/>
      <c r="O5" s="104"/>
      <c r="P5" s="107"/>
      <c r="R5" s="91"/>
      <c r="S5" s="92"/>
      <c r="T5" s="93"/>
    </row>
    <row r="6" spans="1:20" ht="20.25" x14ac:dyDescent="0.25">
      <c r="A6" s="1">
        <v>3</v>
      </c>
      <c r="B6" s="195" t="s">
        <v>100</v>
      </c>
      <c r="C6" s="64">
        <v>13</v>
      </c>
      <c r="D6" s="65">
        <v>12</v>
      </c>
      <c r="E6" s="65">
        <v>11</v>
      </c>
      <c r="F6" s="66">
        <v>11.25</v>
      </c>
      <c r="G6" s="10"/>
      <c r="H6" s="76"/>
      <c r="I6" s="77"/>
      <c r="J6" s="98"/>
      <c r="K6" s="78"/>
      <c r="L6" s="20"/>
      <c r="M6" s="104"/>
      <c r="N6" s="104"/>
      <c r="O6" s="104"/>
      <c r="P6" s="107"/>
      <c r="R6" s="91"/>
      <c r="S6" s="92"/>
      <c r="T6" s="93"/>
    </row>
    <row r="7" spans="1:20" ht="20.25" x14ac:dyDescent="0.25">
      <c r="A7" s="1">
        <v>4</v>
      </c>
      <c r="B7" s="195" t="s">
        <v>101</v>
      </c>
      <c r="C7" s="64">
        <v>12</v>
      </c>
      <c r="D7" s="65">
        <v>11</v>
      </c>
      <c r="E7" s="65">
        <v>6</v>
      </c>
      <c r="F7" s="66">
        <v>7.5</v>
      </c>
      <c r="G7" s="10"/>
      <c r="H7" s="76"/>
      <c r="I7" s="77"/>
      <c r="J7" s="77"/>
      <c r="K7" s="78"/>
      <c r="L7" s="20"/>
      <c r="M7" s="104"/>
      <c r="N7" s="104"/>
      <c r="O7" s="104"/>
      <c r="P7" s="107"/>
      <c r="R7" s="91"/>
      <c r="S7" s="92"/>
      <c r="T7" s="93"/>
    </row>
    <row r="8" spans="1:20" ht="20.25" x14ac:dyDescent="0.25">
      <c r="A8" s="1">
        <v>5</v>
      </c>
      <c r="B8" s="197" t="s">
        <v>102</v>
      </c>
      <c r="C8" s="64">
        <v>11</v>
      </c>
      <c r="D8" s="65">
        <v>10</v>
      </c>
      <c r="E8" s="65">
        <v>8</v>
      </c>
      <c r="F8" s="66">
        <v>6.5</v>
      </c>
      <c r="G8" s="10"/>
      <c r="H8" s="76"/>
      <c r="I8" s="77"/>
      <c r="J8" s="77"/>
      <c r="K8" s="78"/>
      <c r="L8" s="20"/>
      <c r="M8" s="104"/>
      <c r="N8" s="104"/>
      <c r="O8" s="104"/>
      <c r="P8" s="107"/>
      <c r="R8" s="91"/>
      <c r="S8" s="92"/>
      <c r="T8" s="93"/>
    </row>
    <row r="9" spans="1:20" ht="20.25" x14ac:dyDescent="0.25">
      <c r="A9" s="1">
        <v>6</v>
      </c>
      <c r="B9" s="195" t="s">
        <v>103</v>
      </c>
      <c r="C9" s="64">
        <v>14</v>
      </c>
      <c r="D9" s="65">
        <v>12</v>
      </c>
      <c r="E9" s="65">
        <v>10.5</v>
      </c>
      <c r="F9" s="66">
        <v>13</v>
      </c>
      <c r="G9" s="10"/>
      <c r="H9" s="76"/>
      <c r="I9" s="77"/>
      <c r="J9" s="77"/>
      <c r="K9" s="78"/>
      <c r="L9" s="20"/>
      <c r="M9" s="104"/>
      <c r="N9" s="104"/>
      <c r="O9" s="104"/>
      <c r="P9" s="107"/>
      <c r="R9" s="91"/>
      <c r="S9" s="92"/>
      <c r="T9" s="93"/>
    </row>
    <row r="10" spans="1:20" ht="20.25" x14ac:dyDescent="0.25">
      <c r="A10" s="1">
        <v>7</v>
      </c>
      <c r="B10" s="195" t="s">
        <v>104</v>
      </c>
      <c r="C10" s="64">
        <v>14</v>
      </c>
      <c r="D10" s="65">
        <v>12</v>
      </c>
      <c r="E10" s="65">
        <v>7.25</v>
      </c>
      <c r="F10" s="66">
        <v>14</v>
      </c>
      <c r="G10" s="10"/>
      <c r="H10" s="76"/>
      <c r="I10" s="77"/>
      <c r="J10" s="77"/>
      <c r="K10" s="78"/>
      <c r="L10" s="20"/>
      <c r="M10" s="104"/>
      <c r="N10" s="104"/>
      <c r="O10" s="104"/>
      <c r="P10" s="107"/>
      <c r="R10" s="91"/>
      <c r="S10" s="92"/>
      <c r="T10" s="93"/>
    </row>
    <row r="11" spans="1:20" ht="21" thickBot="1" x14ac:dyDescent="0.3">
      <c r="A11" s="1">
        <v>8</v>
      </c>
      <c r="B11" s="195" t="s">
        <v>105</v>
      </c>
      <c r="C11" s="64">
        <v>10</v>
      </c>
      <c r="D11" s="65">
        <v>10</v>
      </c>
      <c r="E11" s="65">
        <v>6</v>
      </c>
      <c r="F11" s="66">
        <v>3.25</v>
      </c>
      <c r="G11" s="10"/>
      <c r="H11" s="76"/>
      <c r="I11" s="77"/>
      <c r="J11" s="77"/>
      <c r="K11" s="78"/>
      <c r="L11" s="21"/>
      <c r="M11" s="104"/>
      <c r="N11" s="104"/>
      <c r="O11" s="104"/>
      <c r="P11" s="107"/>
      <c r="R11" s="91"/>
      <c r="S11" s="92"/>
      <c r="T11" s="93"/>
    </row>
    <row r="12" spans="1:20" ht="21" thickTop="1" x14ac:dyDescent="0.25">
      <c r="A12" s="1">
        <v>9</v>
      </c>
      <c r="B12" s="195" t="s">
        <v>106</v>
      </c>
      <c r="C12" s="64">
        <v>13.5</v>
      </c>
      <c r="D12" s="65">
        <v>12</v>
      </c>
      <c r="E12" s="65">
        <v>8.25</v>
      </c>
      <c r="F12" s="66">
        <v>7.25</v>
      </c>
      <c r="G12" s="10"/>
      <c r="H12" s="76"/>
      <c r="I12" s="77"/>
      <c r="J12" s="77"/>
      <c r="K12" s="78"/>
      <c r="L12" s="11"/>
      <c r="M12" s="104"/>
      <c r="N12" s="104"/>
      <c r="O12" s="104"/>
      <c r="P12" s="107"/>
      <c r="R12" s="91"/>
      <c r="S12" s="92"/>
      <c r="T12" s="93"/>
    </row>
    <row r="13" spans="1:20" ht="20.25" x14ac:dyDescent="0.25">
      <c r="A13" s="1">
        <v>10</v>
      </c>
      <c r="B13" s="195" t="s">
        <v>107</v>
      </c>
      <c r="C13" s="64">
        <v>12</v>
      </c>
      <c r="D13" s="65">
        <v>11</v>
      </c>
      <c r="E13" s="65">
        <v>7</v>
      </c>
      <c r="F13" s="66">
        <v>8.5</v>
      </c>
      <c r="G13" s="10"/>
      <c r="H13" s="76"/>
      <c r="I13" s="77"/>
      <c r="J13" s="77"/>
      <c r="K13" s="78"/>
      <c r="L13" s="12"/>
      <c r="M13" s="104"/>
      <c r="N13" s="104"/>
      <c r="O13" s="104"/>
      <c r="P13" s="107"/>
      <c r="R13" s="91"/>
      <c r="S13" s="92"/>
      <c r="T13" s="93"/>
    </row>
    <row r="14" spans="1:20" ht="20.25" x14ac:dyDescent="0.25">
      <c r="A14" s="1">
        <v>11</v>
      </c>
      <c r="B14" s="195" t="s">
        <v>108</v>
      </c>
      <c r="C14" s="64">
        <v>12</v>
      </c>
      <c r="D14" s="65">
        <v>11</v>
      </c>
      <c r="E14" s="65">
        <v>7</v>
      </c>
      <c r="F14" s="66">
        <v>9.5</v>
      </c>
      <c r="G14" s="10"/>
      <c r="H14" s="76"/>
      <c r="I14" s="77"/>
      <c r="J14" s="77"/>
      <c r="K14" s="78"/>
      <c r="L14" s="12"/>
      <c r="M14" s="104"/>
      <c r="N14" s="104"/>
      <c r="O14" s="104"/>
      <c r="P14" s="107"/>
      <c r="R14" s="91"/>
      <c r="S14" s="92"/>
      <c r="T14" s="93"/>
    </row>
    <row r="15" spans="1:20" ht="20.25" x14ac:dyDescent="0.25">
      <c r="A15" s="1">
        <v>12</v>
      </c>
      <c r="B15" s="195" t="s">
        <v>109</v>
      </c>
      <c r="C15" s="64">
        <v>13.5</v>
      </c>
      <c r="D15" s="65">
        <v>12</v>
      </c>
      <c r="E15" s="65">
        <v>11</v>
      </c>
      <c r="F15" s="66">
        <v>11.25</v>
      </c>
      <c r="G15" s="10"/>
      <c r="H15" s="76"/>
      <c r="I15" s="77"/>
      <c r="J15" s="77"/>
      <c r="K15" s="78"/>
      <c r="L15" s="12"/>
      <c r="M15" s="104"/>
      <c r="N15" s="104"/>
      <c r="O15" s="104"/>
      <c r="P15" s="107"/>
      <c r="R15" s="91"/>
      <c r="S15" s="92"/>
      <c r="T15" s="93"/>
    </row>
    <row r="16" spans="1:20" ht="20.25" x14ac:dyDescent="0.25">
      <c r="A16" s="1">
        <v>13</v>
      </c>
      <c r="B16" s="195" t="s">
        <v>110</v>
      </c>
      <c r="C16" s="64">
        <v>11</v>
      </c>
      <c r="D16" s="65">
        <v>10</v>
      </c>
      <c r="E16" s="65">
        <v>5</v>
      </c>
      <c r="F16" s="66">
        <v>9</v>
      </c>
      <c r="G16" s="10"/>
      <c r="H16" s="76"/>
      <c r="I16" s="77"/>
      <c r="J16" s="77"/>
      <c r="K16" s="78"/>
      <c r="L16" s="12"/>
      <c r="M16" s="104"/>
      <c r="N16" s="104"/>
      <c r="O16" s="104"/>
      <c r="P16" s="107"/>
      <c r="R16" s="91"/>
      <c r="S16" s="92"/>
      <c r="T16" s="93"/>
    </row>
    <row r="17" spans="1:20" ht="20.25" x14ac:dyDescent="0.25">
      <c r="A17" s="1">
        <v>14</v>
      </c>
      <c r="B17" s="195" t="s">
        <v>111</v>
      </c>
      <c r="C17" s="64">
        <v>12</v>
      </c>
      <c r="D17" s="65">
        <v>11.5</v>
      </c>
      <c r="E17" s="65">
        <v>3</v>
      </c>
      <c r="F17" s="66">
        <v>12.5</v>
      </c>
      <c r="G17" s="10"/>
      <c r="H17" s="76"/>
      <c r="I17" s="77"/>
      <c r="J17" s="77"/>
      <c r="K17" s="78"/>
      <c r="L17" s="12"/>
      <c r="M17" s="108"/>
      <c r="N17" s="104"/>
      <c r="O17" s="104"/>
      <c r="P17" s="107"/>
      <c r="R17" s="91"/>
      <c r="S17" s="92"/>
      <c r="T17" s="93"/>
    </row>
    <row r="18" spans="1:20" ht="20.25" x14ac:dyDescent="0.25">
      <c r="A18" s="1">
        <v>15</v>
      </c>
      <c r="B18" s="195" t="s">
        <v>112</v>
      </c>
      <c r="C18" s="64">
        <v>12</v>
      </c>
      <c r="D18" s="65">
        <v>11</v>
      </c>
      <c r="E18" s="65">
        <v>7.5</v>
      </c>
      <c r="F18" s="66">
        <v>8.5</v>
      </c>
      <c r="G18" s="10"/>
      <c r="H18" s="76"/>
      <c r="I18" s="77"/>
      <c r="J18" s="77"/>
      <c r="K18" s="78"/>
      <c r="L18" s="12"/>
      <c r="M18" s="108"/>
      <c r="N18" s="104"/>
      <c r="O18" s="104"/>
      <c r="P18" s="107"/>
      <c r="R18" s="91"/>
      <c r="S18" s="92"/>
      <c r="T18" s="93"/>
    </row>
    <row r="19" spans="1:20" ht="20.25" x14ac:dyDescent="0.25">
      <c r="A19" s="1">
        <v>16</v>
      </c>
      <c r="B19" s="195" t="s">
        <v>113</v>
      </c>
      <c r="C19" s="64">
        <v>10</v>
      </c>
      <c r="D19" s="65">
        <v>8</v>
      </c>
      <c r="E19" s="65">
        <v>3.5</v>
      </c>
      <c r="F19" s="66">
        <v>6.25</v>
      </c>
      <c r="G19" s="10"/>
      <c r="H19" s="76"/>
      <c r="I19" s="77"/>
      <c r="J19" s="77"/>
      <c r="K19" s="78"/>
      <c r="L19" s="12"/>
      <c r="M19" s="108"/>
      <c r="N19" s="104"/>
      <c r="O19" s="104"/>
      <c r="P19" s="107"/>
      <c r="R19" s="91"/>
      <c r="S19" s="92"/>
      <c r="T19" s="93"/>
    </row>
    <row r="20" spans="1:20" ht="20.25" x14ac:dyDescent="0.25">
      <c r="A20" s="1">
        <v>17</v>
      </c>
      <c r="B20" s="195" t="s">
        <v>114</v>
      </c>
      <c r="C20" s="64">
        <v>13</v>
      </c>
      <c r="D20" s="65">
        <v>12</v>
      </c>
      <c r="E20" s="65">
        <v>4.75</v>
      </c>
      <c r="F20" s="66">
        <v>11.25</v>
      </c>
      <c r="G20" s="10"/>
      <c r="H20" s="76"/>
      <c r="I20" s="77"/>
      <c r="J20" s="77"/>
      <c r="K20" s="78"/>
      <c r="L20" s="12"/>
      <c r="M20" s="108"/>
      <c r="N20" s="104"/>
      <c r="O20" s="104"/>
      <c r="P20" s="107"/>
      <c r="R20" s="91"/>
      <c r="S20" s="92"/>
      <c r="T20" s="93"/>
    </row>
    <row r="21" spans="1:20" ht="20.25" x14ac:dyDescent="0.25">
      <c r="A21" s="1">
        <v>18</v>
      </c>
      <c r="B21" s="195" t="s">
        <v>115</v>
      </c>
      <c r="C21" s="64">
        <v>12.5</v>
      </c>
      <c r="D21" s="65">
        <v>11.5</v>
      </c>
      <c r="E21" s="65">
        <v>5.25</v>
      </c>
      <c r="F21" s="66">
        <v>6.5</v>
      </c>
      <c r="G21" s="10"/>
      <c r="H21" s="76"/>
      <c r="I21" s="77"/>
      <c r="J21" s="77"/>
      <c r="K21" s="78"/>
      <c r="L21" s="12"/>
      <c r="M21" s="108"/>
      <c r="N21" s="104"/>
      <c r="O21" s="104"/>
      <c r="P21" s="107"/>
      <c r="R21" s="91"/>
      <c r="S21" s="92"/>
      <c r="T21" s="93"/>
    </row>
    <row r="22" spans="1:20" ht="20.25" x14ac:dyDescent="0.25">
      <c r="A22" s="1">
        <v>19</v>
      </c>
      <c r="B22" s="195" t="s">
        <v>116</v>
      </c>
      <c r="C22" s="64">
        <v>12</v>
      </c>
      <c r="D22" s="65">
        <v>11</v>
      </c>
      <c r="E22" s="65">
        <v>8</v>
      </c>
      <c r="F22" s="66">
        <v>10.5</v>
      </c>
      <c r="G22" s="10"/>
      <c r="H22" s="76"/>
      <c r="I22" s="77"/>
      <c r="J22" s="77"/>
      <c r="K22" s="78"/>
      <c r="L22" s="12"/>
      <c r="M22" s="108"/>
      <c r="N22" s="104"/>
      <c r="O22" s="104"/>
      <c r="P22" s="107"/>
      <c r="R22" s="91"/>
      <c r="S22" s="92"/>
      <c r="T22" s="93"/>
    </row>
    <row r="23" spans="1:20" ht="21" thickBot="1" x14ac:dyDescent="0.3">
      <c r="A23" s="60">
        <v>20</v>
      </c>
      <c r="B23" s="194" t="s">
        <v>117</v>
      </c>
      <c r="C23" s="70">
        <v>13.5</v>
      </c>
      <c r="D23" s="71">
        <v>12</v>
      </c>
      <c r="E23" s="71">
        <v>3.75</v>
      </c>
      <c r="F23" s="72">
        <v>8.5</v>
      </c>
      <c r="G23" s="56"/>
      <c r="H23" s="102"/>
      <c r="I23" s="81"/>
      <c r="J23" s="81"/>
      <c r="K23" s="103"/>
      <c r="L23" s="55"/>
      <c r="M23" s="109"/>
      <c r="N23" s="110"/>
      <c r="O23" s="110"/>
      <c r="P23" s="111"/>
      <c r="R23" s="112"/>
      <c r="S23" s="113"/>
      <c r="T23" s="114"/>
    </row>
    <row r="24" spans="1:20" x14ac:dyDescent="0.25">
      <c r="A24">
        <v>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>
        <v>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>
        <v>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>
        <v>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>
        <v>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25">
      <c r="A29">
        <v>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x14ac:dyDescent="0.25">
      <c r="A30">
        <v>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x14ac:dyDescent="0.25">
      <c r="A31">
        <v>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x14ac:dyDescent="0.25">
      <c r="A32">
        <v>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x14ac:dyDescent="0.25">
      <c r="A33">
        <v>30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</sheetData>
  <mergeCells count="10">
    <mergeCell ref="A1:C1"/>
    <mergeCell ref="D1:E1"/>
    <mergeCell ref="F1:H1"/>
    <mergeCell ref="K1:M1"/>
    <mergeCell ref="N1:P1"/>
    <mergeCell ref="R2:T2"/>
    <mergeCell ref="A2:B2"/>
    <mergeCell ref="C2:F2"/>
    <mergeCell ref="H2:K2"/>
    <mergeCell ref="M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 tint="-0.249977111117893"/>
  </sheetPr>
  <dimension ref="A1:W35"/>
  <sheetViews>
    <sheetView rightToLeft="1" workbookViewId="0">
      <pane ySplit="3" topLeftCell="A4" activePane="bottomLeft" state="frozen"/>
      <selection pane="bottomLeft" activeCell="E8" sqref="E8"/>
    </sheetView>
  </sheetViews>
  <sheetFormatPr defaultColWidth="11" defaultRowHeight="18.75" x14ac:dyDescent="0.25"/>
  <cols>
    <col min="1" max="1" width="3.75" style="9" customWidth="1"/>
    <col min="2" max="2" width="33.125" style="9" customWidth="1"/>
    <col min="3" max="3" width="8.25" style="9" customWidth="1"/>
    <col min="4" max="4" width="8.375" style="9" customWidth="1"/>
    <col min="5" max="5" width="8.25" style="9" customWidth="1"/>
    <col min="6" max="6" width="7.875" style="9" customWidth="1"/>
    <col min="7" max="7" width="9.375" style="9" customWidth="1"/>
    <col min="8" max="8" width="2.5" style="9" customWidth="1"/>
    <col min="9" max="9" width="8.875" style="9" customWidth="1"/>
    <col min="10" max="11" width="8.25" style="9" customWidth="1"/>
    <col min="12" max="12" width="7.75" style="9" customWidth="1"/>
    <col min="13" max="13" width="9" style="9" customWidth="1"/>
    <col min="14" max="14" width="2.25" style="9" customWidth="1"/>
    <col min="15" max="15" width="9.25" style="9" customWidth="1"/>
    <col min="16" max="17" width="8.25" style="9" customWidth="1"/>
    <col min="18" max="18" width="7.75" style="9" customWidth="1"/>
    <col min="19" max="19" width="9.375" style="9" customWidth="1"/>
    <col min="20" max="20" width="4.5" style="9" customWidth="1"/>
    <col min="21" max="21" width="9.375" style="9" customWidth="1"/>
    <col min="22" max="22" width="10.25" style="9" customWidth="1"/>
    <col min="23" max="23" width="9" style="9" customWidth="1"/>
    <col min="24" max="16384" width="11" style="9"/>
  </cols>
  <sheetData>
    <row r="1" spans="1:23" s="6" customFormat="1" ht="30.75" customHeight="1" thickTop="1" thickBot="1" x14ac:dyDescent="0.3">
      <c r="A1" s="24" t="s">
        <v>23</v>
      </c>
      <c r="B1" s="25"/>
      <c r="C1" s="4"/>
      <c r="D1" s="210" t="s">
        <v>31</v>
      </c>
      <c r="E1" s="210"/>
      <c r="F1" s="210"/>
      <c r="G1" s="209"/>
      <c r="H1" s="209"/>
      <c r="I1" s="209"/>
      <c r="J1" s="5" t="s">
        <v>15</v>
      </c>
      <c r="K1" s="5"/>
      <c r="L1" s="101">
        <v>2</v>
      </c>
      <c r="M1" s="217" t="s">
        <v>24</v>
      </c>
      <c r="N1" s="217"/>
      <c r="O1" s="217"/>
      <c r="P1" s="205" t="s">
        <v>19</v>
      </c>
      <c r="Q1" s="205"/>
      <c r="R1" s="205"/>
      <c r="S1" s="205"/>
    </row>
    <row r="2" spans="1:23" s="6" customFormat="1" ht="39.75" customHeight="1" thickTop="1" thickBot="1" x14ac:dyDescent="0.3">
      <c r="A2" s="224" t="s">
        <v>154</v>
      </c>
      <c r="B2" s="225"/>
      <c r="C2" s="233" t="s">
        <v>4</v>
      </c>
      <c r="D2" s="233"/>
      <c r="E2" s="233"/>
      <c r="F2" s="233"/>
      <c r="G2" s="234"/>
      <c r="H2" s="19"/>
      <c r="I2" s="235" t="s">
        <v>21</v>
      </c>
      <c r="J2" s="236"/>
      <c r="K2" s="236"/>
      <c r="L2" s="236"/>
      <c r="M2" s="237"/>
      <c r="N2" s="22"/>
      <c r="O2" s="238" t="s">
        <v>22</v>
      </c>
      <c r="P2" s="238"/>
      <c r="Q2" s="238"/>
      <c r="R2" s="238"/>
      <c r="S2" s="238"/>
      <c r="U2" s="221" t="s">
        <v>158</v>
      </c>
      <c r="V2" s="222"/>
      <c r="W2" s="223"/>
    </row>
    <row r="3" spans="1:23" s="7" customFormat="1" ht="23.25" customHeight="1" thickTop="1" thickBot="1" x14ac:dyDescent="0.3">
      <c r="A3" s="285" t="s">
        <v>168</v>
      </c>
      <c r="B3" s="198" t="s">
        <v>20</v>
      </c>
      <c r="C3" s="35" t="s">
        <v>11</v>
      </c>
      <c r="D3" s="35" t="s">
        <v>12</v>
      </c>
      <c r="E3" s="35" t="s">
        <v>32</v>
      </c>
      <c r="F3" s="35" t="s">
        <v>33</v>
      </c>
      <c r="G3" s="35" t="s">
        <v>27</v>
      </c>
      <c r="H3" s="39"/>
      <c r="I3" s="35" t="s">
        <v>11</v>
      </c>
      <c r="J3" s="35" t="s">
        <v>12</v>
      </c>
      <c r="K3" s="35" t="s">
        <v>32</v>
      </c>
      <c r="L3" s="35" t="s">
        <v>33</v>
      </c>
      <c r="M3" s="36" t="s">
        <v>27</v>
      </c>
      <c r="N3" s="38"/>
      <c r="O3" s="37" t="s">
        <v>11</v>
      </c>
      <c r="P3" s="37" t="s">
        <v>12</v>
      </c>
      <c r="Q3" s="37" t="s">
        <v>32</v>
      </c>
      <c r="R3" s="37" t="s">
        <v>33</v>
      </c>
      <c r="S3" s="37" t="s">
        <v>27</v>
      </c>
      <c r="U3" s="49" t="s">
        <v>155</v>
      </c>
      <c r="V3" s="50" t="s">
        <v>156</v>
      </c>
      <c r="W3" s="51" t="s">
        <v>157</v>
      </c>
    </row>
    <row r="4" spans="1:23" ht="21" thickTop="1" x14ac:dyDescent="0.25">
      <c r="A4" s="1">
        <v>1</v>
      </c>
      <c r="B4" s="196" t="s">
        <v>118</v>
      </c>
      <c r="C4" s="65">
        <v>5</v>
      </c>
      <c r="D4" s="65">
        <v>12</v>
      </c>
      <c r="E4" s="65"/>
      <c r="F4" s="65"/>
      <c r="G4" s="65">
        <v>12</v>
      </c>
      <c r="H4" s="8"/>
      <c r="I4" s="76"/>
      <c r="J4" s="77"/>
      <c r="K4" s="77"/>
      <c r="L4" s="77"/>
      <c r="M4" s="78"/>
      <c r="N4" s="20"/>
      <c r="O4" s="115"/>
      <c r="P4" s="116"/>
      <c r="Q4" s="116"/>
      <c r="R4" s="116"/>
      <c r="S4" s="117"/>
      <c r="U4" s="91"/>
      <c r="V4" s="92"/>
      <c r="W4" s="93"/>
    </row>
    <row r="5" spans="1:23" ht="20.25" x14ac:dyDescent="0.25">
      <c r="A5" s="1">
        <v>2</v>
      </c>
      <c r="B5" s="195" t="s">
        <v>119</v>
      </c>
      <c r="C5" s="64">
        <v>14</v>
      </c>
      <c r="D5" s="65">
        <v>12</v>
      </c>
      <c r="E5" s="65"/>
      <c r="F5" s="65"/>
      <c r="G5" s="66">
        <v>11.75</v>
      </c>
      <c r="H5" s="10"/>
      <c r="I5" s="76"/>
      <c r="J5" s="77"/>
      <c r="K5" s="77"/>
      <c r="L5" s="77"/>
      <c r="M5" s="78"/>
      <c r="N5" s="20"/>
      <c r="O5" s="82"/>
      <c r="P5" s="83"/>
      <c r="Q5" s="83"/>
      <c r="R5" s="83"/>
      <c r="S5" s="84"/>
      <c r="U5" s="91"/>
      <c r="V5" s="92"/>
      <c r="W5" s="93"/>
    </row>
    <row r="6" spans="1:23" ht="20.25" x14ac:dyDescent="0.25">
      <c r="A6" s="1">
        <v>3</v>
      </c>
      <c r="B6" s="195" t="s">
        <v>120</v>
      </c>
      <c r="C6" s="64">
        <v>13</v>
      </c>
      <c r="D6" s="65">
        <v>11</v>
      </c>
      <c r="E6" s="65"/>
      <c r="F6" s="65"/>
      <c r="G6" s="66">
        <v>12.5</v>
      </c>
      <c r="H6" s="10"/>
      <c r="I6" s="76"/>
      <c r="J6" s="77"/>
      <c r="K6" s="77"/>
      <c r="L6" s="98"/>
      <c r="M6" s="78"/>
      <c r="N6" s="20"/>
      <c r="O6" s="82"/>
      <c r="P6" s="83"/>
      <c r="Q6" s="83"/>
      <c r="R6" s="83"/>
      <c r="S6" s="84"/>
      <c r="U6" s="91"/>
      <c r="V6" s="92"/>
      <c r="W6" s="93"/>
    </row>
    <row r="7" spans="1:23" ht="20.25" x14ac:dyDescent="0.25">
      <c r="A7" s="1">
        <v>4</v>
      </c>
      <c r="B7" s="195" t="s">
        <v>121</v>
      </c>
      <c r="C7" s="64">
        <v>11</v>
      </c>
      <c r="D7" s="65">
        <v>10</v>
      </c>
      <c r="E7" s="65"/>
      <c r="F7" s="65"/>
      <c r="G7" s="66">
        <v>7</v>
      </c>
      <c r="H7" s="10"/>
      <c r="I7" s="76"/>
      <c r="J7" s="77"/>
      <c r="K7" s="77"/>
      <c r="L7" s="77"/>
      <c r="M7" s="78"/>
      <c r="N7" s="20"/>
      <c r="O7" s="82"/>
      <c r="P7" s="83"/>
      <c r="Q7" s="83"/>
      <c r="R7" s="83"/>
      <c r="S7" s="84"/>
      <c r="U7" s="91"/>
      <c r="V7" s="92"/>
      <c r="W7" s="93"/>
    </row>
    <row r="8" spans="1:23" ht="20.25" x14ac:dyDescent="0.25">
      <c r="A8" s="1">
        <v>5</v>
      </c>
      <c r="B8" s="197" t="s">
        <v>122</v>
      </c>
      <c r="C8" s="64">
        <v>14</v>
      </c>
      <c r="D8" s="65">
        <v>12</v>
      </c>
      <c r="E8" s="65"/>
      <c r="F8" s="65"/>
      <c r="G8" s="66">
        <v>9.5</v>
      </c>
      <c r="H8" s="10"/>
      <c r="I8" s="76"/>
      <c r="J8" s="77"/>
      <c r="K8" s="77"/>
      <c r="L8" s="77"/>
      <c r="M8" s="78"/>
      <c r="N8" s="20"/>
      <c r="O8" s="82"/>
      <c r="P8" s="83"/>
      <c r="Q8" s="83"/>
      <c r="R8" s="83"/>
      <c r="S8" s="84"/>
      <c r="U8" s="91"/>
      <c r="V8" s="92"/>
      <c r="W8" s="93"/>
    </row>
    <row r="9" spans="1:23" ht="20.25" x14ac:dyDescent="0.25">
      <c r="A9" s="1">
        <v>6</v>
      </c>
      <c r="B9" s="195" t="s">
        <v>123</v>
      </c>
      <c r="C9" s="64">
        <v>14</v>
      </c>
      <c r="D9" s="65">
        <v>12</v>
      </c>
      <c r="E9" s="65"/>
      <c r="F9" s="65"/>
      <c r="G9" s="66">
        <v>10.5</v>
      </c>
      <c r="H9" s="10"/>
      <c r="I9" s="76"/>
      <c r="J9" s="77"/>
      <c r="K9" s="77"/>
      <c r="L9" s="77"/>
      <c r="M9" s="78"/>
      <c r="N9" s="20"/>
      <c r="O9" s="82"/>
      <c r="P9" s="83"/>
      <c r="Q9" s="83"/>
      <c r="R9" s="83"/>
      <c r="S9" s="84"/>
      <c r="U9" s="91"/>
      <c r="V9" s="92"/>
      <c r="W9" s="93"/>
    </row>
    <row r="10" spans="1:23" ht="20.25" x14ac:dyDescent="0.25">
      <c r="A10" s="1">
        <v>7</v>
      </c>
      <c r="B10" s="195" t="s">
        <v>124</v>
      </c>
      <c r="C10" s="64">
        <v>14</v>
      </c>
      <c r="D10" s="65">
        <v>12</v>
      </c>
      <c r="E10" s="65"/>
      <c r="F10" s="65"/>
      <c r="G10" s="66">
        <v>15</v>
      </c>
      <c r="H10" s="10"/>
      <c r="I10" s="76"/>
      <c r="J10" s="77"/>
      <c r="K10" s="77">
        <v>1</v>
      </c>
      <c r="L10" s="77"/>
      <c r="M10" s="78"/>
      <c r="N10" s="20"/>
      <c r="O10" s="82"/>
      <c r="P10" s="83"/>
      <c r="Q10" s="83"/>
      <c r="R10" s="83"/>
      <c r="S10" s="84"/>
      <c r="U10" s="91"/>
      <c r="V10" s="92"/>
      <c r="W10" s="93"/>
    </row>
    <row r="11" spans="1:23" ht="21" thickBot="1" x14ac:dyDescent="0.3">
      <c r="A11" s="1">
        <v>8</v>
      </c>
      <c r="B11" s="195" t="s">
        <v>125</v>
      </c>
      <c r="C11" s="64">
        <v>13</v>
      </c>
      <c r="D11" s="65">
        <v>11</v>
      </c>
      <c r="E11" s="65"/>
      <c r="F11" s="65"/>
      <c r="G11" s="66">
        <v>6.5</v>
      </c>
      <c r="H11" s="10"/>
      <c r="I11" s="76"/>
      <c r="J11" s="77"/>
      <c r="K11" s="77"/>
      <c r="L11" s="77"/>
      <c r="M11" s="78"/>
      <c r="N11" s="21"/>
      <c r="O11" s="82"/>
      <c r="P11" s="83"/>
      <c r="Q11" s="83"/>
      <c r="R11" s="83"/>
      <c r="S11" s="84"/>
      <c r="U11" s="91"/>
      <c r="V11" s="92"/>
      <c r="W11" s="93"/>
    </row>
    <row r="12" spans="1:23" ht="21" thickTop="1" x14ac:dyDescent="0.25">
      <c r="A12" s="1">
        <v>9</v>
      </c>
      <c r="B12" s="195" t="s">
        <v>126</v>
      </c>
      <c r="C12" s="64">
        <v>14</v>
      </c>
      <c r="D12" s="65">
        <v>12</v>
      </c>
      <c r="E12" s="65"/>
      <c r="F12" s="65"/>
      <c r="G12" s="66">
        <v>4.75</v>
      </c>
      <c r="H12" s="10"/>
      <c r="I12" s="76"/>
      <c r="J12" s="77"/>
      <c r="K12" s="77"/>
      <c r="L12" s="77"/>
      <c r="M12" s="78"/>
      <c r="N12" s="11"/>
      <c r="O12" s="82"/>
      <c r="P12" s="83"/>
      <c r="Q12" s="83"/>
      <c r="R12" s="83"/>
      <c r="S12" s="84"/>
      <c r="U12" s="91"/>
      <c r="V12" s="92"/>
      <c r="W12" s="93"/>
    </row>
    <row r="13" spans="1:23" ht="20.25" x14ac:dyDescent="0.25">
      <c r="A13" s="1">
        <v>10</v>
      </c>
      <c r="B13" s="195" t="s">
        <v>146</v>
      </c>
      <c r="C13" s="64">
        <v>15</v>
      </c>
      <c r="D13" s="65">
        <v>13</v>
      </c>
      <c r="E13" s="65"/>
      <c r="F13" s="65"/>
      <c r="G13" s="66">
        <v>9.5</v>
      </c>
      <c r="H13" s="10"/>
      <c r="I13" s="76"/>
      <c r="J13" s="77"/>
      <c r="K13" s="77"/>
      <c r="L13" s="77"/>
      <c r="M13" s="78"/>
      <c r="N13" s="12"/>
      <c r="O13" s="82"/>
      <c r="P13" s="83"/>
      <c r="Q13" s="83"/>
      <c r="R13" s="83"/>
      <c r="S13" s="84"/>
      <c r="U13" s="91"/>
      <c r="V13" s="92"/>
      <c r="W13" s="93"/>
    </row>
    <row r="14" spans="1:23" ht="20.25" x14ac:dyDescent="0.25">
      <c r="A14" s="1">
        <v>11</v>
      </c>
      <c r="B14" s="195" t="s">
        <v>127</v>
      </c>
      <c r="C14" s="64">
        <v>14</v>
      </c>
      <c r="D14" s="65">
        <v>12</v>
      </c>
      <c r="E14" s="65"/>
      <c r="F14" s="65"/>
      <c r="G14" s="66">
        <v>10.25</v>
      </c>
      <c r="H14" s="10"/>
      <c r="I14" s="76"/>
      <c r="J14" s="77"/>
      <c r="K14" s="77"/>
      <c r="L14" s="77"/>
      <c r="M14" s="78"/>
      <c r="N14" s="12"/>
      <c r="O14" s="82"/>
      <c r="P14" s="83"/>
      <c r="Q14" s="83"/>
      <c r="R14" s="83"/>
      <c r="S14" s="84"/>
      <c r="U14" s="91"/>
      <c r="V14" s="92"/>
      <c r="W14" s="93"/>
    </row>
    <row r="15" spans="1:23" ht="20.25" x14ac:dyDescent="0.25">
      <c r="A15" s="1">
        <v>12</v>
      </c>
      <c r="B15" s="195" t="s">
        <v>128</v>
      </c>
      <c r="C15" s="64">
        <v>11</v>
      </c>
      <c r="D15" s="65">
        <v>11</v>
      </c>
      <c r="E15" s="65"/>
      <c r="F15" s="65"/>
      <c r="G15" s="66">
        <v>3.75</v>
      </c>
      <c r="H15" s="10"/>
      <c r="I15" s="76"/>
      <c r="J15" s="77"/>
      <c r="K15" s="77"/>
      <c r="L15" s="77"/>
      <c r="M15" s="78"/>
      <c r="N15" s="12"/>
      <c r="O15" s="82"/>
      <c r="P15" s="83"/>
      <c r="Q15" s="83"/>
      <c r="R15" s="83"/>
      <c r="S15" s="84"/>
      <c r="U15" s="91"/>
      <c r="V15" s="92"/>
      <c r="W15" s="93"/>
    </row>
    <row r="16" spans="1:23" ht="20.25" x14ac:dyDescent="0.25">
      <c r="A16" s="1">
        <v>13</v>
      </c>
      <c r="B16" s="195" t="s">
        <v>129</v>
      </c>
      <c r="C16" s="64">
        <v>13</v>
      </c>
      <c r="D16" s="65">
        <v>12</v>
      </c>
      <c r="E16" s="65"/>
      <c r="F16" s="65"/>
      <c r="G16" s="66">
        <v>11.5</v>
      </c>
      <c r="H16" s="10"/>
      <c r="I16" s="76"/>
      <c r="J16" s="77"/>
      <c r="K16" s="77"/>
      <c r="L16" s="77"/>
      <c r="M16" s="78"/>
      <c r="N16" s="12"/>
      <c r="O16" s="82"/>
      <c r="P16" s="83"/>
      <c r="Q16" s="83"/>
      <c r="R16" s="83"/>
      <c r="S16" s="84"/>
      <c r="U16" s="91"/>
      <c r="V16" s="92"/>
      <c r="W16" s="93"/>
    </row>
    <row r="17" spans="1:23" ht="20.25" x14ac:dyDescent="0.25">
      <c r="A17" s="1">
        <v>14</v>
      </c>
      <c r="B17" s="195" t="s">
        <v>130</v>
      </c>
      <c r="C17" s="64">
        <v>13</v>
      </c>
      <c r="D17" s="65">
        <v>11.5</v>
      </c>
      <c r="E17" s="65"/>
      <c r="F17" s="65"/>
      <c r="G17" s="66">
        <v>12.25</v>
      </c>
      <c r="H17" s="10"/>
      <c r="I17" s="76"/>
      <c r="J17" s="77"/>
      <c r="K17" s="77"/>
      <c r="L17" s="77"/>
      <c r="M17" s="78"/>
      <c r="N17" s="12"/>
      <c r="O17" s="82"/>
      <c r="P17" s="83"/>
      <c r="Q17" s="83"/>
      <c r="R17" s="83"/>
      <c r="S17" s="84"/>
      <c r="U17" s="91"/>
      <c r="V17" s="92"/>
      <c r="W17" s="93"/>
    </row>
    <row r="18" spans="1:23" ht="20.25" x14ac:dyDescent="0.25">
      <c r="A18" s="1">
        <v>15</v>
      </c>
      <c r="B18" s="195" t="s">
        <v>131</v>
      </c>
      <c r="C18" s="64">
        <v>11</v>
      </c>
      <c r="D18" s="65">
        <v>10.5</v>
      </c>
      <c r="E18" s="65"/>
      <c r="F18" s="65"/>
      <c r="G18" s="66">
        <v>12.5</v>
      </c>
      <c r="H18" s="10"/>
      <c r="I18" s="76"/>
      <c r="J18" s="77"/>
      <c r="K18" s="77"/>
      <c r="L18" s="77"/>
      <c r="M18" s="78"/>
      <c r="N18" s="12"/>
      <c r="O18" s="82"/>
      <c r="P18" s="83"/>
      <c r="Q18" s="83"/>
      <c r="R18" s="83"/>
      <c r="S18" s="84"/>
      <c r="U18" s="91"/>
      <c r="V18" s="92"/>
      <c r="W18" s="93"/>
    </row>
    <row r="19" spans="1:23" ht="20.25" x14ac:dyDescent="0.25">
      <c r="A19" s="1">
        <v>16</v>
      </c>
      <c r="B19" s="195" t="s">
        <v>132</v>
      </c>
      <c r="C19" s="64">
        <v>10.5</v>
      </c>
      <c r="D19" s="65">
        <v>10</v>
      </c>
      <c r="E19" s="65"/>
      <c r="F19" s="65"/>
      <c r="G19" s="66">
        <v>5.25</v>
      </c>
      <c r="H19" s="12"/>
      <c r="I19" s="77"/>
      <c r="J19" s="77"/>
      <c r="K19" s="77"/>
      <c r="L19" s="77"/>
      <c r="M19" s="77"/>
      <c r="N19" s="12"/>
      <c r="O19" s="82"/>
      <c r="P19" s="83"/>
      <c r="Q19" s="83"/>
      <c r="R19" s="83"/>
      <c r="S19" s="84"/>
      <c r="U19" s="91"/>
      <c r="V19" s="92"/>
      <c r="W19" s="93"/>
    </row>
    <row r="20" spans="1:23" ht="20.25" x14ac:dyDescent="0.25">
      <c r="A20" s="1">
        <v>17</v>
      </c>
      <c r="B20" s="195" t="s">
        <v>133</v>
      </c>
      <c r="C20" s="64">
        <v>14</v>
      </c>
      <c r="D20" s="65">
        <v>12</v>
      </c>
      <c r="E20" s="65"/>
      <c r="F20" s="65"/>
      <c r="G20" s="66">
        <v>9.75</v>
      </c>
      <c r="H20" s="12"/>
      <c r="I20" s="77"/>
      <c r="J20" s="77"/>
      <c r="K20" s="77"/>
      <c r="L20" s="77"/>
      <c r="M20" s="77"/>
      <c r="N20" s="12"/>
      <c r="O20" s="82"/>
      <c r="P20" s="83"/>
      <c r="Q20" s="83"/>
      <c r="R20" s="83"/>
      <c r="S20" s="84"/>
      <c r="U20" s="91"/>
      <c r="V20" s="92"/>
      <c r="W20" s="93"/>
    </row>
    <row r="21" spans="1:23" ht="20.25" x14ac:dyDescent="0.25">
      <c r="A21" s="1">
        <v>18</v>
      </c>
      <c r="B21" s="195" t="s">
        <v>134</v>
      </c>
      <c r="C21" s="64">
        <v>12.5</v>
      </c>
      <c r="D21" s="65">
        <v>11</v>
      </c>
      <c r="E21" s="65"/>
      <c r="F21" s="65"/>
      <c r="G21" s="66">
        <v>9.25</v>
      </c>
      <c r="H21" s="12"/>
      <c r="I21" s="77"/>
      <c r="J21" s="77"/>
      <c r="K21" s="77"/>
      <c r="L21" s="77"/>
      <c r="M21" s="77"/>
      <c r="N21" s="12"/>
      <c r="O21" s="82"/>
      <c r="P21" s="83"/>
      <c r="Q21" s="83"/>
      <c r="R21" s="83"/>
      <c r="S21" s="84"/>
      <c r="U21" s="91"/>
      <c r="V21" s="92"/>
      <c r="W21" s="93"/>
    </row>
    <row r="22" spans="1:23" ht="20.25" x14ac:dyDescent="0.25">
      <c r="A22" s="1">
        <v>19</v>
      </c>
      <c r="B22" s="195" t="s">
        <v>135</v>
      </c>
      <c r="C22" s="64">
        <v>13</v>
      </c>
      <c r="D22" s="65">
        <v>11.5</v>
      </c>
      <c r="E22" s="65"/>
      <c r="F22" s="65"/>
      <c r="G22" s="66">
        <v>9.5</v>
      </c>
      <c r="H22" s="12"/>
      <c r="I22" s="77"/>
      <c r="J22" s="77"/>
      <c r="K22" s="77"/>
      <c r="L22" s="77"/>
      <c r="M22" s="77"/>
      <c r="N22" s="12"/>
      <c r="O22" s="82"/>
      <c r="P22" s="83"/>
      <c r="Q22" s="83"/>
      <c r="R22" s="83"/>
      <c r="S22" s="84"/>
      <c r="U22" s="91"/>
      <c r="V22" s="92"/>
      <c r="W22" s="93"/>
    </row>
    <row r="23" spans="1:23" ht="20.25" x14ac:dyDescent="0.25">
      <c r="A23" s="1">
        <v>20</v>
      </c>
      <c r="B23" s="195" t="s">
        <v>136</v>
      </c>
      <c r="C23" s="64">
        <v>12</v>
      </c>
      <c r="D23" s="65">
        <v>11</v>
      </c>
      <c r="E23" s="65"/>
      <c r="F23" s="65"/>
      <c r="G23" s="66">
        <v>9.5</v>
      </c>
      <c r="H23" s="12"/>
      <c r="I23" s="76"/>
      <c r="J23" s="77"/>
      <c r="K23" s="77"/>
      <c r="L23" s="77"/>
      <c r="M23" s="78"/>
      <c r="N23" s="12"/>
      <c r="O23" s="82"/>
      <c r="P23" s="83"/>
      <c r="Q23" s="83"/>
      <c r="R23" s="83"/>
      <c r="S23" s="84"/>
      <c r="U23" s="91"/>
      <c r="V23" s="92"/>
      <c r="W23" s="93"/>
    </row>
    <row r="24" spans="1:23" ht="20.25" x14ac:dyDescent="0.25">
      <c r="A24" s="1">
        <v>21</v>
      </c>
      <c r="B24" s="195" t="s">
        <v>137</v>
      </c>
      <c r="C24" s="64">
        <v>14</v>
      </c>
      <c r="D24" s="65">
        <v>13</v>
      </c>
      <c r="E24" s="65"/>
      <c r="F24" s="65"/>
      <c r="G24" s="66">
        <v>10.75</v>
      </c>
      <c r="H24" s="12"/>
      <c r="I24" s="76"/>
      <c r="J24" s="77"/>
      <c r="K24" s="77"/>
      <c r="L24" s="77"/>
      <c r="M24" s="78"/>
      <c r="N24" s="12"/>
      <c r="O24" s="82"/>
      <c r="P24" s="83"/>
      <c r="Q24" s="83"/>
      <c r="R24" s="83"/>
      <c r="S24" s="84"/>
      <c r="U24" s="91"/>
      <c r="V24" s="92"/>
      <c r="W24" s="93"/>
    </row>
    <row r="25" spans="1:23" ht="20.25" x14ac:dyDescent="0.25">
      <c r="A25" s="1">
        <v>22</v>
      </c>
      <c r="B25" s="195" t="s">
        <v>138</v>
      </c>
      <c r="C25" s="64">
        <v>13.5</v>
      </c>
      <c r="D25" s="65">
        <v>12</v>
      </c>
      <c r="E25" s="65"/>
      <c r="F25" s="65"/>
      <c r="G25" s="66">
        <v>7.75</v>
      </c>
      <c r="H25" s="12"/>
      <c r="I25" s="76"/>
      <c r="J25" s="77"/>
      <c r="K25" s="77"/>
      <c r="L25" s="77"/>
      <c r="M25" s="78"/>
      <c r="N25" s="12"/>
      <c r="O25" s="82"/>
      <c r="P25" s="83"/>
      <c r="Q25" s="83"/>
      <c r="R25" s="83"/>
      <c r="S25" s="84"/>
      <c r="U25" s="91"/>
      <c r="V25" s="92"/>
      <c r="W25" s="93"/>
    </row>
    <row r="26" spans="1:23" ht="20.25" x14ac:dyDescent="0.25">
      <c r="A26" s="1">
        <v>23</v>
      </c>
      <c r="B26" s="195" t="s">
        <v>139</v>
      </c>
      <c r="C26" s="64">
        <v>13</v>
      </c>
      <c r="D26" s="65">
        <v>11.5</v>
      </c>
      <c r="E26" s="65"/>
      <c r="F26" s="65"/>
      <c r="G26" s="66">
        <v>10.5</v>
      </c>
      <c r="H26" s="12"/>
      <c r="I26" s="76"/>
      <c r="J26" s="77"/>
      <c r="K26" s="77"/>
      <c r="L26" s="77"/>
      <c r="M26" s="78"/>
      <c r="N26" s="12"/>
      <c r="O26" s="82"/>
      <c r="P26" s="83"/>
      <c r="Q26" s="83"/>
      <c r="R26" s="83"/>
      <c r="S26" s="84"/>
      <c r="U26" s="91"/>
      <c r="V26" s="92"/>
      <c r="W26" s="93"/>
    </row>
    <row r="27" spans="1:23" ht="20.25" x14ac:dyDescent="0.25">
      <c r="A27" s="1">
        <v>24</v>
      </c>
      <c r="B27" s="195" t="s">
        <v>140</v>
      </c>
      <c r="C27" s="64">
        <v>14</v>
      </c>
      <c r="D27" s="65">
        <v>12</v>
      </c>
      <c r="E27" s="65"/>
      <c r="F27" s="65"/>
      <c r="G27" s="66">
        <v>9.5</v>
      </c>
      <c r="H27" s="12"/>
      <c r="I27" s="76"/>
      <c r="J27" s="77"/>
      <c r="K27" s="77"/>
      <c r="L27" s="77"/>
      <c r="M27" s="78"/>
      <c r="N27" s="12"/>
      <c r="O27" s="82"/>
      <c r="P27" s="83"/>
      <c r="Q27" s="83"/>
      <c r="R27" s="83"/>
      <c r="S27" s="84"/>
      <c r="U27" s="91"/>
      <c r="V27" s="92"/>
      <c r="W27" s="93"/>
    </row>
    <row r="28" spans="1:23" ht="20.25" x14ac:dyDescent="0.25">
      <c r="A28" s="1">
        <v>25</v>
      </c>
      <c r="B28" s="195" t="s">
        <v>141</v>
      </c>
      <c r="C28" s="64">
        <v>14</v>
      </c>
      <c r="D28" s="65">
        <v>12</v>
      </c>
      <c r="E28" s="65"/>
      <c r="F28" s="65"/>
      <c r="G28" s="66">
        <v>7.5</v>
      </c>
      <c r="H28" s="14"/>
      <c r="I28" s="99"/>
      <c r="J28" s="80"/>
      <c r="K28" s="80"/>
      <c r="L28" s="80"/>
      <c r="M28" s="100"/>
      <c r="N28" s="14"/>
      <c r="O28" s="82"/>
      <c r="P28" s="83"/>
      <c r="Q28" s="83"/>
      <c r="R28" s="83"/>
      <c r="S28" s="84"/>
      <c r="U28" s="91"/>
      <c r="V28" s="92"/>
      <c r="W28" s="93"/>
    </row>
    <row r="29" spans="1:23" ht="20.25" x14ac:dyDescent="0.25">
      <c r="A29" s="1">
        <v>26</v>
      </c>
      <c r="B29" s="195" t="s">
        <v>142</v>
      </c>
      <c r="C29" s="64">
        <v>14.5</v>
      </c>
      <c r="D29" s="65">
        <v>12</v>
      </c>
      <c r="E29" s="65"/>
      <c r="F29" s="65"/>
      <c r="G29" s="66">
        <v>11.25</v>
      </c>
      <c r="H29" s="12"/>
      <c r="I29" s="76"/>
      <c r="J29" s="77"/>
      <c r="K29" s="77"/>
      <c r="L29" s="77"/>
      <c r="M29" s="78"/>
      <c r="N29" s="12"/>
      <c r="O29" s="82"/>
      <c r="P29" s="83"/>
      <c r="Q29" s="83"/>
      <c r="R29" s="83"/>
      <c r="S29" s="84"/>
      <c r="U29" s="91"/>
      <c r="V29" s="92"/>
      <c r="W29" s="93"/>
    </row>
    <row r="30" spans="1:23" ht="20.25" x14ac:dyDescent="0.25">
      <c r="A30" s="1">
        <v>27</v>
      </c>
      <c r="B30" s="195" t="s">
        <v>143</v>
      </c>
      <c r="C30" s="64">
        <v>12</v>
      </c>
      <c r="D30" s="65">
        <v>11.5</v>
      </c>
      <c r="E30" s="65"/>
      <c r="F30" s="65"/>
      <c r="G30" s="66">
        <v>11.75</v>
      </c>
      <c r="H30" s="12"/>
      <c r="I30" s="76"/>
      <c r="J30" s="77"/>
      <c r="K30" s="77"/>
      <c r="L30" s="77"/>
      <c r="M30" s="78"/>
      <c r="N30" s="12"/>
      <c r="O30" s="82"/>
      <c r="P30" s="83"/>
      <c r="Q30" s="83"/>
      <c r="R30" s="83"/>
      <c r="S30" s="84"/>
      <c r="U30" s="91"/>
      <c r="V30" s="92"/>
      <c r="W30" s="93"/>
    </row>
    <row r="31" spans="1:23" ht="20.25" x14ac:dyDescent="0.25">
      <c r="A31" s="42">
        <v>28</v>
      </c>
      <c r="B31" s="192" t="s">
        <v>144</v>
      </c>
      <c r="C31" s="67">
        <v>14</v>
      </c>
      <c r="D31" s="68">
        <v>12</v>
      </c>
      <c r="E31" s="68"/>
      <c r="F31" s="68"/>
      <c r="G31" s="69">
        <v>10</v>
      </c>
      <c r="H31" s="14"/>
      <c r="I31" s="99"/>
      <c r="J31" s="80"/>
      <c r="K31" s="80"/>
      <c r="L31" s="80"/>
      <c r="M31" s="100"/>
      <c r="N31" s="14"/>
      <c r="O31" s="85"/>
      <c r="P31" s="86"/>
      <c r="Q31" s="86"/>
      <c r="R31" s="86"/>
      <c r="S31" s="87"/>
      <c r="U31" s="91"/>
      <c r="V31" s="92"/>
      <c r="W31" s="93"/>
    </row>
    <row r="32" spans="1:23" ht="21" thickBot="1" x14ac:dyDescent="0.3">
      <c r="A32" s="60">
        <v>29</v>
      </c>
      <c r="B32" s="194" t="s">
        <v>145</v>
      </c>
      <c r="C32" s="70">
        <v>15</v>
      </c>
      <c r="D32" s="71">
        <v>12</v>
      </c>
      <c r="E32" s="71"/>
      <c r="F32" s="71"/>
      <c r="G32" s="72">
        <v>8.75</v>
      </c>
      <c r="H32" s="55"/>
      <c r="I32" s="102"/>
      <c r="J32" s="81"/>
      <c r="K32" s="81"/>
      <c r="L32" s="81"/>
      <c r="M32" s="103"/>
      <c r="N32" s="55"/>
      <c r="O32" s="88"/>
      <c r="P32" s="89"/>
      <c r="Q32" s="89"/>
      <c r="R32" s="89"/>
      <c r="S32" s="90"/>
      <c r="U32" s="112"/>
      <c r="V32" s="113"/>
      <c r="W32" s="114"/>
    </row>
    <row r="33" spans="1:23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/>
      <c r="V33"/>
      <c r="W33"/>
    </row>
    <row r="34" spans="1:23" x14ac:dyDescent="0.25">
      <c r="U34"/>
      <c r="V34"/>
      <c r="W34"/>
    </row>
    <row r="35" spans="1:23" x14ac:dyDescent="0.25">
      <c r="U35"/>
      <c r="V35"/>
      <c r="W35"/>
    </row>
  </sheetData>
  <mergeCells count="9">
    <mergeCell ref="A2:B2"/>
    <mergeCell ref="D1:F1"/>
    <mergeCell ref="G1:I1"/>
    <mergeCell ref="M1:O1"/>
    <mergeCell ref="P1:S1"/>
    <mergeCell ref="C2:G2"/>
    <mergeCell ref="I2:M2"/>
    <mergeCell ref="O2:S2"/>
    <mergeCell ref="U2:W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defaultColWidth="0" defaultRowHeight="15.75" zeroHeight="1" x14ac:dyDescent="0.25"/>
  <cols>
    <col min="1" max="1" width="3" style="44" customWidth="1"/>
    <col min="2" max="13" width="11" style="43" customWidth="1"/>
    <col min="14" max="14" width="19" style="43" customWidth="1"/>
    <col min="15" max="15" width="3" style="44" customWidth="1"/>
    <col min="16" max="16384" width="11" style="43" hidden="1"/>
  </cols>
  <sheetData>
    <row r="1" s="44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44" customFormat="1" x14ac:dyDescent="0.25"/>
  </sheetData>
  <sheetProtection algorithmName="SHA-512" hashValue="TySGYWDnaVv0+v9acuGxkO7Fz3ZOC8n5tHZgDlCSH0tqZ2FE8ppl/eSyhot8KD2RvknDXb5twvlo7y3CKpQb8g==" saltValue="FhwpbgxQ7Pwjyk/3Wurl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20"/>
  <sheetViews>
    <sheetView showGridLines="0" rightToLeft="1" topLeftCell="A34" workbookViewId="0">
      <selection activeCell="F5" sqref="F5"/>
    </sheetView>
  </sheetViews>
  <sheetFormatPr defaultColWidth="11" defaultRowHeight="18.75" zeroHeight="1" x14ac:dyDescent="0.25"/>
  <cols>
    <col min="1" max="1" width="4.75" style="119" customWidth="1"/>
    <col min="2" max="2" width="7.25" style="119" customWidth="1"/>
    <col min="3" max="3" width="14.75" style="119" customWidth="1"/>
    <col min="4" max="4" width="9.25" style="119" customWidth="1"/>
    <col min="5" max="5" width="9.375" style="119" customWidth="1"/>
    <col min="6" max="6" width="9.75" style="119" customWidth="1"/>
    <col min="7" max="7" width="9.5" style="119" customWidth="1"/>
    <col min="8" max="8" width="10.625" style="119" customWidth="1"/>
    <col min="9" max="9" width="8.5" style="134" customWidth="1"/>
    <col min="10" max="10" width="8.875" style="134" customWidth="1"/>
    <col min="11" max="11" width="10.5" style="119" customWidth="1"/>
    <col min="12" max="12" width="9.375" style="119" customWidth="1"/>
    <col min="13" max="13" width="11" style="119" hidden="1" customWidth="1"/>
    <col min="14" max="14" width="8.5" style="119" customWidth="1"/>
    <col min="15" max="15" width="8.75" style="119" customWidth="1"/>
    <col min="16" max="16" width="7.75" style="119" customWidth="1"/>
    <col min="17" max="18" width="11" style="119" customWidth="1"/>
    <col min="19" max="16384" width="11" style="119"/>
  </cols>
  <sheetData>
    <row r="1" spans="1:16" ht="30.75" thickBot="1" x14ac:dyDescent="0.3">
      <c r="A1" s="246" t="s">
        <v>0</v>
      </c>
      <c r="B1" s="246"/>
      <c r="C1" s="248" t="s">
        <v>26</v>
      </c>
      <c r="D1" s="248"/>
      <c r="E1" s="249"/>
      <c r="F1" s="243" t="s">
        <v>4</v>
      </c>
      <c r="G1" s="244"/>
      <c r="H1" s="244"/>
      <c r="I1" s="245"/>
      <c r="J1" s="263" t="s">
        <v>9</v>
      </c>
      <c r="K1" s="264"/>
      <c r="L1" s="262" t="s">
        <v>19</v>
      </c>
      <c r="M1" s="262"/>
      <c r="N1" s="262"/>
      <c r="O1" s="118"/>
      <c r="P1" s="118"/>
    </row>
    <row r="2" spans="1:16" ht="23.25" thickBot="1" x14ac:dyDescent="0.3">
      <c r="A2" s="246" t="s">
        <v>6</v>
      </c>
      <c r="B2" s="246"/>
      <c r="C2" s="250" t="s">
        <v>29</v>
      </c>
      <c r="D2" s="250"/>
      <c r="E2" s="250"/>
      <c r="F2" s="241" t="s">
        <v>5</v>
      </c>
      <c r="G2" s="241"/>
      <c r="H2" s="251" t="str">
        <f>IFERROR(INDEX($B$5:$C$40,MATCH(L2,$H$5:$H$40,0),1),"")</f>
        <v>عروسي فاطنة شيماء</v>
      </c>
      <c r="I2" s="251"/>
      <c r="J2" s="252"/>
      <c r="K2" s="165" t="s">
        <v>10</v>
      </c>
      <c r="L2" s="136">
        <f>IFERROR(MAX(H5:H40),"")</f>
        <v>16.399999999999999</v>
      </c>
      <c r="M2" s="137"/>
      <c r="N2" s="138" t="s">
        <v>18</v>
      </c>
      <c r="O2" s="118"/>
      <c r="P2" s="118"/>
    </row>
    <row r="3" spans="1:16" ht="23.25" thickBot="1" x14ac:dyDescent="0.3">
      <c r="A3" s="246" t="s">
        <v>1</v>
      </c>
      <c r="B3" s="246"/>
      <c r="C3" s="250" t="s">
        <v>7</v>
      </c>
      <c r="D3" s="250"/>
      <c r="E3" s="250"/>
      <c r="F3" s="242" t="s">
        <v>8</v>
      </c>
      <c r="G3" s="242"/>
      <c r="H3" s="252" t="str">
        <f>IFERROR(INDEX($B$5:$C$40,MATCH(L3,$H$5:$H$40,0),1),"")</f>
        <v>مشري عبد الرحمان</v>
      </c>
      <c r="I3" s="252"/>
      <c r="J3" s="252"/>
      <c r="K3" s="165" t="s">
        <v>10</v>
      </c>
      <c r="L3" s="136">
        <f>IFERROR(MIN(H5:H40),"")</f>
        <v>7.6</v>
      </c>
      <c r="M3" s="137"/>
      <c r="N3" s="139" t="s">
        <v>149</v>
      </c>
      <c r="O3" s="118"/>
      <c r="P3" s="118"/>
    </row>
    <row r="4" spans="1:16" ht="21.75" customHeight="1" thickTop="1" thickBot="1" x14ac:dyDescent="0.3">
      <c r="A4" s="163" t="s">
        <v>2</v>
      </c>
      <c r="B4" s="247" t="s">
        <v>3</v>
      </c>
      <c r="C4" s="247"/>
      <c r="D4" s="164" t="s">
        <v>11</v>
      </c>
      <c r="E4" s="164" t="s">
        <v>12</v>
      </c>
      <c r="F4" s="164" t="s">
        <v>13</v>
      </c>
      <c r="G4" s="164" t="s">
        <v>28</v>
      </c>
      <c r="H4" s="164" t="s">
        <v>14</v>
      </c>
      <c r="I4" s="164" t="s">
        <v>15</v>
      </c>
      <c r="J4" s="164" t="s">
        <v>16</v>
      </c>
      <c r="K4" s="265" t="s">
        <v>17</v>
      </c>
      <c r="L4" s="265"/>
      <c r="M4" s="140"/>
      <c r="N4" s="273" t="s">
        <v>150</v>
      </c>
      <c r="O4" s="118"/>
      <c r="P4" s="118"/>
    </row>
    <row r="5" spans="1:16" ht="21" thickBot="1" x14ac:dyDescent="0.3">
      <c r="A5" s="141">
        <f>IF('2 علوم تجريبية 1'!C4="","",'2 علوم تجريبية 1'!C4)</f>
        <v>1</v>
      </c>
      <c r="B5" s="239" t="str">
        <f>IF('2 علوم تجريبية 1'!D4:D4="","",'2 علوم تجريبية 1'!D4:D4)</f>
        <v>المير عبد الودود</v>
      </c>
      <c r="C5" s="240"/>
      <c r="D5" s="142">
        <f>IF('2 علوم تجريبية 1'!F4="","",'2 علوم تجريبية 1'!F4)</f>
        <v>12</v>
      </c>
      <c r="E5" s="142">
        <f>IF('2 علوم تجريبية 1'!G4="","",'2 علوم تجريبية 1'!G4)</f>
        <v>12</v>
      </c>
      <c r="F5" s="142">
        <f>IF('2 علوم تجريبية 1'!H4="","",'2 علوم تجريبية 1'!H4)</f>
        <v>7.25</v>
      </c>
      <c r="G5" s="142">
        <f>IF('2 علوم تجريبية 1'!I4="","",'2 علوم تجريبية 1'!I4*2)</f>
        <v>10</v>
      </c>
      <c r="H5" s="142">
        <f>IF(D5="","",SUM(D5:G5)/5)</f>
        <v>8.25</v>
      </c>
      <c r="I5" s="143">
        <f>IF('2 علوم تجريبية 1'!$M$1="","",'2 علوم تجريبية 1'!$M$1)</f>
        <v>2</v>
      </c>
      <c r="J5" s="144">
        <f>IFERROR(I5*H5,"")</f>
        <v>16.5</v>
      </c>
      <c r="K5" s="253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53"/>
      <c r="M5" s="145"/>
      <c r="N5" s="274"/>
      <c r="O5" s="118"/>
      <c r="P5" s="118"/>
    </row>
    <row r="6" spans="1:16" ht="21" thickBot="1" x14ac:dyDescent="0.3">
      <c r="A6" s="141">
        <f>IF('2 علوم تجريبية 1'!C5="","",'2 علوم تجريبية 1'!C5)</f>
        <v>2</v>
      </c>
      <c r="B6" s="239" t="str">
        <f>IF('2 علوم تجريبية 1'!D5:D5="","",'2 علوم تجريبية 1'!D5:D5)</f>
        <v>بلجنة صفاء</v>
      </c>
      <c r="C6" s="240"/>
      <c r="D6" s="142">
        <f>IF('2 علوم تجريبية 1'!F5="","",'2 علوم تجريبية 1'!F5)</f>
        <v>14</v>
      </c>
      <c r="E6" s="142">
        <f>IF('2 علوم تجريبية 1'!G5="","",'2 علوم تجريبية 1'!G5)</f>
        <v>14</v>
      </c>
      <c r="F6" s="142">
        <f>IF('2 علوم تجريبية 1'!H5="","",'2 علوم تجريبية 1'!H5)</f>
        <v>8.5</v>
      </c>
      <c r="G6" s="142">
        <f>IF('2 علوم تجريبية 1'!I5="","",'2 علوم تجريبية 1'!I5*2)</f>
        <v>27</v>
      </c>
      <c r="H6" s="142">
        <f t="shared" ref="H6:H34" si="0">IF(D6="","",SUM(D6:G6)/5)</f>
        <v>12.7</v>
      </c>
      <c r="I6" s="143">
        <f>IF('2 علوم تجريبية 1'!$M$1="","",'2 علوم تجريبية 1'!$M$1)</f>
        <v>2</v>
      </c>
      <c r="J6" s="144">
        <f t="shared" ref="J6:J40" si="1">IFERROR(I6*H6,"")</f>
        <v>25.4</v>
      </c>
      <c r="K6" s="253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253"/>
      <c r="M6" s="146"/>
      <c r="N6" s="274"/>
      <c r="O6" s="118"/>
      <c r="P6" s="118"/>
    </row>
    <row r="7" spans="1:16" ht="21" thickBot="1" x14ac:dyDescent="0.3">
      <c r="A7" s="141">
        <f>IF('2 علوم تجريبية 1'!C6="","",'2 علوم تجريبية 1'!C6)</f>
        <v>3</v>
      </c>
      <c r="B7" s="239" t="str">
        <f>IF('2 علوم تجريبية 1'!D6:D6="","",'2 علوم تجريبية 1'!D6:D6)</f>
        <v>بلغول محمد ياسر</v>
      </c>
      <c r="C7" s="240"/>
      <c r="D7" s="142">
        <f>IF('2 علوم تجريبية 1'!F6="","",'2 علوم تجريبية 1'!F6)</f>
        <v>12</v>
      </c>
      <c r="E7" s="142">
        <f>IF('2 علوم تجريبية 1'!G6="","",'2 علوم تجريبية 1'!G6)</f>
        <v>12</v>
      </c>
      <c r="F7" s="142">
        <f>IF('2 علوم تجريبية 1'!H6="","",'2 علوم تجريبية 1'!H6)</f>
        <v>7</v>
      </c>
      <c r="G7" s="142">
        <f>IF('2 علوم تجريبية 1'!I6="","",'2 علوم تجريبية 1'!I6*2)</f>
        <v>13</v>
      </c>
      <c r="H7" s="142">
        <f t="shared" si="0"/>
        <v>8.8000000000000007</v>
      </c>
      <c r="I7" s="143">
        <f>IF('2 علوم تجريبية 1'!$M$1="","",'2 علوم تجريبية 1'!$M$1)</f>
        <v>2</v>
      </c>
      <c r="J7" s="144">
        <f t="shared" si="1"/>
        <v>17.600000000000001</v>
      </c>
      <c r="K7" s="253" t="str">
        <f t="shared" si="2"/>
        <v>نتائج غيرمقبولة</v>
      </c>
      <c r="L7" s="253"/>
      <c r="M7" s="146"/>
      <c r="N7" s="274"/>
      <c r="O7" s="118"/>
      <c r="P7" s="118"/>
    </row>
    <row r="8" spans="1:16" ht="21" thickBot="1" x14ac:dyDescent="0.3">
      <c r="A8" s="141">
        <f>IF('2 علوم تجريبية 1'!C7="","",'2 علوم تجريبية 1'!C7)</f>
        <v>4</v>
      </c>
      <c r="B8" s="239" t="str">
        <f>IF('2 علوم تجريبية 1'!D7:D7="","",'2 علوم تجريبية 1'!D7:D7)</f>
        <v>بن تونسي شيماء</v>
      </c>
      <c r="C8" s="240"/>
      <c r="D8" s="142">
        <f>IF('2 علوم تجريبية 1'!F7="","",'2 علوم تجريبية 1'!F7)</f>
        <v>16.5</v>
      </c>
      <c r="E8" s="142">
        <f>IF('2 علوم تجريبية 1'!G7="","",'2 علوم تجريبية 1'!G7)</f>
        <v>13</v>
      </c>
      <c r="F8" s="142">
        <f>IF('2 علوم تجريبية 1'!H7="","",'2 علوم تجريبية 1'!H7)</f>
        <v>12</v>
      </c>
      <c r="G8" s="142">
        <f>IF('2 علوم تجريبية 1'!I7="","",'2 علوم تجريبية 1'!I7*2)</f>
        <v>28</v>
      </c>
      <c r="H8" s="142">
        <f t="shared" si="0"/>
        <v>13.9</v>
      </c>
      <c r="I8" s="143">
        <f>IF('2 علوم تجريبية 1'!$M$1="","",'2 علوم تجريبية 1'!$M$1)</f>
        <v>2</v>
      </c>
      <c r="J8" s="144">
        <f t="shared" si="1"/>
        <v>27.8</v>
      </c>
      <c r="K8" s="253" t="str">
        <f t="shared" si="2"/>
        <v>نتائج جيدة جدا</v>
      </c>
      <c r="L8" s="253"/>
      <c r="M8" s="146"/>
      <c r="N8" s="274"/>
      <c r="O8" s="118"/>
      <c r="P8" s="118"/>
    </row>
    <row r="9" spans="1:16" ht="21" customHeight="1" thickBot="1" x14ac:dyDescent="0.3">
      <c r="A9" s="141">
        <f>IF('2 علوم تجريبية 1'!C8="","",'2 علوم تجريبية 1'!C8)</f>
        <v>5</v>
      </c>
      <c r="B9" s="239" t="str">
        <f>IF('2 علوم تجريبية 1'!D8:D8="","",'2 علوم تجريبية 1'!D8:D8)</f>
        <v>بن جيمة محمد</v>
      </c>
      <c r="C9" s="240"/>
      <c r="D9" s="142">
        <f>IF('2 علوم تجريبية 1'!F8="","",'2 علوم تجريبية 1'!F8)</f>
        <v>12</v>
      </c>
      <c r="E9" s="142">
        <f>IF('2 علوم تجريبية 1'!G8="","",'2 علوم تجريبية 1'!G8)</f>
        <v>12</v>
      </c>
      <c r="F9" s="142">
        <f>IF('2 علوم تجريبية 1'!H8="","",'2 علوم تجريبية 1'!H8)</f>
        <v>9.75</v>
      </c>
      <c r="G9" s="142">
        <f>IF('2 علوم تجريبية 1'!I8="","",'2 علوم تجريبية 1'!I8*2)</f>
        <v>18</v>
      </c>
      <c r="H9" s="142">
        <f t="shared" si="0"/>
        <v>10.35</v>
      </c>
      <c r="I9" s="143">
        <f>IF('2 علوم تجريبية 1'!$M$1="","",'2 علوم تجريبية 1'!$M$1)</f>
        <v>2</v>
      </c>
      <c r="J9" s="144">
        <f t="shared" si="1"/>
        <v>20.7</v>
      </c>
      <c r="K9" s="253" t="str">
        <f t="shared" si="2"/>
        <v>نتائج متوسطة</v>
      </c>
      <c r="L9" s="253"/>
      <c r="M9" s="146"/>
      <c r="N9" s="274"/>
      <c r="O9" s="118"/>
      <c r="P9" s="118"/>
    </row>
    <row r="10" spans="1:16" ht="21" thickBot="1" x14ac:dyDescent="0.3">
      <c r="A10" s="141">
        <f>IF('2 علوم تجريبية 1'!C9="","",'2 علوم تجريبية 1'!C9)</f>
        <v>6</v>
      </c>
      <c r="B10" s="239" t="str">
        <f>IF('2 علوم تجريبية 1'!D9:D9="","",'2 علوم تجريبية 1'!D9:D9)</f>
        <v>بن شكشك أسماء</v>
      </c>
      <c r="C10" s="240"/>
      <c r="D10" s="142">
        <f>IF('2 علوم تجريبية 1'!F9="","",'2 علوم تجريبية 1'!F9)</f>
        <v>17</v>
      </c>
      <c r="E10" s="142">
        <f>IF('2 علوم تجريبية 1'!G9="","",'2 علوم تجريبية 1'!G9)</f>
        <v>14</v>
      </c>
      <c r="F10" s="142">
        <f>IF('2 علوم تجريبية 1'!H9="","",'2 علوم تجريبية 1'!H9)</f>
        <v>14.5</v>
      </c>
      <c r="G10" s="142">
        <f>IF('2 علوم تجريبية 1'!I9="","",'2 علوم تجريبية 1'!I9*2)</f>
        <v>25</v>
      </c>
      <c r="H10" s="142">
        <f t="shared" si="0"/>
        <v>14.1</v>
      </c>
      <c r="I10" s="143">
        <f>IF('2 علوم تجريبية 1'!$M$1="","",'2 علوم تجريبية 1'!$M$1)</f>
        <v>2</v>
      </c>
      <c r="J10" s="144">
        <f t="shared" si="1"/>
        <v>28.2</v>
      </c>
      <c r="K10" s="253" t="str">
        <f t="shared" si="2"/>
        <v>نتائج جيدة جدا</v>
      </c>
      <c r="L10" s="253"/>
      <c r="M10" s="146"/>
      <c r="N10" s="274"/>
      <c r="O10" s="118"/>
      <c r="P10" s="118"/>
    </row>
    <row r="11" spans="1:16" ht="21" thickBot="1" x14ac:dyDescent="0.3">
      <c r="A11" s="141">
        <f>IF('2 علوم تجريبية 1'!C10="","",'2 علوم تجريبية 1'!C10)</f>
        <v>7</v>
      </c>
      <c r="B11" s="239" t="str">
        <f>IF('2 علوم تجريبية 1'!D10:D10="","",'2 علوم تجريبية 1'!D10:D10)</f>
        <v>بن عيسى إكرام</v>
      </c>
      <c r="C11" s="240"/>
      <c r="D11" s="142">
        <f>IF('2 علوم تجريبية 1'!F10="","",'2 علوم تجريبية 1'!F10)</f>
        <v>16</v>
      </c>
      <c r="E11" s="142">
        <f>IF('2 علوم تجريبية 1'!G10="","",'2 علوم تجريبية 1'!G10)</f>
        <v>14</v>
      </c>
      <c r="F11" s="142">
        <f>IF('2 علوم تجريبية 1'!H10="","",'2 علوم تجريبية 1'!H10)</f>
        <v>15</v>
      </c>
      <c r="G11" s="142">
        <f>IF('2 علوم تجريبية 1'!I10="","",'2 علوم تجريبية 1'!I10*2)</f>
        <v>27</v>
      </c>
      <c r="H11" s="142">
        <f t="shared" si="0"/>
        <v>14.4</v>
      </c>
      <c r="I11" s="143">
        <f>IF('2 علوم تجريبية 1'!$M$1="","",'2 علوم تجريبية 1'!$M$1)</f>
        <v>2</v>
      </c>
      <c r="J11" s="144">
        <f t="shared" si="1"/>
        <v>28.8</v>
      </c>
      <c r="K11" s="253" t="str">
        <f t="shared" si="2"/>
        <v>نتائج جيدة جدا</v>
      </c>
      <c r="L11" s="253"/>
      <c r="M11" s="146"/>
      <c r="N11" s="274"/>
      <c r="O11" s="118"/>
      <c r="P11" s="118"/>
    </row>
    <row r="12" spans="1:16" ht="21" thickBot="1" x14ac:dyDescent="0.3">
      <c r="A12" s="141">
        <f>IF('2 علوم تجريبية 1'!C11="","",'2 علوم تجريبية 1'!C11)</f>
        <v>8</v>
      </c>
      <c r="B12" s="239" t="str">
        <f>IF('2 علوم تجريبية 1'!D11:D11="","",'2 علوم تجريبية 1'!D11:D11)</f>
        <v>بن عيسى صلاح الدين</v>
      </c>
      <c r="C12" s="240"/>
      <c r="D12" s="142">
        <f>IF('2 علوم تجريبية 1'!F11="","",'2 علوم تجريبية 1'!F11)</f>
        <v>11.5</v>
      </c>
      <c r="E12" s="142">
        <f>IF('2 علوم تجريبية 1'!G11="","",'2 علوم تجريبية 1'!G11)</f>
        <v>11</v>
      </c>
      <c r="F12" s="142">
        <f>IF('2 علوم تجريبية 1'!H11="","",'2 علوم تجريبية 1'!H11)</f>
        <v>6.25</v>
      </c>
      <c r="G12" s="142">
        <f>IF('2 علوم تجريبية 1'!I11="","",'2 علوم تجريبية 1'!I11*2)</f>
        <v>17</v>
      </c>
      <c r="H12" s="142">
        <f t="shared" si="0"/>
        <v>9.15</v>
      </c>
      <c r="I12" s="143">
        <f>IF('2 علوم تجريبية 1'!$M$1="","",'2 علوم تجريبية 1'!$M$1)</f>
        <v>2</v>
      </c>
      <c r="J12" s="144">
        <f t="shared" si="1"/>
        <v>18.3</v>
      </c>
      <c r="K12" s="253" t="str">
        <f t="shared" si="2"/>
        <v>نتائج غيرمقبولة</v>
      </c>
      <c r="L12" s="253"/>
      <c r="M12" s="146"/>
      <c r="N12" s="274"/>
      <c r="O12" s="118"/>
      <c r="P12" s="118"/>
    </row>
    <row r="13" spans="1:16" ht="21" thickBot="1" x14ac:dyDescent="0.3">
      <c r="A13" s="141">
        <f>IF('2 علوم تجريبية 1'!C12="","",'2 علوم تجريبية 1'!C12)</f>
        <v>9</v>
      </c>
      <c r="B13" s="239" t="str">
        <f>IF('2 علوم تجريبية 1'!D12:D12="","",'2 علوم تجريبية 1'!D12:D12)</f>
        <v>بن كادي عبد الله</v>
      </c>
      <c r="C13" s="240"/>
      <c r="D13" s="142">
        <f>IF('2 علوم تجريبية 1'!F12="","",'2 علوم تجريبية 1'!F12)</f>
        <v>13</v>
      </c>
      <c r="E13" s="142">
        <f>IF('2 علوم تجريبية 1'!G12="","",'2 علوم تجريبية 1'!G12)</f>
        <v>12</v>
      </c>
      <c r="F13" s="142">
        <f>IF('2 علوم تجريبية 1'!H12="","",'2 علوم تجريبية 1'!H12)</f>
        <v>14.5</v>
      </c>
      <c r="G13" s="142">
        <f>IF('2 علوم تجريبية 1'!I12="","",'2 علوم تجريبية 1'!I12*2)</f>
        <v>14.5</v>
      </c>
      <c r="H13" s="142">
        <f t="shared" si="0"/>
        <v>10.8</v>
      </c>
      <c r="I13" s="143">
        <f>IF('2 علوم تجريبية 1'!$M$1="","",'2 علوم تجريبية 1'!$M$1)</f>
        <v>2</v>
      </c>
      <c r="J13" s="144">
        <f t="shared" si="1"/>
        <v>21.6</v>
      </c>
      <c r="K13" s="253" t="str">
        <f t="shared" si="2"/>
        <v>نتائج متوسطة</v>
      </c>
      <c r="L13" s="253"/>
      <c r="M13" s="146"/>
      <c r="N13" s="274"/>
      <c r="O13" s="118"/>
      <c r="P13" s="118"/>
    </row>
    <row r="14" spans="1:16" ht="21" thickBot="1" x14ac:dyDescent="0.3">
      <c r="A14" s="141">
        <f>IF('2 علوم تجريبية 1'!C13="","",'2 علوم تجريبية 1'!C13)</f>
        <v>10</v>
      </c>
      <c r="B14" s="239" t="str">
        <f>IF('2 علوم تجريبية 1'!D13:D13="","",'2 علوم تجريبية 1'!D13:D13)</f>
        <v>بوسيف رشا</v>
      </c>
      <c r="C14" s="240"/>
      <c r="D14" s="142">
        <f>IF('2 علوم تجريبية 1'!F13="","",'2 علوم تجريبية 1'!F13)</f>
        <v>15.5</v>
      </c>
      <c r="E14" s="142">
        <f>IF('2 علوم تجريبية 1'!G13="","",'2 علوم تجريبية 1'!G13)</f>
        <v>13</v>
      </c>
      <c r="F14" s="142">
        <f>IF('2 علوم تجريبية 1'!H13="","",'2 علوم تجريبية 1'!H13)</f>
        <v>12.25</v>
      </c>
      <c r="G14" s="142">
        <f>IF('2 علوم تجريبية 1'!I13="","",'2 علوم تجريبية 1'!I13*2)</f>
        <v>23</v>
      </c>
      <c r="H14" s="142">
        <f t="shared" si="0"/>
        <v>12.75</v>
      </c>
      <c r="I14" s="143">
        <f>IF('2 علوم تجريبية 1'!$M$1="","",'2 علوم تجريبية 1'!$M$1)</f>
        <v>2</v>
      </c>
      <c r="J14" s="144">
        <f t="shared" si="1"/>
        <v>25.5</v>
      </c>
      <c r="K14" s="253" t="str">
        <f t="shared" si="2"/>
        <v>نتائج حسنة</v>
      </c>
      <c r="L14" s="253"/>
      <c r="M14" s="146"/>
      <c r="N14" s="274"/>
      <c r="O14" s="118"/>
      <c r="P14" s="118"/>
    </row>
    <row r="15" spans="1:16" ht="21" thickBot="1" x14ac:dyDescent="0.3">
      <c r="A15" s="141">
        <f>IF('2 علوم تجريبية 1'!C14="","",'2 علوم تجريبية 1'!C14)</f>
        <v>11</v>
      </c>
      <c r="B15" s="239" t="str">
        <f>IF('2 علوم تجريبية 1'!D14:D14="","",'2 علوم تجريبية 1'!D14:D14)</f>
        <v>بوشة أسامة علاء الدين</v>
      </c>
      <c r="C15" s="240"/>
      <c r="D15" s="142">
        <f>IF('2 علوم تجريبية 1'!F14="","",'2 علوم تجريبية 1'!F14)</f>
        <v>11</v>
      </c>
      <c r="E15" s="142">
        <f>IF('2 علوم تجريبية 1'!G14="","",'2 علوم تجريبية 1'!G14)</f>
        <v>12</v>
      </c>
      <c r="F15" s="142">
        <f>IF('2 علوم تجريبية 1'!H14="","",'2 علوم تجريبية 1'!H14)</f>
        <v>5</v>
      </c>
      <c r="G15" s="142">
        <f>IF('2 علوم تجريبية 1'!I14="","",'2 علوم تجريبية 1'!I14*2)</f>
        <v>13</v>
      </c>
      <c r="H15" s="142">
        <f t="shared" si="0"/>
        <v>8.1999999999999993</v>
      </c>
      <c r="I15" s="143">
        <f>IF('2 علوم تجريبية 1'!$M$1="","",'2 علوم تجريبية 1'!$M$1)</f>
        <v>2</v>
      </c>
      <c r="J15" s="144">
        <f t="shared" si="1"/>
        <v>16.399999999999999</v>
      </c>
      <c r="K15" s="253" t="str">
        <f t="shared" si="2"/>
        <v>نتائج غيرمقبولة</v>
      </c>
      <c r="L15" s="253"/>
      <c r="M15" s="146"/>
      <c r="N15" s="274"/>
      <c r="O15" s="118"/>
      <c r="P15" s="118"/>
    </row>
    <row r="16" spans="1:16" ht="21" thickBot="1" x14ac:dyDescent="0.3">
      <c r="A16" s="141">
        <f>IF('2 علوم تجريبية 1'!C15="","",'2 علوم تجريبية 1'!C15)</f>
        <v>12</v>
      </c>
      <c r="B16" s="239" t="str">
        <f>IF('2 علوم تجريبية 1'!D15:D15="","",'2 علوم تجريبية 1'!D15:D15)</f>
        <v>بوقنينة مباركة</v>
      </c>
      <c r="C16" s="240"/>
      <c r="D16" s="142">
        <f>IF('2 علوم تجريبية 1'!F15="","",'2 علوم تجريبية 1'!F15)</f>
        <v>17.5</v>
      </c>
      <c r="E16" s="142">
        <f>IF('2 علوم تجريبية 1'!G15="","",'2 علوم تجريبية 1'!G15)</f>
        <v>14</v>
      </c>
      <c r="F16" s="142">
        <f>IF('2 علوم تجريبية 1'!H15="","",'2 علوم تجريبية 1'!H15)</f>
        <v>12</v>
      </c>
      <c r="G16" s="142">
        <f>IF('2 علوم تجريبية 1'!I15="","",'2 علوم تجريبية 1'!I15*2)</f>
        <v>36</v>
      </c>
      <c r="H16" s="142">
        <f t="shared" si="0"/>
        <v>15.9</v>
      </c>
      <c r="I16" s="143">
        <f>IF('2 علوم تجريبية 1'!$M$1="","",'2 علوم تجريبية 1'!$M$1)</f>
        <v>2</v>
      </c>
      <c r="J16" s="144">
        <f t="shared" si="1"/>
        <v>31.8</v>
      </c>
      <c r="K16" s="253" t="str">
        <f t="shared" si="2"/>
        <v>نتائج ممتازة</v>
      </c>
      <c r="L16" s="253"/>
      <c r="M16" s="146"/>
      <c r="N16" s="274"/>
      <c r="O16" s="118"/>
      <c r="P16" s="118"/>
    </row>
    <row r="17" spans="1:16" ht="21" thickBot="1" x14ac:dyDescent="0.3">
      <c r="A17" s="141">
        <f>IF('2 علوم تجريبية 1'!C16="","",'2 علوم تجريبية 1'!C16)</f>
        <v>13</v>
      </c>
      <c r="B17" s="239" t="str">
        <f>IF('2 علوم تجريبية 1'!D16:D16="","",'2 علوم تجريبية 1'!D16:D16)</f>
        <v>تاج الدين صفاء فاطمة الزهراء</v>
      </c>
      <c r="C17" s="240"/>
      <c r="D17" s="142">
        <f>IF('2 علوم تجريبية 1'!F16="","",'2 علوم تجريبية 1'!F16)</f>
        <v>15</v>
      </c>
      <c r="E17" s="142">
        <f>IF('2 علوم تجريبية 1'!G16="","",'2 علوم تجريبية 1'!G16)</f>
        <v>12.5</v>
      </c>
      <c r="F17" s="142">
        <f>IF('2 علوم تجريبية 1'!H16="","",'2 علوم تجريبية 1'!H16)</f>
        <v>8</v>
      </c>
      <c r="G17" s="142">
        <f>IF('2 علوم تجريبية 1'!I16="","",'2 علوم تجريبية 1'!I16*2)</f>
        <v>14</v>
      </c>
      <c r="H17" s="142">
        <f t="shared" si="0"/>
        <v>9.9</v>
      </c>
      <c r="I17" s="143">
        <f>IF('2 علوم تجريبية 1'!$M$1="","",'2 علوم تجريبية 1'!$M$1)</f>
        <v>2</v>
      </c>
      <c r="J17" s="144">
        <f t="shared" si="1"/>
        <v>19.8</v>
      </c>
      <c r="K17" s="253" t="str">
        <f t="shared" si="2"/>
        <v>نتائج غيرمقبولة</v>
      </c>
      <c r="L17" s="253"/>
      <c r="M17" s="146"/>
      <c r="N17" s="274"/>
      <c r="O17" s="118"/>
      <c r="P17" s="118"/>
    </row>
    <row r="18" spans="1:16" ht="21" thickBot="1" x14ac:dyDescent="0.3">
      <c r="A18" s="141">
        <f>IF('2 علوم تجريبية 1'!C17="","",'2 علوم تجريبية 1'!C17)</f>
        <v>14</v>
      </c>
      <c r="B18" s="239" t="str">
        <f>IF('2 علوم تجريبية 1'!D17:D17="","",'2 علوم تجريبية 1'!D17:D17)</f>
        <v>تومي مريم</v>
      </c>
      <c r="C18" s="240"/>
      <c r="D18" s="142">
        <f>IF('2 علوم تجريبية 1'!F17="","",'2 علوم تجريبية 1'!F17)</f>
        <v>15</v>
      </c>
      <c r="E18" s="142">
        <f>IF('2 علوم تجريبية 1'!G17="","",'2 علوم تجريبية 1'!G17)</f>
        <v>12</v>
      </c>
      <c r="F18" s="142">
        <f>IF('2 علوم تجريبية 1'!H17="","",'2 علوم تجريبية 1'!H17)</f>
        <v>9</v>
      </c>
      <c r="G18" s="142">
        <f>IF('2 علوم تجريبية 1'!I17="","",'2 علوم تجريبية 1'!I17*2)</f>
        <v>15</v>
      </c>
      <c r="H18" s="142">
        <f t="shared" si="0"/>
        <v>10.199999999999999</v>
      </c>
      <c r="I18" s="143">
        <f>IF('2 علوم تجريبية 1'!$M$1="","",'2 علوم تجريبية 1'!$M$1)</f>
        <v>2</v>
      </c>
      <c r="J18" s="144">
        <f t="shared" si="1"/>
        <v>20.399999999999999</v>
      </c>
      <c r="K18" s="253" t="str">
        <f t="shared" si="2"/>
        <v>نتائج متوسطة</v>
      </c>
      <c r="L18" s="253"/>
      <c r="M18" s="146"/>
      <c r="N18" s="274"/>
      <c r="O18" s="118"/>
      <c r="P18" s="118"/>
    </row>
    <row r="19" spans="1:16" ht="21" thickBot="1" x14ac:dyDescent="0.3">
      <c r="A19" s="141">
        <f>IF('2 علوم تجريبية 1'!C18="","",'2 علوم تجريبية 1'!C18)</f>
        <v>15</v>
      </c>
      <c r="B19" s="239" t="str">
        <f>IF('2 علوم تجريبية 1'!D18:D18="","",'2 علوم تجريبية 1'!D18:D18)</f>
        <v>حنافي رباب</v>
      </c>
      <c r="C19" s="240"/>
      <c r="D19" s="142">
        <f>IF('2 علوم تجريبية 1'!F18="","",'2 علوم تجريبية 1'!F18)</f>
        <v>17</v>
      </c>
      <c r="E19" s="142">
        <f>IF('2 علوم تجريبية 1'!G18="","",'2 علوم تجريبية 1'!G18)</f>
        <v>14</v>
      </c>
      <c r="F19" s="142">
        <f>IF('2 علوم تجريبية 1'!H18="","",'2 علوم تجريبية 1'!H18)</f>
        <v>14.25</v>
      </c>
      <c r="G19" s="142">
        <f>IF('2 علوم تجريبية 1'!I18="","",'2 علوم تجريبية 1'!I18*2)</f>
        <v>25</v>
      </c>
      <c r="H19" s="142">
        <f t="shared" si="0"/>
        <v>14.05</v>
      </c>
      <c r="I19" s="143">
        <f>IF('2 علوم تجريبية 1'!$M$1="","",'2 علوم تجريبية 1'!$M$1)</f>
        <v>2</v>
      </c>
      <c r="J19" s="144">
        <f t="shared" si="1"/>
        <v>28.1</v>
      </c>
      <c r="K19" s="253" t="str">
        <f t="shared" si="2"/>
        <v>نتائج جيدة جدا</v>
      </c>
      <c r="L19" s="253"/>
      <c r="M19" s="146"/>
      <c r="N19" s="274"/>
      <c r="O19" s="118"/>
      <c r="P19" s="118"/>
    </row>
    <row r="20" spans="1:16" ht="21" thickBot="1" x14ac:dyDescent="0.3">
      <c r="A20" s="141">
        <f>IF('2 علوم تجريبية 1'!C19="","",'2 علوم تجريبية 1'!C19)</f>
        <v>16</v>
      </c>
      <c r="B20" s="239" t="str">
        <f>IF('2 علوم تجريبية 1'!D19:D19="","",'2 علوم تجريبية 1'!D19:D19)</f>
        <v>ديبة الزانة</v>
      </c>
      <c r="C20" s="240"/>
      <c r="D20" s="142">
        <f>IF('2 علوم تجريبية 1'!F19="","",'2 علوم تجريبية 1'!F19)</f>
        <v>16</v>
      </c>
      <c r="E20" s="142">
        <f>IF('2 علوم تجريبية 1'!G19="","",'2 علوم تجريبية 1'!G19)</f>
        <v>12.5</v>
      </c>
      <c r="F20" s="142">
        <f>IF('2 علوم تجريبية 1'!H19="","",'2 علوم تجريبية 1'!H19)</f>
        <v>11.25</v>
      </c>
      <c r="G20" s="142">
        <f>IF('2 علوم تجريبية 1'!I19="","",'2 علوم تجريبية 1'!I19*2)</f>
        <v>16</v>
      </c>
      <c r="H20" s="142">
        <f t="shared" si="0"/>
        <v>11.15</v>
      </c>
      <c r="I20" s="143">
        <f>IF('2 علوم تجريبية 1'!$M$1="","",'2 علوم تجريبية 1'!$M$1)</f>
        <v>2</v>
      </c>
      <c r="J20" s="144">
        <f t="shared" si="1"/>
        <v>22.3</v>
      </c>
      <c r="K20" s="253" t="str">
        <f t="shared" si="2"/>
        <v>نتائج حسنة</v>
      </c>
      <c r="L20" s="253"/>
      <c r="M20" s="146"/>
      <c r="N20" s="275"/>
      <c r="O20" s="118"/>
      <c r="P20" s="118"/>
    </row>
    <row r="21" spans="1:16" ht="21.75" thickTop="1" thickBot="1" x14ac:dyDescent="0.3">
      <c r="A21" s="141">
        <f>IF('2 علوم تجريبية 1'!C20="","",'2 علوم تجريبية 1'!C20)</f>
        <v>17</v>
      </c>
      <c r="B21" s="239" t="str">
        <f>IF('2 علوم تجريبية 1'!D20:D20="","",'2 علوم تجريبية 1'!D20:D20)</f>
        <v>سليمي بشرى هبة الله</v>
      </c>
      <c r="C21" s="240"/>
      <c r="D21" s="142">
        <f>IF('2 علوم تجريبية 1'!F20="","",'2 علوم تجريبية 1'!F20)</f>
        <v>14</v>
      </c>
      <c r="E21" s="142">
        <f>IF('2 علوم تجريبية 1'!G20="","",'2 علوم تجريبية 1'!G20)</f>
        <v>12</v>
      </c>
      <c r="F21" s="142">
        <f>IF('2 علوم تجريبية 1'!H20="","",'2 علوم تجريبية 1'!H20)</f>
        <v>9.75</v>
      </c>
      <c r="G21" s="142">
        <f>IF('2 علوم تجريبية 1'!I20="","",'2 علوم تجريبية 1'!I20*2)</f>
        <v>23.5</v>
      </c>
      <c r="H21" s="142">
        <f t="shared" si="0"/>
        <v>11.85</v>
      </c>
      <c r="I21" s="143">
        <f>IF('2 علوم تجريبية 1'!$M$1="","",'2 علوم تجريبية 1'!$M$1)</f>
        <v>2</v>
      </c>
      <c r="J21" s="144">
        <f t="shared" si="1"/>
        <v>23.7</v>
      </c>
      <c r="K21" s="253" t="str">
        <f t="shared" si="2"/>
        <v>نتائج حسنة</v>
      </c>
      <c r="L21" s="253"/>
      <c r="M21" s="146"/>
      <c r="N21" s="147"/>
      <c r="O21" s="118"/>
      <c r="P21" s="118"/>
    </row>
    <row r="22" spans="1:16" ht="21.75" customHeight="1" thickTop="1" thickBot="1" x14ac:dyDescent="0.3">
      <c r="A22" s="141">
        <f>IF('2 علوم تجريبية 1'!C21="","",'2 علوم تجريبية 1'!C21)</f>
        <v>18</v>
      </c>
      <c r="B22" s="239" t="str">
        <f>IF('2 علوم تجريبية 1'!D21:D21="","",'2 علوم تجريبية 1'!D21:D21)</f>
        <v>شقرون حميدة فريال</v>
      </c>
      <c r="C22" s="240"/>
      <c r="D22" s="142">
        <f>IF('2 علوم تجريبية 1'!F21="","",'2 علوم تجريبية 1'!F21)</f>
        <v>15</v>
      </c>
      <c r="E22" s="142">
        <f>IF('2 علوم تجريبية 1'!G21="","",'2 علوم تجريبية 1'!G21)</f>
        <v>11.5</v>
      </c>
      <c r="F22" s="142">
        <f>IF('2 علوم تجريبية 1'!H21="","",'2 علوم تجريبية 1'!H21)</f>
        <v>14.25</v>
      </c>
      <c r="G22" s="142">
        <f>IF('2 علوم تجريبية 1'!I21="","",'2 علوم تجريبية 1'!I21*2)</f>
        <v>16</v>
      </c>
      <c r="H22" s="142">
        <f t="shared" si="0"/>
        <v>11.35</v>
      </c>
      <c r="I22" s="143">
        <f>IF('2 علوم تجريبية 1'!$M$1="","",'2 علوم تجريبية 1'!$M$1)</f>
        <v>2</v>
      </c>
      <c r="J22" s="144">
        <f t="shared" si="1"/>
        <v>22.7</v>
      </c>
      <c r="K22" s="253" t="str">
        <f t="shared" si="2"/>
        <v>نتائج حسنة</v>
      </c>
      <c r="L22" s="253"/>
      <c r="M22" s="146"/>
      <c r="N22" s="270">
        <f>IFERROR(AVERAGE(H5:H34),"")</f>
        <v>11.495000000000003</v>
      </c>
      <c r="O22" s="118"/>
      <c r="P22" s="118"/>
    </row>
    <row r="23" spans="1:16" ht="21" thickBot="1" x14ac:dyDescent="0.3">
      <c r="A23" s="141">
        <f>IF('2 علوم تجريبية 1'!C22="","",'2 علوم تجريبية 1'!C22)</f>
        <v>19</v>
      </c>
      <c r="B23" s="239" t="str">
        <f>IF('2 علوم تجريبية 1'!D22:D22="","",'2 علوم تجريبية 1'!D22:D22)</f>
        <v>صديقي أسماء</v>
      </c>
      <c r="C23" s="240"/>
      <c r="D23" s="142">
        <f>IF('2 علوم تجريبية 1'!F22="","",'2 علوم تجريبية 1'!F22)</f>
        <v>15</v>
      </c>
      <c r="E23" s="142">
        <f>IF('2 علوم تجريبية 1'!G22="","",'2 علوم تجريبية 1'!G22)</f>
        <v>14</v>
      </c>
      <c r="F23" s="142">
        <f>IF('2 علوم تجريبية 1'!H22="","",'2 علوم تجريبية 1'!H22)</f>
        <v>12</v>
      </c>
      <c r="G23" s="142">
        <f>IF('2 علوم تجريبية 1'!I22="","",'2 علوم تجريبية 1'!I22*2)</f>
        <v>26</v>
      </c>
      <c r="H23" s="142">
        <f t="shared" si="0"/>
        <v>13.4</v>
      </c>
      <c r="I23" s="143">
        <f>IF('2 علوم تجريبية 1'!$M$1="","",'2 علوم تجريبية 1'!$M$1)</f>
        <v>2</v>
      </c>
      <c r="J23" s="144">
        <f t="shared" si="1"/>
        <v>26.8</v>
      </c>
      <c r="K23" s="253" t="str">
        <f t="shared" si="2"/>
        <v>نتائج جيدة جدا</v>
      </c>
      <c r="L23" s="253"/>
      <c r="M23" s="146"/>
      <c r="N23" s="271"/>
      <c r="O23" s="118"/>
      <c r="P23" s="118"/>
    </row>
    <row r="24" spans="1:16" ht="21" thickBot="1" x14ac:dyDescent="0.3">
      <c r="A24" s="141">
        <f>IF('2 علوم تجريبية 1'!C23="","",'2 علوم تجريبية 1'!C23)</f>
        <v>20</v>
      </c>
      <c r="B24" s="239" t="str">
        <f>IF('2 علوم تجريبية 1'!D23:D23="","",'2 علوم تجريبية 1'!D23:D23)</f>
        <v>عباش بشرى</v>
      </c>
      <c r="C24" s="240"/>
      <c r="D24" s="142">
        <f>IF('2 علوم تجريبية 1'!F23="","",'2 علوم تجريبية 1'!F23)</f>
        <v>13.5</v>
      </c>
      <c r="E24" s="142">
        <f>IF('2 علوم تجريبية 1'!G23="","",'2 علوم تجريبية 1'!G23)</f>
        <v>12</v>
      </c>
      <c r="F24" s="142">
        <f>IF('2 علوم تجريبية 1'!H23="","",'2 علوم تجريبية 1'!H23)</f>
        <v>14.75</v>
      </c>
      <c r="G24" s="142">
        <f>IF('2 علوم تجريبية 1'!I23="","",'2 علوم تجريبية 1'!I23*2)</f>
        <v>22</v>
      </c>
      <c r="H24" s="142">
        <f t="shared" si="0"/>
        <v>12.45</v>
      </c>
      <c r="I24" s="143">
        <f>IF('2 علوم تجريبية 1'!$M$1="","",'2 علوم تجريبية 1'!$M$1)</f>
        <v>2</v>
      </c>
      <c r="J24" s="144">
        <f t="shared" si="1"/>
        <v>24.9</v>
      </c>
      <c r="K24" s="253" t="str">
        <f t="shared" si="2"/>
        <v>نتائج حسنة</v>
      </c>
      <c r="L24" s="253"/>
      <c r="M24" s="146"/>
      <c r="N24" s="271"/>
      <c r="O24" s="118"/>
      <c r="P24" s="118"/>
    </row>
    <row r="25" spans="1:16" ht="21" thickBot="1" x14ac:dyDescent="0.3">
      <c r="A25" s="141">
        <f>IF('2 علوم تجريبية 1'!C24="","",'2 علوم تجريبية 1'!C24)</f>
        <v>21</v>
      </c>
      <c r="B25" s="239" t="str">
        <f>IF('2 علوم تجريبية 1'!D24:D24="","",'2 علوم تجريبية 1'!D24:D24)</f>
        <v>عروسي فاطنة شيماء</v>
      </c>
      <c r="C25" s="240"/>
      <c r="D25" s="142">
        <f>IF('2 علوم تجريبية 1'!F24="","",'2 علوم تجريبية 1'!F24)</f>
        <v>17.5</v>
      </c>
      <c r="E25" s="142">
        <f>IF('2 علوم تجريبية 1'!G24="","",'2 علوم تجريبية 1'!G24)</f>
        <v>14</v>
      </c>
      <c r="F25" s="142">
        <f>IF('2 علوم تجريبية 1'!H24="","",'2 علوم تجريبية 1'!H24)</f>
        <v>17.5</v>
      </c>
      <c r="G25" s="142">
        <f>IF('2 علوم تجريبية 1'!I24="","",'2 علوم تجريبية 1'!I24*2)</f>
        <v>33</v>
      </c>
      <c r="H25" s="142">
        <f t="shared" si="0"/>
        <v>16.399999999999999</v>
      </c>
      <c r="I25" s="143">
        <f>IF('2 علوم تجريبية 1'!$M$1="","",'2 علوم تجريبية 1'!$M$1)</f>
        <v>2</v>
      </c>
      <c r="J25" s="144">
        <f t="shared" si="1"/>
        <v>32.799999999999997</v>
      </c>
      <c r="K25" s="253" t="str">
        <f t="shared" si="2"/>
        <v>نتائج ممتازة</v>
      </c>
      <c r="L25" s="253"/>
      <c r="M25" s="146"/>
      <c r="N25" s="271"/>
      <c r="O25" s="118"/>
      <c r="P25" s="118"/>
    </row>
    <row r="26" spans="1:16" ht="21" thickBot="1" x14ac:dyDescent="0.3">
      <c r="A26" s="141">
        <f>IF('2 علوم تجريبية 1'!C25="","",'2 علوم تجريبية 1'!C25)</f>
        <v>22</v>
      </c>
      <c r="B26" s="239" t="str">
        <f>IF('2 علوم تجريبية 1'!D25:D25="","",'2 علوم تجريبية 1'!D25:D25)</f>
        <v>عفوس سندس</v>
      </c>
      <c r="C26" s="240"/>
      <c r="D26" s="142">
        <f>IF('2 علوم تجريبية 1'!F25="","",'2 علوم تجريبية 1'!F25)</f>
        <v>17.5</v>
      </c>
      <c r="E26" s="142">
        <f>IF('2 علوم تجريبية 1'!G25="","",'2 علوم تجريبية 1'!G25)</f>
        <v>14</v>
      </c>
      <c r="F26" s="142">
        <f>IF('2 علوم تجريبية 1'!H25="","",'2 علوم تجريبية 1'!H25)</f>
        <v>17</v>
      </c>
      <c r="G26" s="142">
        <f>IF('2 علوم تجريبية 1'!I25="","",'2 علوم تجريبية 1'!I25*2)</f>
        <v>32</v>
      </c>
      <c r="H26" s="142">
        <f t="shared" si="0"/>
        <v>16.100000000000001</v>
      </c>
      <c r="I26" s="143">
        <f>IF('2 علوم تجريبية 1'!$M$1="","",'2 علوم تجريبية 1'!$M$1)</f>
        <v>2</v>
      </c>
      <c r="J26" s="144">
        <f t="shared" si="1"/>
        <v>32.200000000000003</v>
      </c>
      <c r="K26" s="253" t="str">
        <f t="shared" si="2"/>
        <v>نتائج ممتازة</v>
      </c>
      <c r="L26" s="253"/>
      <c r="M26" s="146"/>
      <c r="N26" s="271"/>
      <c r="O26" s="118"/>
      <c r="P26" s="118"/>
    </row>
    <row r="27" spans="1:16" ht="21" thickBot="1" x14ac:dyDescent="0.3">
      <c r="A27" s="141">
        <f>IF('2 علوم تجريبية 1'!C26="","",'2 علوم تجريبية 1'!C26)</f>
        <v>23</v>
      </c>
      <c r="B27" s="239" t="str">
        <f>IF('2 علوم تجريبية 1'!D26:D26="","",'2 علوم تجريبية 1'!D26:D26)</f>
        <v>قايل خولة</v>
      </c>
      <c r="C27" s="240"/>
      <c r="D27" s="142">
        <f>IF('2 علوم تجريبية 1'!F26="","",'2 علوم تجريبية 1'!F26)</f>
        <v>16</v>
      </c>
      <c r="E27" s="142">
        <f>IF('2 علوم تجريبية 1'!G26="","",'2 علوم تجريبية 1'!G26)</f>
        <v>12</v>
      </c>
      <c r="F27" s="142">
        <f>IF('2 علوم تجريبية 1'!H26="","",'2 علوم تجريبية 1'!H26)</f>
        <v>10.75</v>
      </c>
      <c r="G27" s="142">
        <f>IF('2 علوم تجريبية 1'!I26="","",'2 علوم تجريبية 1'!I26*2)</f>
        <v>26</v>
      </c>
      <c r="H27" s="142">
        <f t="shared" si="0"/>
        <v>12.95</v>
      </c>
      <c r="I27" s="143">
        <f>IF('2 علوم تجريبية 1'!$M$1="","",'2 علوم تجريبية 1'!$M$1)</f>
        <v>2</v>
      </c>
      <c r="J27" s="144">
        <f t="shared" si="1"/>
        <v>25.9</v>
      </c>
      <c r="K27" s="253" t="str">
        <f t="shared" si="2"/>
        <v>نتائج حسنة</v>
      </c>
      <c r="L27" s="253"/>
      <c r="M27" s="146"/>
      <c r="N27" s="271"/>
      <c r="O27" s="118"/>
      <c r="P27" s="118"/>
    </row>
    <row r="28" spans="1:16" ht="21" thickBot="1" x14ac:dyDescent="0.3">
      <c r="A28" s="141">
        <f>IF('2 علوم تجريبية 1'!C27="","",'2 علوم تجريبية 1'!C27)</f>
        <v>24</v>
      </c>
      <c r="B28" s="239" t="str">
        <f>IF('2 علوم تجريبية 1'!D27:D27="","",'2 علوم تجريبية 1'!D27:D27)</f>
        <v>قلاوي إلياس</v>
      </c>
      <c r="C28" s="240"/>
      <c r="D28" s="142">
        <f>IF('2 علوم تجريبية 1'!F27="","",'2 علوم تجريبية 1'!F27)</f>
        <v>12.5</v>
      </c>
      <c r="E28" s="142">
        <f>IF('2 علوم تجريبية 1'!G27="","",'2 علوم تجريبية 1'!G27)</f>
        <v>10</v>
      </c>
      <c r="F28" s="142">
        <f>IF('2 علوم تجريبية 1'!H27="","",'2 علوم تجريبية 1'!H27)</f>
        <v>8.75</v>
      </c>
      <c r="G28" s="142">
        <f>IF('2 علوم تجريبية 1'!I27="","",'2 علوم تجريبية 1'!I27*2)</f>
        <v>11.5</v>
      </c>
      <c r="H28" s="142">
        <f t="shared" si="0"/>
        <v>8.5500000000000007</v>
      </c>
      <c r="I28" s="143">
        <f>IF('2 علوم تجريبية 1'!$M$1="","",'2 علوم تجريبية 1'!$M$1)</f>
        <v>2</v>
      </c>
      <c r="J28" s="144">
        <f t="shared" si="1"/>
        <v>17.100000000000001</v>
      </c>
      <c r="K28" s="253" t="str">
        <f t="shared" si="2"/>
        <v>نتائج غيرمقبولة</v>
      </c>
      <c r="L28" s="253"/>
      <c r="M28" s="146"/>
      <c r="N28" s="271"/>
      <c r="O28" s="118"/>
      <c r="P28" s="118"/>
    </row>
    <row r="29" spans="1:16" ht="21" thickBot="1" x14ac:dyDescent="0.3">
      <c r="A29" s="141">
        <f>IF('2 علوم تجريبية 1'!C28="","",'2 علوم تجريبية 1'!C28)</f>
        <v>25</v>
      </c>
      <c r="B29" s="239" t="str">
        <f>IF('2 علوم تجريبية 1'!D28:D28="","",'2 علوم تجريبية 1'!D28:D28)</f>
        <v>مجري صبرينة رشا</v>
      </c>
      <c r="C29" s="240"/>
      <c r="D29" s="142">
        <f>IF('2 علوم تجريبية 1'!F28="","",'2 علوم تجريبية 1'!F28)</f>
        <v>15.5</v>
      </c>
      <c r="E29" s="142">
        <f>IF('2 علوم تجريبية 1'!G28="","",'2 علوم تجريبية 1'!G28)</f>
        <v>13</v>
      </c>
      <c r="F29" s="142">
        <f>IF('2 علوم تجريبية 1'!H28="","",'2 علوم تجريبية 1'!H28)</f>
        <v>10.5</v>
      </c>
      <c r="G29" s="142">
        <f>IF('2 علوم تجريبية 1'!I28="","",'2 علوم تجريبية 1'!I28*2)</f>
        <v>20</v>
      </c>
      <c r="H29" s="142">
        <f t="shared" si="0"/>
        <v>11.8</v>
      </c>
      <c r="I29" s="143">
        <f>IF('2 علوم تجريبية 1'!$M$1="","",'2 علوم تجريبية 1'!$M$1)</f>
        <v>2</v>
      </c>
      <c r="J29" s="144">
        <f t="shared" si="1"/>
        <v>23.6</v>
      </c>
      <c r="K29" s="253" t="str">
        <f t="shared" si="2"/>
        <v>نتائج حسنة</v>
      </c>
      <c r="L29" s="253"/>
      <c r="M29" s="146"/>
      <c r="N29" s="271"/>
      <c r="O29" s="118"/>
      <c r="P29" s="118"/>
    </row>
    <row r="30" spans="1:16" ht="21" thickBot="1" x14ac:dyDescent="0.3">
      <c r="A30" s="141">
        <f>IF('2 علوم تجريبية 1'!C29="","",'2 علوم تجريبية 1'!C29)</f>
        <v>26</v>
      </c>
      <c r="B30" s="239" t="str">
        <f>IF('2 علوم تجريبية 1'!D29:D29="","",'2 علوم تجريبية 1'!D29:D29)</f>
        <v>محجوب أسماء</v>
      </c>
      <c r="C30" s="240"/>
      <c r="D30" s="142">
        <f>IF('2 علوم تجريبية 1'!F29="","",'2 علوم تجريبية 1'!F29)</f>
        <v>13</v>
      </c>
      <c r="E30" s="142">
        <f>IF('2 علوم تجريبية 1'!G29="","",'2 علوم تجريبية 1'!G29)</f>
        <v>11.5</v>
      </c>
      <c r="F30" s="142">
        <f>IF('2 علوم تجريبية 1'!H29="","",'2 علوم تجريبية 1'!H29)</f>
        <v>10.25</v>
      </c>
      <c r="G30" s="142">
        <f>IF('2 علوم تجريبية 1'!I29="","",'2 علوم تجريبية 1'!I29*2)</f>
        <v>19</v>
      </c>
      <c r="H30" s="142">
        <f t="shared" si="0"/>
        <v>10.75</v>
      </c>
      <c r="I30" s="143">
        <f>IF('2 علوم تجريبية 1'!$M$1="","",'2 علوم تجريبية 1'!$M$1)</f>
        <v>2</v>
      </c>
      <c r="J30" s="144">
        <f t="shared" si="1"/>
        <v>21.5</v>
      </c>
      <c r="K30" s="253" t="str">
        <f t="shared" si="2"/>
        <v>نتائج متوسطة</v>
      </c>
      <c r="L30" s="253"/>
      <c r="M30" s="146"/>
      <c r="N30" s="271"/>
      <c r="O30" s="118"/>
      <c r="P30" s="118"/>
    </row>
    <row r="31" spans="1:16" ht="21" thickBot="1" x14ac:dyDescent="0.3">
      <c r="A31" s="141">
        <f>IF('2 علوم تجريبية 1'!C30="","",'2 علوم تجريبية 1'!C30)</f>
        <v>27</v>
      </c>
      <c r="B31" s="239" t="str">
        <f>IF('2 علوم تجريبية 1'!D30:D30="","",'2 علوم تجريبية 1'!D30:D30)</f>
        <v>مشري عبد الرحمان</v>
      </c>
      <c r="C31" s="240"/>
      <c r="D31" s="142">
        <f>IF('2 علوم تجريبية 1'!F30="","",'2 علوم تجريبية 1'!F30)</f>
        <v>12</v>
      </c>
      <c r="E31" s="142">
        <f>IF('2 علوم تجريبية 1'!G30="","",'2 علوم تجريبية 1'!G30)</f>
        <v>11.5</v>
      </c>
      <c r="F31" s="142">
        <f>IF('2 علوم تجريبية 1'!H30="","",'2 علوم تجريبية 1'!H30)</f>
        <v>6.5</v>
      </c>
      <c r="G31" s="142">
        <f>IF('2 علوم تجريبية 1'!I30="","",'2 علوم تجريبية 1'!I30*2)</f>
        <v>8</v>
      </c>
      <c r="H31" s="142">
        <f t="shared" si="0"/>
        <v>7.6</v>
      </c>
      <c r="I31" s="143">
        <f>IF('2 علوم تجريبية 1'!$M$1="","",'2 علوم تجريبية 1'!$M$1)</f>
        <v>2</v>
      </c>
      <c r="J31" s="144">
        <f t="shared" si="1"/>
        <v>15.2</v>
      </c>
      <c r="K31" s="253" t="str">
        <f t="shared" si="2"/>
        <v>نتائج غيرمقبولة</v>
      </c>
      <c r="L31" s="253"/>
      <c r="M31" s="146"/>
      <c r="N31" s="271"/>
      <c r="O31" s="118"/>
      <c r="P31" s="118"/>
    </row>
    <row r="32" spans="1:16" ht="21" thickBot="1" x14ac:dyDescent="0.3">
      <c r="A32" s="141">
        <f>IF('2 علوم تجريبية 1'!C31="","",'2 علوم تجريبية 1'!C31)</f>
        <v>28</v>
      </c>
      <c r="B32" s="239" t="str">
        <f>IF('2 علوم تجريبية 1'!D31:D31="","",'2 علوم تجريبية 1'!D31:D31)</f>
        <v>منصور حياة</v>
      </c>
      <c r="C32" s="240"/>
      <c r="D32" s="142">
        <f>IF('2 علوم تجريبية 1'!F31="","",'2 علوم تجريبية 1'!F31)</f>
        <v>12.5</v>
      </c>
      <c r="E32" s="142">
        <f>IF('2 علوم تجريبية 1'!G31="","",'2 علوم تجريبية 1'!G31)</f>
        <v>10.5</v>
      </c>
      <c r="F32" s="142">
        <f>IF('2 علوم تجريبية 1'!H31="","",'2 علوم تجريبية 1'!H31)</f>
        <v>6.5</v>
      </c>
      <c r="G32" s="142">
        <f>IF('2 علوم تجريبية 1'!I31="","",'2 علوم تجريبية 1'!I31*2)</f>
        <v>16</v>
      </c>
      <c r="H32" s="142">
        <f t="shared" si="0"/>
        <v>9.1</v>
      </c>
      <c r="I32" s="143">
        <f>IF('2 علوم تجريبية 1'!$M$1="","",'2 علوم تجريبية 1'!$M$1)</f>
        <v>2</v>
      </c>
      <c r="J32" s="144">
        <f t="shared" si="1"/>
        <v>18.2</v>
      </c>
      <c r="K32" s="253" t="str">
        <f t="shared" si="2"/>
        <v>نتائج غيرمقبولة</v>
      </c>
      <c r="L32" s="253"/>
      <c r="M32" s="146"/>
      <c r="N32" s="271"/>
      <c r="O32" s="118"/>
      <c r="P32" s="118"/>
    </row>
    <row r="33" spans="1:16" ht="20.25" x14ac:dyDescent="0.25">
      <c r="A33" s="148">
        <f>IF('2 علوم تجريبية 1'!C32="","",'2 علوم تجريبية 1'!C32)</f>
        <v>29</v>
      </c>
      <c r="B33" s="257" t="str">
        <f>IF('2 علوم تجريبية 1'!D32:D32="","",'2 علوم تجريبية 1'!D32:D32)</f>
        <v>منصوري بوتخيل</v>
      </c>
      <c r="C33" s="258"/>
      <c r="D33" s="149">
        <f>IF('2 علوم تجريبية 1'!F32="","",'2 علوم تجريبية 1'!F32)</f>
        <v>12.5</v>
      </c>
      <c r="E33" s="149">
        <f>IF('2 علوم تجريبية 1'!G32="","",'2 علوم تجريبية 1'!G32)</f>
        <v>12</v>
      </c>
      <c r="F33" s="149">
        <f>IF('2 علوم تجريبية 1'!H32="","",'2 علوم تجريبية 1'!H32)</f>
        <v>8.5</v>
      </c>
      <c r="G33" s="149">
        <f>IF('2 علوم تجريبية 1'!I32="","",'2 علوم تجريبية 1'!I32*2)</f>
        <v>13</v>
      </c>
      <c r="H33" s="149">
        <f t="shared" si="0"/>
        <v>9.1999999999999993</v>
      </c>
      <c r="I33" s="150">
        <f>IF('2 علوم تجريبية 1'!$M$1="","",'2 علوم تجريبية 1'!$M$1)</f>
        <v>2</v>
      </c>
      <c r="J33" s="151">
        <f t="shared" si="1"/>
        <v>18.399999999999999</v>
      </c>
      <c r="K33" s="261" t="str">
        <f t="shared" si="2"/>
        <v>نتائج غيرمقبولة</v>
      </c>
      <c r="L33" s="261"/>
      <c r="M33" s="152"/>
      <c r="N33" s="271"/>
      <c r="O33" s="118"/>
      <c r="P33" s="118"/>
    </row>
    <row r="34" spans="1:16" ht="21" thickBot="1" x14ac:dyDescent="0.3">
      <c r="A34" s="153">
        <f>IF('2 علوم تجريبية 1'!C33="","",'2 علوم تجريبية 1'!C33)</f>
        <v>30</v>
      </c>
      <c r="B34" s="255" t="str">
        <f>IF('2 علوم تجريبية 1'!D33:D33="","",'2 علوم تجريبية 1'!D33:D33)</f>
        <v>يوسفي هاجر</v>
      </c>
      <c r="C34" s="256"/>
      <c r="D34" s="154">
        <f>IF('2 علوم تجريبية 1'!F33="","",'2 علوم تجريبية 1'!F33)</f>
        <v>13</v>
      </c>
      <c r="E34" s="154">
        <f>IF('2 علوم تجريبية 1'!G33="","",'2 علوم تجريبية 1'!G33)</f>
        <v>11</v>
      </c>
      <c r="F34" s="154">
        <f>IF('2 علوم تجريبية 1'!H33="","",'2 علوم تجريبية 1'!H33)</f>
        <v>7.25</v>
      </c>
      <c r="G34" s="154">
        <f>IF('2 علوم تجريبية 1'!I33="","",'2 علوم تجريبية 1'!I33*2)</f>
        <v>12.5</v>
      </c>
      <c r="H34" s="154">
        <f t="shared" si="0"/>
        <v>8.75</v>
      </c>
      <c r="I34" s="155">
        <f>IF('2 علوم تجريبية 1'!$M$1="","",'2 علوم تجريبية 1'!$M$1)</f>
        <v>2</v>
      </c>
      <c r="J34" s="156">
        <f t="shared" si="1"/>
        <v>17.5</v>
      </c>
      <c r="K34" s="260" t="str">
        <f t="shared" si="2"/>
        <v>نتائج غيرمقبولة</v>
      </c>
      <c r="L34" s="260"/>
      <c r="M34" s="157"/>
      <c r="N34" s="272"/>
      <c r="O34" s="118"/>
      <c r="P34" s="118"/>
    </row>
    <row r="35" spans="1:16" ht="21" thickBot="1" x14ac:dyDescent="0.3">
      <c r="A35" s="120" t="str">
        <f>IF('2 علوم تجريبية 1'!C34="","",'2 علوم تجريبية 1'!C34)</f>
        <v/>
      </c>
      <c r="B35" s="254" t="str">
        <f>IF('2 علوم تجريبية 1'!D34:D34="","",'2 علوم تجريبية 1'!D34:D34)</f>
        <v/>
      </c>
      <c r="C35" s="254"/>
      <c r="D35" s="121" t="str">
        <f>IF('2 علوم تجريبية 1'!F34="","",'2 علوم تجريبية 1'!F34)</f>
        <v/>
      </c>
      <c r="E35" s="121" t="str">
        <f>IF('2 علوم تجريبية 1'!G34="","",'2 علوم تجريبية 1'!G34)</f>
        <v/>
      </c>
      <c r="F35" s="121" t="str">
        <f>IF('2 علوم تجريبية 1'!H34="","",'2 علوم تجريبية 1'!H34)</f>
        <v/>
      </c>
      <c r="G35" s="122" t="str">
        <f>IF('2 علوم تجريبية 1'!I34="","",'2 علوم تجريبية 1'!I34*2)</f>
        <v/>
      </c>
      <c r="H35" s="121" t="str">
        <f t="shared" ref="H35:H40" si="3">IFERROR((D35+E35+F35+G35)/5,"")</f>
        <v/>
      </c>
      <c r="I35" s="123"/>
      <c r="J35" s="122" t="str">
        <f t="shared" si="1"/>
        <v/>
      </c>
      <c r="K35" s="259" t="str">
        <f t="shared" si="2"/>
        <v/>
      </c>
      <c r="L35" s="259"/>
      <c r="M35" s="124"/>
      <c r="N35" s="125"/>
      <c r="O35" s="118"/>
      <c r="P35" s="118"/>
    </row>
    <row r="36" spans="1:16" ht="24" thickTop="1" thickBot="1" x14ac:dyDescent="0.3">
      <c r="A36" s="126" t="str">
        <f>IF('2 علوم تجريبية 1'!C35="","",'2 علوم تجريبية 1'!C35)</f>
        <v/>
      </c>
      <c r="B36" s="279" t="s">
        <v>153</v>
      </c>
      <c r="C36" s="280"/>
      <c r="D36" s="281"/>
      <c r="E36" s="127"/>
      <c r="F36" s="173">
        <f>COUNTIF(H5:H34,"&gt;=10")</f>
        <v>20</v>
      </c>
      <c r="G36" s="122" t="str">
        <f>IF('2 علوم تجريبية 1'!I35="","",'2 علوم تجريبية 1'!I35*2)</f>
        <v/>
      </c>
      <c r="H36" s="127" t="str">
        <f>IFERROR((C36+E36+F36+G36)/5,"")</f>
        <v/>
      </c>
      <c r="I36" s="279" t="s">
        <v>152</v>
      </c>
      <c r="J36" s="280"/>
      <c r="K36" s="281"/>
      <c r="L36" s="126"/>
      <c r="M36" s="128"/>
      <c r="N36" s="173">
        <f>COUNTIF(H5:H34,"&lt;=10")</f>
        <v>10</v>
      </c>
      <c r="O36" s="118"/>
      <c r="P36" s="118"/>
    </row>
    <row r="37" spans="1:16" ht="21" thickTop="1" x14ac:dyDescent="0.25">
      <c r="A37" s="129" t="str">
        <f>IF('2 علوم تجريبية 1'!C36="","",'2 علوم تجريبية 1'!C36)</f>
        <v/>
      </c>
      <c r="B37" s="129"/>
      <c r="C37" s="129"/>
      <c r="D37" s="129" t="str">
        <f>IF('2 علوم تجريبية 1'!F36="","",'2 علوم تجريبية 1'!F36)</f>
        <v/>
      </c>
      <c r="E37" s="129" t="str">
        <f>IF('2 علوم تجريبية 1'!G36="","",'2 علوم تجريبية 1'!G36)</f>
        <v/>
      </c>
      <c r="F37" s="126"/>
      <c r="G37" s="122" t="str">
        <f>IF('2 علوم تجريبية 1'!I36="","",'2 علوم تجريبية 1'!I36*2)</f>
        <v/>
      </c>
      <c r="H37" s="126" t="str">
        <f t="shared" si="3"/>
        <v/>
      </c>
      <c r="I37" s="130"/>
      <c r="J37" s="130" t="str">
        <f t="shared" si="1"/>
        <v/>
      </c>
      <c r="K37" s="129" t="str">
        <f t="shared" si="2"/>
        <v/>
      </c>
      <c r="L37" s="129"/>
      <c r="M37" s="129"/>
      <c r="N37" s="129"/>
      <c r="O37" s="118"/>
      <c r="P37" s="118"/>
    </row>
    <row r="38" spans="1:16" x14ac:dyDescent="0.3">
      <c r="A38" s="129" t="str">
        <f>IF('2 علوم تجريبية 1'!C37="","",'2 علوم تجريبية 1'!C37)</f>
        <v/>
      </c>
      <c r="B38" s="129"/>
      <c r="C38" s="186" t="s">
        <v>164</v>
      </c>
      <c r="D38" s="186">
        <f>IF('2 علوم تجريبية 1'!B30=0,"",COUNTIF('2 علوم تجريبية 1'!E4:E33,"ذ"))</f>
        <v>9</v>
      </c>
      <c r="E38" s="185" t="str">
        <f>IF('2 علوم تجريبية 1'!G37="","",'2 علوم تجريبية 1'!G37)</f>
        <v/>
      </c>
      <c r="F38" s="186" t="s">
        <v>166</v>
      </c>
      <c r="G38" s="187">
        <f>IF('2 علوم تجريبية 1'!B30=0,"",COUNTIF('2 علوم تجريبية 1'!E4:E33,"أ"))</f>
        <v>21</v>
      </c>
      <c r="H38" s="126" t="str">
        <f t="shared" si="3"/>
        <v/>
      </c>
      <c r="I38" s="130"/>
      <c r="J38" s="130" t="str">
        <f t="shared" si="1"/>
        <v/>
      </c>
      <c r="K38" s="129" t="str">
        <f t="shared" si="2"/>
        <v/>
      </c>
      <c r="L38" s="129"/>
      <c r="M38" s="129"/>
      <c r="N38" s="129"/>
      <c r="O38" s="118"/>
      <c r="P38" s="118"/>
    </row>
    <row r="39" spans="1:16" ht="20.25" x14ac:dyDescent="0.25">
      <c r="A39" s="129" t="str">
        <f>IF('2 علوم تجريبية 1'!C38="","",'2 علوم تجريبية 1'!C38)</f>
        <v/>
      </c>
      <c r="B39" s="129"/>
      <c r="C39" s="129"/>
      <c r="D39" s="129" t="str">
        <f>IF('2 علوم تجريبية 1'!F38="","",'2 علوم تجريبية 1'!F38)</f>
        <v/>
      </c>
      <c r="E39" s="129" t="str">
        <f>IF('2 علوم تجريبية 1'!G38="","",'2 علوم تجريبية 1'!G38)</f>
        <v/>
      </c>
      <c r="F39" s="126" t="str">
        <f>IF('2 علوم تجريبية 1'!H38="","",'2 علوم تجريبية 1'!H38)</f>
        <v/>
      </c>
      <c r="G39" s="122" t="str">
        <f>IF('2 علوم تجريبية 1'!I38="","",'2 علوم تجريبية 1'!I38*2)</f>
        <v/>
      </c>
      <c r="H39" s="126" t="str">
        <f t="shared" si="3"/>
        <v/>
      </c>
      <c r="I39" s="130"/>
      <c r="J39" s="130" t="str">
        <f t="shared" si="1"/>
        <v/>
      </c>
      <c r="K39" s="129" t="str">
        <f t="shared" si="2"/>
        <v/>
      </c>
      <c r="L39" s="129"/>
      <c r="M39" s="129"/>
      <c r="N39" s="129"/>
      <c r="O39" s="118"/>
      <c r="P39" s="118"/>
    </row>
    <row r="40" spans="1:16" ht="21" thickBot="1" x14ac:dyDescent="0.3">
      <c r="A40" s="129" t="str">
        <f>IF('2 علوم تجريبية 1'!C39="","",'2 علوم تجريبية 1'!C39)</f>
        <v/>
      </c>
      <c r="B40" s="129"/>
      <c r="C40" s="129"/>
      <c r="D40" s="129" t="str">
        <f>IF('2 علوم تجريبية 1'!F39="","",'2 علوم تجريبية 1'!F39)</f>
        <v/>
      </c>
      <c r="E40" s="129" t="str">
        <f>IF('2 علوم تجريبية 1'!G39="","",'2 علوم تجريبية 1'!G39)</f>
        <v/>
      </c>
      <c r="F40" s="126" t="str">
        <f>IF('2 علوم تجريبية 1'!H39="","",'2 علوم تجريبية 1'!H39)</f>
        <v/>
      </c>
      <c r="G40" s="122" t="str">
        <f>IF('2 علوم تجريبية 1'!I39="","",'2 علوم تجريبية 1'!I39*2)</f>
        <v/>
      </c>
      <c r="H40" s="126" t="str">
        <f t="shared" si="3"/>
        <v/>
      </c>
      <c r="I40" s="130"/>
      <c r="J40" s="130" t="str">
        <f t="shared" si="1"/>
        <v/>
      </c>
      <c r="K40" s="129" t="str">
        <f t="shared" si="2"/>
        <v/>
      </c>
      <c r="L40" s="129"/>
      <c r="M40" s="129"/>
      <c r="N40" s="129"/>
      <c r="O40" s="118"/>
      <c r="P40" s="118"/>
    </row>
    <row r="41" spans="1:16" ht="30.75" thickBot="1" x14ac:dyDescent="0.3">
      <c r="A41" s="246" t="s">
        <v>0</v>
      </c>
      <c r="B41" s="246"/>
      <c r="C41" s="248" t="s">
        <v>26</v>
      </c>
      <c r="D41" s="248"/>
      <c r="E41" s="249"/>
      <c r="F41" s="266" t="s">
        <v>21</v>
      </c>
      <c r="G41" s="266"/>
      <c r="H41" s="266"/>
      <c r="I41" s="266"/>
      <c r="J41" s="263" t="s">
        <v>9</v>
      </c>
      <c r="K41" s="264"/>
      <c r="L41" s="262" t="s">
        <v>19</v>
      </c>
      <c r="M41" s="262"/>
      <c r="N41" s="262"/>
    </row>
    <row r="42" spans="1:16" ht="23.25" thickBot="1" x14ac:dyDescent="0.3">
      <c r="A42" s="246" t="s">
        <v>6</v>
      </c>
      <c r="B42" s="246"/>
      <c r="C42" s="250" t="s">
        <v>29</v>
      </c>
      <c r="D42" s="250"/>
      <c r="E42" s="250"/>
      <c r="F42" s="241" t="s">
        <v>5</v>
      </c>
      <c r="G42" s="241"/>
      <c r="H42" s="251" t="str">
        <f>IFERROR(INDEX($B$45:$H$75,MATCH(L42,$H$45:$H$75,0),1),"")</f>
        <v/>
      </c>
      <c r="I42" s="251"/>
      <c r="J42" s="252"/>
      <c r="K42" s="165" t="s">
        <v>10</v>
      </c>
      <c r="L42" s="136">
        <f>IFERROR(MAX(H45:H80),"")</f>
        <v>0</v>
      </c>
      <c r="M42" s="137"/>
      <c r="N42" s="138" t="s">
        <v>18</v>
      </c>
    </row>
    <row r="43" spans="1:16" ht="23.25" thickBot="1" x14ac:dyDescent="0.3">
      <c r="A43" s="246" t="s">
        <v>1</v>
      </c>
      <c r="B43" s="246"/>
      <c r="C43" s="250" t="s">
        <v>7</v>
      </c>
      <c r="D43" s="250"/>
      <c r="E43" s="250"/>
      <c r="F43" s="242" t="s">
        <v>8</v>
      </c>
      <c r="G43" s="242"/>
      <c r="H43" s="252" t="str">
        <f>IFERROR(INDEX($B$45:$H$75,MATCH(L43,$H$45:$H$75,0),1),"")</f>
        <v/>
      </c>
      <c r="I43" s="252"/>
      <c r="J43" s="252"/>
      <c r="K43" s="165" t="s">
        <v>10</v>
      </c>
      <c r="L43" s="136">
        <f>IFERROR(MIN(H45:H80),"")</f>
        <v>0</v>
      </c>
      <c r="M43" s="137"/>
      <c r="N43" s="139" t="s">
        <v>25</v>
      </c>
    </row>
    <row r="44" spans="1:16" ht="21.75" customHeight="1" thickTop="1" thickBot="1" x14ac:dyDescent="0.3">
      <c r="A44" s="163" t="s">
        <v>2</v>
      </c>
      <c r="B44" s="247" t="s">
        <v>3</v>
      </c>
      <c r="C44" s="247"/>
      <c r="D44" s="164" t="s">
        <v>11</v>
      </c>
      <c r="E44" s="164" t="s">
        <v>12</v>
      </c>
      <c r="F44" s="164" t="s">
        <v>13</v>
      </c>
      <c r="G44" s="164" t="s">
        <v>28</v>
      </c>
      <c r="H44" s="164" t="s">
        <v>14</v>
      </c>
      <c r="I44" s="164" t="s">
        <v>15</v>
      </c>
      <c r="J44" s="164" t="s">
        <v>16</v>
      </c>
      <c r="K44" s="265" t="s">
        <v>17</v>
      </c>
      <c r="L44" s="265"/>
      <c r="M44" s="140"/>
      <c r="N44" s="273" t="s">
        <v>150</v>
      </c>
    </row>
    <row r="45" spans="1:16" ht="21.75" customHeight="1" thickBot="1" x14ac:dyDescent="0.3">
      <c r="A45" s="141">
        <f>IF('2 علوم تجريبية 1'!C4="","",'2 علوم تجريبية 1'!C4)</f>
        <v>1</v>
      </c>
      <c r="B45" s="239" t="str">
        <f>IF('2 علوم تجريبية 1'!D4:D4="","",'2 علوم تجريبية 1'!D4:D4)</f>
        <v>المير عبد الودود</v>
      </c>
      <c r="C45" s="240"/>
      <c r="D45" s="142" t="str">
        <f>IF('2 علوم تجريبية 1'!K4="","",'2 علوم تجريبية 1'!K4)</f>
        <v/>
      </c>
      <c r="E45" s="142" t="str">
        <f>IF('2 علوم تجريبية 1'!L4="","",'2 علوم تجريبية 1'!L4)</f>
        <v/>
      </c>
      <c r="F45" s="142" t="str">
        <f>IF('2 علوم تجريبية 1'!M4="","",'2 علوم تجريبية 1'!M4)</f>
        <v/>
      </c>
      <c r="G45" s="142" t="str">
        <f>IF('2 علوم تجريبية 1'!N4="","",'2 علوم تجريبية 1'!N4*2)</f>
        <v/>
      </c>
      <c r="H45" s="142" t="str">
        <f>IF(D45="","",SUM(D45:G45)/5)</f>
        <v/>
      </c>
      <c r="I45" s="143">
        <f>IF('2 علوم تجريبية 1'!$M$1="","",'2 علوم تجريبية 1'!$M$1)</f>
        <v>2</v>
      </c>
      <c r="J45" s="144" t="str">
        <f>IFERROR(I45*H45,"")</f>
        <v/>
      </c>
      <c r="K45" s="253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53"/>
      <c r="M45" s="145"/>
      <c r="N45" s="274"/>
    </row>
    <row r="46" spans="1:16" ht="21" thickBot="1" x14ac:dyDescent="0.3">
      <c r="A46" s="141">
        <f>IF('2 علوم تجريبية 1'!C5="","",'2 علوم تجريبية 1'!C5)</f>
        <v>2</v>
      </c>
      <c r="B46" s="239" t="str">
        <f>IF('2 علوم تجريبية 1'!D5:D5="","",'2 علوم تجريبية 1'!D5:D5)</f>
        <v>بلجنة صفاء</v>
      </c>
      <c r="C46" s="240"/>
      <c r="D46" s="142" t="str">
        <f>IF('2 علوم تجريبية 1'!K5="","",'2 علوم تجريبية 1'!K5)</f>
        <v/>
      </c>
      <c r="E46" s="142" t="str">
        <f>IF('2 علوم تجريبية 1'!L5="","",'2 علوم تجريبية 1'!L5)</f>
        <v/>
      </c>
      <c r="F46" s="142" t="str">
        <f>IF('2 علوم تجريبية 1'!M5="","",'2 علوم تجريبية 1'!M5)</f>
        <v/>
      </c>
      <c r="G46" s="142" t="str">
        <f>IF('2 علوم تجريبية 1'!N5="","",'2 علوم تجريبية 1'!N5*2)</f>
        <v/>
      </c>
      <c r="H46" s="142" t="str">
        <f t="shared" ref="H46:H74" si="4">IF(D46="","",SUM(D46:G46)/5)</f>
        <v/>
      </c>
      <c r="I46" s="143">
        <f>IF('2 علوم تجريبية 1'!$M$1="","",'2 علوم تجريبية 1'!$M$1)</f>
        <v>2</v>
      </c>
      <c r="J46" s="144" t="str">
        <f t="shared" ref="J46:J76" si="5">IFERROR(I46*H46,"")</f>
        <v/>
      </c>
      <c r="K46" s="253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53"/>
      <c r="M46" s="146"/>
      <c r="N46" s="274"/>
    </row>
    <row r="47" spans="1:16" ht="21" thickBot="1" x14ac:dyDescent="0.3">
      <c r="A47" s="141">
        <f>IF('2 علوم تجريبية 1'!C6="","",'2 علوم تجريبية 1'!C6)</f>
        <v>3</v>
      </c>
      <c r="B47" s="239" t="str">
        <f>IF('2 علوم تجريبية 1'!D6:D6="","",'2 علوم تجريبية 1'!D6:D6)</f>
        <v>بلغول محمد ياسر</v>
      </c>
      <c r="C47" s="240"/>
      <c r="D47" s="142" t="str">
        <f>IF('2 علوم تجريبية 1'!K6="","",'2 علوم تجريبية 1'!K6)</f>
        <v/>
      </c>
      <c r="E47" s="142" t="str">
        <f>IF('2 علوم تجريبية 1'!L6="","",'2 علوم تجريبية 1'!L6)</f>
        <v/>
      </c>
      <c r="F47" s="142" t="str">
        <f>IF('2 علوم تجريبية 1'!M6="","",'2 علوم تجريبية 1'!M6)</f>
        <v/>
      </c>
      <c r="G47" s="142" t="str">
        <f>IF('2 علوم تجريبية 1'!N6="","",'2 علوم تجريبية 1'!N6*2)</f>
        <v/>
      </c>
      <c r="H47" s="142" t="str">
        <f t="shared" si="4"/>
        <v/>
      </c>
      <c r="I47" s="143">
        <f>IF('2 علوم تجريبية 1'!$M$1="","",'2 علوم تجريبية 1'!$M$1)</f>
        <v>2</v>
      </c>
      <c r="J47" s="144" t="str">
        <f t="shared" si="5"/>
        <v/>
      </c>
      <c r="K47" s="253" t="str">
        <f t="shared" si="6"/>
        <v/>
      </c>
      <c r="L47" s="253"/>
      <c r="M47" s="146"/>
      <c r="N47" s="274"/>
    </row>
    <row r="48" spans="1:16" ht="21" thickBot="1" x14ac:dyDescent="0.3">
      <c r="A48" s="141">
        <f>IF('2 علوم تجريبية 1'!C7="","",'2 علوم تجريبية 1'!C7)</f>
        <v>4</v>
      </c>
      <c r="B48" s="239" t="str">
        <f>IF('2 علوم تجريبية 1'!D7:D7="","",'2 علوم تجريبية 1'!D7:D7)</f>
        <v>بن تونسي شيماء</v>
      </c>
      <c r="C48" s="240"/>
      <c r="D48" s="142" t="str">
        <f>IF('2 علوم تجريبية 1'!K7="","",'2 علوم تجريبية 1'!K7)</f>
        <v/>
      </c>
      <c r="E48" s="142" t="str">
        <f>IF('2 علوم تجريبية 1'!L7="","",'2 علوم تجريبية 1'!L7)</f>
        <v/>
      </c>
      <c r="F48" s="142" t="str">
        <f>IF('2 علوم تجريبية 1'!M7="","",'2 علوم تجريبية 1'!M7)</f>
        <v/>
      </c>
      <c r="G48" s="142" t="str">
        <f>IF('2 علوم تجريبية 1'!N7="","",'2 علوم تجريبية 1'!N7*2)</f>
        <v/>
      </c>
      <c r="H48" s="142" t="str">
        <f t="shared" si="4"/>
        <v/>
      </c>
      <c r="I48" s="143">
        <f>IF('2 علوم تجريبية 1'!$M$1="","",'2 علوم تجريبية 1'!$M$1)</f>
        <v>2</v>
      </c>
      <c r="J48" s="144" t="str">
        <f t="shared" si="5"/>
        <v/>
      </c>
      <c r="K48" s="253" t="str">
        <f t="shared" si="6"/>
        <v/>
      </c>
      <c r="L48" s="253"/>
      <c r="M48" s="146"/>
      <c r="N48" s="274"/>
      <c r="P48" s="131"/>
    </row>
    <row r="49" spans="1:14" ht="21" thickBot="1" x14ac:dyDescent="0.3">
      <c r="A49" s="141">
        <f>IF('2 علوم تجريبية 1'!C8="","",'2 علوم تجريبية 1'!C8)</f>
        <v>5</v>
      </c>
      <c r="B49" s="239" t="str">
        <f>IF('2 علوم تجريبية 1'!D8:D8="","",'2 علوم تجريبية 1'!D8:D8)</f>
        <v>بن جيمة محمد</v>
      </c>
      <c r="C49" s="240"/>
      <c r="D49" s="142" t="str">
        <f>IF('2 علوم تجريبية 1'!K8="","",'2 علوم تجريبية 1'!K8)</f>
        <v/>
      </c>
      <c r="E49" s="142" t="str">
        <f>IF('2 علوم تجريبية 1'!L8="","",'2 علوم تجريبية 1'!L8)</f>
        <v/>
      </c>
      <c r="F49" s="142" t="str">
        <f>IF('2 علوم تجريبية 1'!M8="","",'2 علوم تجريبية 1'!M8)</f>
        <v/>
      </c>
      <c r="G49" s="142" t="str">
        <f>IF('2 علوم تجريبية 1'!N8="","",'2 علوم تجريبية 1'!N8*2)</f>
        <v/>
      </c>
      <c r="H49" s="142" t="str">
        <f t="shared" si="4"/>
        <v/>
      </c>
      <c r="I49" s="143">
        <f>IF('2 علوم تجريبية 1'!$M$1="","",'2 علوم تجريبية 1'!$M$1)</f>
        <v>2</v>
      </c>
      <c r="J49" s="144" t="str">
        <f t="shared" si="5"/>
        <v/>
      </c>
      <c r="K49" s="253" t="str">
        <f t="shared" si="6"/>
        <v/>
      </c>
      <c r="L49" s="253"/>
      <c r="M49" s="146"/>
      <c r="N49" s="274"/>
    </row>
    <row r="50" spans="1:14" ht="21" thickBot="1" x14ac:dyDescent="0.3">
      <c r="A50" s="141">
        <f>IF('2 علوم تجريبية 1'!C9="","",'2 علوم تجريبية 1'!C9)</f>
        <v>6</v>
      </c>
      <c r="B50" s="239" t="str">
        <f>IF('2 علوم تجريبية 1'!D9:D9="","",'2 علوم تجريبية 1'!D9:D9)</f>
        <v>بن شكشك أسماء</v>
      </c>
      <c r="C50" s="240"/>
      <c r="D50" s="142" t="str">
        <f>IF('2 علوم تجريبية 1'!K9="","",'2 علوم تجريبية 1'!K9)</f>
        <v/>
      </c>
      <c r="E50" s="142" t="str">
        <f>IF('2 علوم تجريبية 1'!L9="","",'2 علوم تجريبية 1'!L9)</f>
        <v/>
      </c>
      <c r="F50" s="142" t="str">
        <f>IF('2 علوم تجريبية 1'!M9="","",'2 علوم تجريبية 1'!M9)</f>
        <v/>
      </c>
      <c r="G50" s="142" t="str">
        <f>IF('2 علوم تجريبية 1'!N9="","",'2 علوم تجريبية 1'!N9*2)</f>
        <v/>
      </c>
      <c r="H50" s="142" t="str">
        <f t="shared" si="4"/>
        <v/>
      </c>
      <c r="I50" s="143">
        <f>IF('2 علوم تجريبية 1'!$M$1="","",'2 علوم تجريبية 1'!$M$1)</f>
        <v>2</v>
      </c>
      <c r="J50" s="144" t="str">
        <f t="shared" si="5"/>
        <v/>
      </c>
      <c r="K50" s="253" t="str">
        <f t="shared" si="6"/>
        <v/>
      </c>
      <c r="L50" s="253"/>
      <c r="M50" s="146"/>
      <c r="N50" s="274"/>
    </row>
    <row r="51" spans="1:14" ht="21" thickBot="1" x14ac:dyDescent="0.3">
      <c r="A51" s="141">
        <f>IF('2 علوم تجريبية 1'!C10="","",'2 علوم تجريبية 1'!C10)</f>
        <v>7</v>
      </c>
      <c r="B51" s="239" t="str">
        <f>IF('2 علوم تجريبية 1'!D10:D10="","",'2 علوم تجريبية 1'!D10:D10)</f>
        <v>بن عيسى إكرام</v>
      </c>
      <c r="C51" s="240"/>
      <c r="D51" s="142" t="str">
        <f>IF('2 علوم تجريبية 1'!K10="","",'2 علوم تجريبية 1'!K10)</f>
        <v/>
      </c>
      <c r="E51" s="142" t="str">
        <f>IF('2 علوم تجريبية 1'!L10="","",'2 علوم تجريبية 1'!L10)</f>
        <v/>
      </c>
      <c r="F51" s="142" t="str">
        <f>IF('2 علوم تجريبية 1'!M10="","",'2 علوم تجريبية 1'!M10)</f>
        <v/>
      </c>
      <c r="G51" s="142" t="str">
        <f>IF('2 علوم تجريبية 1'!N10="","",'2 علوم تجريبية 1'!N10*2)</f>
        <v/>
      </c>
      <c r="H51" s="142" t="str">
        <f t="shared" si="4"/>
        <v/>
      </c>
      <c r="I51" s="143">
        <f>IF('2 علوم تجريبية 1'!$M$1="","",'2 علوم تجريبية 1'!$M$1)</f>
        <v>2</v>
      </c>
      <c r="J51" s="144" t="str">
        <f t="shared" si="5"/>
        <v/>
      </c>
      <c r="K51" s="253" t="str">
        <f t="shared" si="6"/>
        <v/>
      </c>
      <c r="L51" s="253"/>
      <c r="M51" s="146"/>
      <c r="N51" s="274"/>
    </row>
    <row r="52" spans="1:14" ht="21" thickBot="1" x14ac:dyDescent="0.3">
      <c r="A52" s="141">
        <f>IF('2 علوم تجريبية 1'!C11="","",'2 علوم تجريبية 1'!C11)</f>
        <v>8</v>
      </c>
      <c r="B52" s="239" t="str">
        <f>IF('2 علوم تجريبية 1'!D11:D11="","",'2 علوم تجريبية 1'!D11:D11)</f>
        <v>بن عيسى صلاح الدين</v>
      </c>
      <c r="C52" s="240"/>
      <c r="D52" s="142" t="str">
        <f>IF('2 علوم تجريبية 1'!K11="","",'2 علوم تجريبية 1'!K11)</f>
        <v/>
      </c>
      <c r="E52" s="142" t="str">
        <f>IF('2 علوم تجريبية 1'!L11="","",'2 علوم تجريبية 1'!L11)</f>
        <v/>
      </c>
      <c r="F52" s="142" t="str">
        <f>IF('2 علوم تجريبية 1'!M11="","",'2 علوم تجريبية 1'!M11)</f>
        <v/>
      </c>
      <c r="G52" s="142" t="str">
        <f>IF('2 علوم تجريبية 1'!N11="","",'2 علوم تجريبية 1'!N11*2)</f>
        <v/>
      </c>
      <c r="H52" s="142" t="str">
        <f t="shared" si="4"/>
        <v/>
      </c>
      <c r="I52" s="143">
        <f>IF('2 علوم تجريبية 1'!$M$1="","",'2 علوم تجريبية 1'!$M$1)</f>
        <v>2</v>
      </c>
      <c r="J52" s="144" t="str">
        <f t="shared" si="5"/>
        <v/>
      </c>
      <c r="K52" s="253" t="str">
        <f t="shared" si="6"/>
        <v/>
      </c>
      <c r="L52" s="253"/>
      <c r="M52" s="146"/>
      <c r="N52" s="274"/>
    </row>
    <row r="53" spans="1:14" ht="21" thickBot="1" x14ac:dyDescent="0.3">
      <c r="A53" s="141">
        <f>IF('2 علوم تجريبية 1'!C12="","",'2 علوم تجريبية 1'!C12)</f>
        <v>9</v>
      </c>
      <c r="B53" s="239" t="str">
        <f>IF('2 علوم تجريبية 1'!D12:D12="","",'2 علوم تجريبية 1'!D12:D12)</f>
        <v>بن كادي عبد الله</v>
      </c>
      <c r="C53" s="240"/>
      <c r="D53" s="142" t="str">
        <f>IF('2 علوم تجريبية 1'!K12="","",'2 علوم تجريبية 1'!K12)</f>
        <v/>
      </c>
      <c r="E53" s="142" t="str">
        <f>IF('2 علوم تجريبية 1'!L12="","",'2 علوم تجريبية 1'!L12)</f>
        <v/>
      </c>
      <c r="F53" s="142" t="str">
        <f>IF('2 علوم تجريبية 1'!M12="","",'2 علوم تجريبية 1'!M12)</f>
        <v/>
      </c>
      <c r="G53" s="142" t="str">
        <f>IF('2 علوم تجريبية 1'!N12="","",'2 علوم تجريبية 1'!N12*2)</f>
        <v/>
      </c>
      <c r="H53" s="142" t="str">
        <f t="shared" si="4"/>
        <v/>
      </c>
      <c r="I53" s="143">
        <f>IF('2 علوم تجريبية 1'!$M$1="","",'2 علوم تجريبية 1'!$M$1)</f>
        <v>2</v>
      </c>
      <c r="J53" s="144" t="str">
        <f t="shared" si="5"/>
        <v/>
      </c>
      <c r="K53" s="253" t="str">
        <f t="shared" si="6"/>
        <v/>
      </c>
      <c r="L53" s="253"/>
      <c r="M53" s="146"/>
      <c r="N53" s="274"/>
    </row>
    <row r="54" spans="1:14" ht="21" thickBot="1" x14ac:dyDescent="0.3">
      <c r="A54" s="141">
        <f>IF('2 علوم تجريبية 1'!C13="","",'2 علوم تجريبية 1'!C13)</f>
        <v>10</v>
      </c>
      <c r="B54" s="239" t="str">
        <f>IF('2 علوم تجريبية 1'!D13:D13="","",'2 علوم تجريبية 1'!D13:D13)</f>
        <v>بوسيف رشا</v>
      </c>
      <c r="C54" s="240"/>
      <c r="D54" s="142" t="str">
        <f>IF('2 علوم تجريبية 1'!K13="","",'2 علوم تجريبية 1'!K13)</f>
        <v/>
      </c>
      <c r="E54" s="142" t="str">
        <f>IF('2 علوم تجريبية 1'!L13="","",'2 علوم تجريبية 1'!L13)</f>
        <v/>
      </c>
      <c r="F54" s="142" t="str">
        <f>IF('2 علوم تجريبية 1'!M13="","",'2 علوم تجريبية 1'!M13)</f>
        <v/>
      </c>
      <c r="G54" s="142" t="str">
        <f>IF('2 علوم تجريبية 1'!N13="","",'2 علوم تجريبية 1'!N13*2)</f>
        <v/>
      </c>
      <c r="H54" s="142" t="str">
        <f t="shared" si="4"/>
        <v/>
      </c>
      <c r="I54" s="143">
        <f>IF('2 علوم تجريبية 1'!$M$1="","",'2 علوم تجريبية 1'!$M$1)</f>
        <v>2</v>
      </c>
      <c r="J54" s="144" t="str">
        <f t="shared" si="5"/>
        <v/>
      </c>
      <c r="K54" s="253" t="str">
        <f t="shared" si="6"/>
        <v/>
      </c>
      <c r="L54" s="253"/>
      <c r="M54" s="146"/>
      <c r="N54" s="274"/>
    </row>
    <row r="55" spans="1:14" ht="21" thickBot="1" x14ac:dyDescent="0.3">
      <c r="A55" s="141">
        <f>IF('2 علوم تجريبية 1'!C14="","",'2 علوم تجريبية 1'!C14)</f>
        <v>11</v>
      </c>
      <c r="B55" s="239" t="str">
        <f>IF('2 علوم تجريبية 1'!D14:D14="","",'2 علوم تجريبية 1'!D14:D14)</f>
        <v>بوشة أسامة علاء الدين</v>
      </c>
      <c r="C55" s="240"/>
      <c r="D55" s="142" t="str">
        <f>IF('2 علوم تجريبية 1'!K14="","",'2 علوم تجريبية 1'!K14)</f>
        <v/>
      </c>
      <c r="E55" s="142" t="str">
        <f>IF('2 علوم تجريبية 1'!L14="","",'2 علوم تجريبية 1'!L14)</f>
        <v/>
      </c>
      <c r="F55" s="142" t="str">
        <f>IF('2 علوم تجريبية 1'!M14="","",'2 علوم تجريبية 1'!M14)</f>
        <v/>
      </c>
      <c r="G55" s="142" t="str">
        <f>IF('2 علوم تجريبية 1'!N14="","",'2 علوم تجريبية 1'!N14*2)</f>
        <v/>
      </c>
      <c r="H55" s="142" t="str">
        <f t="shared" si="4"/>
        <v/>
      </c>
      <c r="I55" s="143">
        <f>IF('2 علوم تجريبية 1'!$M$1="","",'2 علوم تجريبية 1'!$M$1)</f>
        <v>2</v>
      </c>
      <c r="J55" s="144" t="str">
        <f t="shared" si="5"/>
        <v/>
      </c>
      <c r="K55" s="253" t="str">
        <f t="shared" si="6"/>
        <v/>
      </c>
      <c r="L55" s="253"/>
      <c r="M55" s="146"/>
      <c r="N55" s="274"/>
    </row>
    <row r="56" spans="1:14" ht="21" thickBot="1" x14ac:dyDescent="0.3">
      <c r="A56" s="141">
        <f>IF('2 علوم تجريبية 1'!C15="","",'2 علوم تجريبية 1'!C15)</f>
        <v>12</v>
      </c>
      <c r="B56" s="239" t="str">
        <f>IF('2 علوم تجريبية 1'!D15:D15="","",'2 علوم تجريبية 1'!D15:D15)</f>
        <v>بوقنينة مباركة</v>
      </c>
      <c r="C56" s="240"/>
      <c r="D56" s="142" t="str">
        <f>IF('2 علوم تجريبية 1'!K15="","",'2 علوم تجريبية 1'!K15)</f>
        <v/>
      </c>
      <c r="E56" s="142" t="str">
        <f>IF('2 علوم تجريبية 1'!L15="","",'2 علوم تجريبية 1'!L15)</f>
        <v/>
      </c>
      <c r="F56" s="142" t="str">
        <f>IF('2 علوم تجريبية 1'!M15="","",'2 علوم تجريبية 1'!M15)</f>
        <v/>
      </c>
      <c r="G56" s="142" t="str">
        <f>IF('2 علوم تجريبية 1'!N15="","",'2 علوم تجريبية 1'!N15*2)</f>
        <v/>
      </c>
      <c r="H56" s="142" t="str">
        <f t="shared" si="4"/>
        <v/>
      </c>
      <c r="I56" s="143">
        <f>IF('2 علوم تجريبية 1'!$M$1="","",'2 علوم تجريبية 1'!$M$1)</f>
        <v>2</v>
      </c>
      <c r="J56" s="144" t="str">
        <f t="shared" si="5"/>
        <v/>
      </c>
      <c r="K56" s="253" t="str">
        <f t="shared" si="6"/>
        <v/>
      </c>
      <c r="L56" s="253"/>
      <c r="M56" s="146"/>
      <c r="N56" s="274"/>
    </row>
    <row r="57" spans="1:14" ht="21" thickBot="1" x14ac:dyDescent="0.3">
      <c r="A57" s="141">
        <f>IF('2 علوم تجريبية 1'!C16="","",'2 علوم تجريبية 1'!C16)</f>
        <v>13</v>
      </c>
      <c r="B57" s="239" t="str">
        <f>IF('2 علوم تجريبية 1'!D16:D16="","",'2 علوم تجريبية 1'!D16:D16)</f>
        <v>تاج الدين صفاء فاطمة الزهراء</v>
      </c>
      <c r="C57" s="240"/>
      <c r="D57" s="142" t="str">
        <f>IF('2 علوم تجريبية 1'!K16="","",'2 علوم تجريبية 1'!K16)</f>
        <v/>
      </c>
      <c r="E57" s="142" t="str">
        <f>IF('2 علوم تجريبية 1'!L16="","",'2 علوم تجريبية 1'!L16)</f>
        <v/>
      </c>
      <c r="F57" s="142" t="str">
        <f>IF('2 علوم تجريبية 1'!M16="","",'2 علوم تجريبية 1'!M16)</f>
        <v/>
      </c>
      <c r="G57" s="142" t="str">
        <f>IF('2 علوم تجريبية 1'!N16="","",'2 علوم تجريبية 1'!N16*2)</f>
        <v/>
      </c>
      <c r="H57" s="142" t="str">
        <f t="shared" si="4"/>
        <v/>
      </c>
      <c r="I57" s="143">
        <f>IF('2 علوم تجريبية 1'!$M$1="","",'2 علوم تجريبية 1'!$M$1)</f>
        <v>2</v>
      </c>
      <c r="J57" s="144" t="str">
        <f t="shared" si="5"/>
        <v/>
      </c>
      <c r="K57" s="253" t="str">
        <f t="shared" si="6"/>
        <v/>
      </c>
      <c r="L57" s="253"/>
      <c r="M57" s="146"/>
      <c r="N57" s="274"/>
    </row>
    <row r="58" spans="1:14" ht="21" thickBot="1" x14ac:dyDescent="0.3">
      <c r="A58" s="141">
        <f>IF('2 علوم تجريبية 1'!C17="","",'2 علوم تجريبية 1'!C17)</f>
        <v>14</v>
      </c>
      <c r="B58" s="239" t="str">
        <f>IF('2 علوم تجريبية 1'!D17:D17="","",'2 علوم تجريبية 1'!D17:D17)</f>
        <v>تومي مريم</v>
      </c>
      <c r="C58" s="240"/>
      <c r="D58" s="142" t="str">
        <f>IF('2 علوم تجريبية 1'!K17="","",'2 علوم تجريبية 1'!K17)</f>
        <v/>
      </c>
      <c r="E58" s="142" t="str">
        <f>IF('2 علوم تجريبية 1'!L17="","",'2 علوم تجريبية 1'!L17)</f>
        <v/>
      </c>
      <c r="F58" s="142" t="str">
        <f>IF('2 علوم تجريبية 1'!M17="","",'2 علوم تجريبية 1'!M17)</f>
        <v/>
      </c>
      <c r="G58" s="142" t="str">
        <f>IF('2 علوم تجريبية 1'!N17="","",'2 علوم تجريبية 1'!N17*2)</f>
        <v/>
      </c>
      <c r="H58" s="142" t="str">
        <f t="shared" si="4"/>
        <v/>
      </c>
      <c r="I58" s="143">
        <f>IF('2 علوم تجريبية 1'!$M$1="","",'2 علوم تجريبية 1'!$M$1)</f>
        <v>2</v>
      </c>
      <c r="J58" s="144" t="str">
        <f t="shared" si="5"/>
        <v/>
      </c>
      <c r="K58" s="253" t="str">
        <f t="shared" si="6"/>
        <v/>
      </c>
      <c r="L58" s="253"/>
      <c r="M58" s="146"/>
      <c r="N58" s="274"/>
    </row>
    <row r="59" spans="1:14" ht="21" thickBot="1" x14ac:dyDescent="0.3">
      <c r="A59" s="141">
        <f>IF('2 علوم تجريبية 1'!C18="","",'2 علوم تجريبية 1'!C18)</f>
        <v>15</v>
      </c>
      <c r="B59" s="239" t="str">
        <f>IF('2 علوم تجريبية 1'!D18:D18="","",'2 علوم تجريبية 1'!D18:D18)</f>
        <v>حنافي رباب</v>
      </c>
      <c r="C59" s="240"/>
      <c r="D59" s="142" t="str">
        <f>IF('2 علوم تجريبية 1'!K18="","",'2 علوم تجريبية 1'!K18)</f>
        <v/>
      </c>
      <c r="E59" s="142" t="str">
        <f>IF('2 علوم تجريبية 1'!L18="","",'2 علوم تجريبية 1'!L18)</f>
        <v/>
      </c>
      <c r="F59" s="142" t="str">
        <f>IF('2 علوم تجريبية 1'!M18="","",'2 علوم تجريبية 1'!M18)</f>
        <v/>
      </c>
      <c r="G59" s="142" t="str">
        <f>IF('2 علوم تجريبية 1'!N18="","",'2 علوم تجريبية 1'!N18*2)</f>
        <v/>
      </c>
      <c r="H59" s="142" t="str">
        <f t="shared" si="4"/>
        <v/>
      </c>
      <c r="I59" s="143">
        <f>IF('2 علوم تجريبية 1'!$M$1="","",'2 علوم تجريبية 1'!$M$1)</f>
        <v>2</v>
      </c>
      <c r="J59" s="144" t="str">
        <f t="shared" si="5"/>
        <v/>
      </c>
      <c r="K59" s="253" t="str">
        <f t="shared" si="6"/>
        <v/>
      </c>
      <c r="L59" s="253"/>
      <c r="M59" s="146"/>
      <c r="N59" s="274"/>
    </row>
    <row r="60" spans="1:14" ht="21" thickBot="1" x14ac:dyDescent="0.3">
      <c r="A60" s="141">
        <f>IF('2 علوم تجريبية 1'!C19="","",'2 علوم تجريبية 1'!C19)</f>
        <v>16</v>
      </c>
      <c r="B60" s="239" t="str">
        <f>IF('2 علوم تجريبية 1'!D19:D19="","",'2 علوم تجريبية 1'!D19:D19)</f>
        <v>ديبة الزانة</v>
      </c>
      <c r="C60" s="240"/>
      <c r="D60" s="142" t="str">
        <f>IF('2 علوم تجريبية 1'!K19="","",'2 علوم تجريبية 1'!K19)</f>
        <v/>
      </c>
      <c r="E60" s="142" t="str">
        <f>IF('2 علوم تجريبية 1'!L19="","",'2 علوم تجريبية 1'!L19)</f>
        <v/>
      </c>
      <c r="F60" s="142" t="str">
        <f>IF('2 علوم تجريبية 1'!M19="","",'2 علوم تجريبية 1'!M19)</f>
        <v/>
      </c>
      <c r="G60" s="142" t="str">
        <f>IF('2 علوم تجريبية 1'!N19="","",'2 علوم تجريبية 1'!N19*2)</f>
        <v/>
      </c>
      <c r="H60" s="142" t="str">
        <f t="shared" si="4"/>
        <v/>
      </c>
      <c r="I60" s="143">
        <f>IF('2 علوم تجريبية 1'!$M$1="","",'2 علوم تجريبية 1'!$M$1)</f>
        <v>2</v>
      </c>
      <c r="J60" s="144" t="str">
        <f t="shared" si="5"/>
        <v/>
      </c>
      <c r="K60" s="253" t="str">
        <f t="shared" si="6"/>
        <v/>
      </c>
      <c r="L60" s="253"/>
      <c r="M60" s="146"/>
      <c r="N60" s="274"/>
    </row>
    <row r="61" spans="1:14" ht="21" thickBot="1" x14ac:dyDescent="0.3">
      <c r="A61" s="141">
        <f>IF('2 علوم تجريبية 1'!C20="","",'2 علوم تجريبية 1'!C20)</f>
        <v>17</v>
      </c>
      <c r="B61" s="239" t="str">
        <f>IF('2 علوم تجريبية 1'!D20:D20="","",'2 علوم تجريبية 1'!D20:D20)</f>
        <v>سليمي بشرى هبة الله</v>
      </c>
      <c r="C61" s="240"/>
      <c r="D61" s="142" t="str">
        <f>IF('2 علوم تجريبية 1'!K20="","",'2 علوم تجريبية 1'!K20)</f>
        <v/>
      </c>
      <c r="E61" s="142" t="str">
        <f>IF('2 علوم تجريبية 1'!L20="","",'2 علوم تجريبية 1'!L20)</f>
        <v/>
      </c>
      <c r="F61" s="142" t="str">
        <f>IF('2 علوم تجريبية 1'!M20="","",'2 علوم تجريبية 1'!M20)</f>
        <v/>
      </c>
      <c r="G61" s="142" t="str">
        <f>IF('2 علوم تجريبية 1'!N20="","",'2 علوم تجريبية 1'!N20*2)</f>
        <v/>
      </c>
      <c r="H61" s="142" t="str">
        <f t="shared" si="4"/>
        <v/>
      </c>
      <c r="I61" s="143">
        <f>IF('2 علوم تجريبية 1'!$M$1="","",'2 علوم تجريبية 1'!$M$1)</f>
        <v>2</v>
      </c>
      <c r="J61" s="144" t="str">
        <f t="shared" si="5"/>
        <v/>
      </c>
      <c r="K61" s="253" t="str">
        <f t="shared" si="6"/>
        <v/>
      </c>
      <c r="L61" s="253"/>
      <c r="M61" s="146"/>
      <c r="N61" s="275"/>
    </row>
    <row r="62" spans="1:14" ht="21.75" thickTop="1" thickBot="1" x14ac:dyDescent="0.3">
      <c r="A62" s="141">
        <f>IF('2 علوم تجريبية 1'!C21="","",'2 علوم تجريبية 1'!C21)</f>
        <v>18</v>
      </c>
      <c r="B62" s="239" t="str">
        <f>IF('2 علوم تجريبية 1'!D21:D21="","",'2 علوم تجريبية 1'!D21:D21)</f>
        <v>شقرون حميدة فريال</v>
      </c>
      <c r="C62" s="240"/>
      <c r="D62" s="142" t="str">
        <f>IF('2 علوم تجريبية 1'!K21="","",'2 علوم تجريبية 1'!K21)</f>
        <v/>
      </c>
      <c r="E62" s="142" t="str">
        <f>IF('2 علوم تجريبية 1'!L21="","",'2 علوم تجريبية 1'!L21)</f>
        <v/>
      </c>
      <c r="F62" s="142" t="str">
        <f>IF('2 علوم تجريبية 1'!M21="","",'2 علوم تجريبية 1'!M21)</f>
        <v/>
      </c>
      <c r="G62" s="142" t="str">
        <f>IF('2 علوم تجريبية 1'!N21="","",'2 علوم تجريبية 1'!N21*2)</f>
        <v/>
      </c>
      <c r="H62" s="142" t="str">
        <f t="shared" si="4"/>
        <v/>
      </c>
      <c r="I62" s="143">
        <f>IF('2 علوم تجريبية 1'!$M$1="","",'2 علوم تجريبية 1'!$M$1)</f>
        <v>2</v>
      </c>
      <c r="J62" s="144" t="str">
        <f t="shared" si="5"/>
        <v/>
      </c>
      <c r="K62" s="253" t="str">
        <f t="shared" si="6"/>
        <v/>
      </c>
      <c r="L62" s="253"/>
      <c r="M62" s="146"/>
      <c r="N62" s="147"/>
    </row>
    <row r="63" spans="1:14" ht="21" customHeight="1" thickTop="1" thickBot="1" x14ac:dyDescent="0.3">
      <c r="A63" s="141">
        <f>IF('2 علوم تجريبية 1'!C22="","",'2 علوم تجريبية 1'!C22)</f>
        <v>19</v>
      </c>
      <c r="B63" s="239" t="str">
        <f>IF('2 علوم تجريبية 1'!D22:D22="","",'2 علوم تجريبية 1'!D22:D22)</f>
        <v>صديقي أسماء</v>
      </c>
      <c r="C63" s="240"/>
      <c r="D63" s="142" t="str">
        <f>IF('2 علوم تجريبية 1'!K22="","",'2 علوم تجريبية 1'!K22)</f>
        <v/>
      </c>
      <c r="E63" s="142" t="str">
        <f>IF('2 علوم تجريبية 1'!L22="","",'2 علوم تجريبية 1'!L22)</f>
        <v/>
      </c>
      <c r="F63" s="142" t="str">
        <f>IF('2 علوم تجريبية 1'!M22="","",'2 علوم تجريبية 1'!M22)</f>
        <v/>
      </c>
      <c r="G63" s="142" t="str">
        <f>IF('2 علوم تجريبية 1'!N22="","",'2 علوم تجريبية 1'!N22*2)</f>
        <v/>
      </c>
      <c r="H63" s="142" t="str">
        <f t="shared" si="4"/>
        <v/>
      </c>
      <c r="I63" s="143">
        <f>IF('2 علوم تجريبية 1'!$M$1="","",'2 علوم تجريبية 1'!$M$1)</f>
        <v>2</v>
      </c>
      <c r="J63" s="144" t="str">
        <f t="shared" si="5"/>
        <v/>
      </c>
      <c r="K63" s="253" t="str">
        <f t="shared" si="6"/>
        <v/>
      </c>
      <c r="L63" s="253"/>
      <c r="M63" s="146"/>
      <c r="N63" s="270" t="str">
        <f>IFERROR(AVERAGE(H45:H74),"")</f>
        <v/>
      </c>
    </row>
    <row r="64" spans="1:14" ht="21" thickBot="1" x14ac:dyDescent="0.3">
      <c r="A64" s="141">
        <f>IF('2 علوم تجريبية 1'!C23="","",'2 علوم تجريبية 1'!C23)</f>
        <v>20</v>
      </c>
      <c r="B64" s="239" t="str">
        <f>IF('2 علوم تجريبية 1'!D23:D23="","",'2 علوم تجريبية 1'!D23:D23)</f>
        <v>عباش بشرى</v>
      </c>
      <c r="C64" s="240"/>
      <c r="D64" s="142" t="str">
        <f>IF('2 علوم تجريبية 1'!K23="","",'2 علوم تجريبية 1'!K23)</f>
        <v/>
      </c>
      <c r="E64" s="142" t="str">
        <f>IF('2 علوم تجريبية 1'!L23="","",'2 علوم تجريبية 1'!L23)</f>
        <v/>
      </c>
      <c r="F64" s="142" t="str">
        <f>IF('2 علوم تجريبية 1'!M23="","",'2 علوم تجريبية 1'!M23)</f>
        <v/>
      </c>
      <c r="G64" s="142" t="str">
        <f>IF('2 علوم تجريبية 1'!N23="","",'2 علوم تجريبية 1'!N23*2)</f>
        <v/>
      </c>
      <c r="H64" s="142" t="str">
        <f t="shared" si="4"/>
        <v/>
      </c>
      <c r="I64" s="143">
        <f>IF('2 علوم تجريبية 1'!$M$1="","",'2 علوم تجريبية 1'!$M$1)</f>
        <v>2</v>
      </c>
      <c r="J64" s="144" t="str">
        <f t="shared" si="5"/>
        <v/>
      </c>
      <c r="K64" s="253" t="str">
        <f t="shared" si="6"/>
        <v/>
      </c>
      <c r="L64" s="253"/>
      <c r="M64" s="146"/>
      <c r="N64" s="271"/>
    </row>
    <row r="65" spans="1:14" ht="21" thickBot="1" x14ac:dyDescent="0.3">
      <c r="A65" s="141">
        <f>IF('2 علوم تجريبية 1'!C24="","",'2 علوم تجريبية 1'!C24)</f>
        <v>21</v>
      </c>
      <c r="B65" s="239" t="str">
        <f>IF('2 علوم تجريبية 1'!D24:D24="","",'2 علوم تجريبية 1'!D24:D24)</f>
        <v>عروسي فاطنة شيماء</v>
      </c>
      <c r="C65" s="240"/>
      <c r="D65" s="142" t="str">
        <f>IF('2 علوم تجريبية 1'!K24="","",'2 علوم تجريبية 1'!K24)</f>
        <v/>
      </c>
      <c r="E65" s="142" t="str">
        <f>IF('2 علوم تجريبية 1'!L24="","",'2 علوم تجريبية 1'!L24)</f>
        <v/>
      </c>
      <c r="F65" s="142" t="str">
        <f>IF('2 علوم تجريبية 1'!M24="","",'2 علوم تجريبية 1'!M24)</f>
        <v/>
      </c>
      <c r="G65" s="142" t="str">
        <f>IF('2 علوم تجريبية 1'!N24="","",'2 علوم تجريبية 1'!N24*2)</f>
        <v/>
      </c>
      <c r="H65" s="142" t="str">
        <f t="shared" si="4"/>
        <v/>
      </c>
      <c r="I65" s="143">
        <f>IF('2 علوم تجريبية 1'!$M$1="","",'2 علوم تجريبية 1'!$M$1)</f>
        <v>2</v>
      </c>
      <c r="J65" s="144" t="str">
        <f t="shared" si="5"/>
        <v/>
      </c>
      <c r="K65" s="253" t="str">
        <f t="shared" si="6"/>
        <v/>
      </c>
      <c r="L65" s="253"/>
      <c r="M65" s="146"/>
      <c r="N65" s="271"/>
    </row>
    <row r="66" spans="1:14" ht="21" thickBot="1" x14ac:dyDescent="0.3">
      <c r="A66" s="141">
        <f>IF('2 علوم تجريبية 1'!C25="","",'2 علوم تجريبية 1'!C25)</f>
        <v>22</v>
      </c>
      <c r="B66" s="239" t="str">
        <f>IF('2 علوم تجريبية 1'!D25:D25="","",'2 علوم تجريبية 1'!D25:D25)</f>
        <v>عفوس سندس</v>
      </c>
      <c r="C66" s="240"/>
      <c r="D66" s="142" t="str">
        <f>IF('2 علوم تجريبية 1'!K25="","",'2 علوم تجريبية 1'!K25)</f>
        <v/>
      </c>
      <c r="E66" s="142" t="str">
        <f>IF('2 علوم تجريبية 1'!L25="","",'2 علوم تجريبية 1'!L25)</f>
        <v/>
      </c>
      <c r="F66" s="142" t="str">
        <f>IF('2 علوم تجريبية 1'!M25="","",'2 علوم تجريبية 1'!M25)</f>
        <v/>
      </c>
      <c r="G66" s="142" t="str">
        <f>IF('2 علوم تجريبية 1'!N25="","",'2 علوم تجريبية 1'!N25*2)</f>
        <v/>
      </c>
      <c r="H66" s="142" t="str">
        <f t="shared" si="4"/>
        <v/>
      </c>
      <c r="I66" s="143">
        <f>IF('2 علوم تجريبية 1'!$M$1="","",'2 علوم تجريبية 1'!$M$1)</f>
        <v>2</v>
      </c>
      <c r="J66" s="144" t="str">
        <f t="shared" si="5"/>
        <v/>
      </c>
      <c r="K66" s="253" t="str">
        <f t="shared" si="6"/>
        <v/>
      </c>
      <c r="L66" s="253"/>
      <c r="M66" s="146"/>
      <c r="N66" s="271"/>
    </row>
    <row r="67" spans="1:14" ht="21" thickBot="1" x14ac:dyDescent="0.3">
      <c r="A67" s="141">
        <f>IF('2 علوم تجريبية 1'!C26="","",'2 علوم تجريبية 1'!C26)</f>
        <v>23</v>
      </c>
      <c r="B67" s="239" t="str">
        <f>IF('2 علوم تجريبية 1'!D26:D26="","",'2 علوم تجريبية 1'!D26:D26)</f>
        <v>قايل خولة</v>
      </c>
      <c r="C67" s="240"/>
      <c r="D67" s="142" t="str">
        <f>IF('2 علوم تجريبية 1'!K26="","",'2 علوم تجريبية 1'!K26)</f>
        <v/>
      </c>
      <c r="E67" s="142" t="str">
        <f>IF('2 علوم تجريبية 1'!L26="","",'2 علوم تجريبية 1'!L26)</f>
        <v/>
      </c>
      <c r="F67" s="142" t="str">
        <f>IF('2 علوم تجريبية 1'!M26="","",'2 علوم تجريبية 1'!M26)</f>
        <v/>
      </c>
      <c r="G67" s="142" t="str">
        <f>IF('2 علوم تجريبية 1'!N26="","",'2 علوم تجريبية 1'!N26*2)</f>
        <v/>
      </c>
      <c r="H67" s="142" t="str">
        <f t="shared" si="4"/>
        <v/>
      </c>
      <c r="I67" s="143">
        <f>IF('2 علوم تجريبية 1'!$M$1="","",'2 علوم تجريبية 1'!$M$1)</f>
        <v>2</v>
      </c>
      <c r="J67" s="144" t="str">
        <f t="shared" si="5"/>
        <v/>
      </c>
      <c r="K67" s="253" t="str">
        <f t="shared" si="6"/>
        <v/>
      </c>
      <c r="L67" s="253"/>
      <c r="M67" s="146"/>
      <c r="N67" s="271"/>
    </row>
    <row r="68" spans="1:14" ht="21" thickBot="1" x14ac:dyDescent="0.3">
      <c r="A68" s="141">
        <f>IF('2 علوم تجريبية 1'!C27="","",'2 علوم تجريبية 1'!C27)</f>
        <v>24</v>
      </c>
      <c r="B68" s="239" t="str">
        <f>IF('2 علوم تجريبية 1'!D27:D27="","",'2 علوم تجريبية 1'!D27:D27)</f>
        <v>قلاوي إلياس</v>
      </c>
      <c r="C68" s="240"/>
      <c r="D68" s="142" t="str">
        <f>IF('2 علوم تجريبية 1'!K27="","",'2 علوم تجريبية 1'!K27)</f>
        <v/>
      </c>
      <c r="E68" s="142" t="str">
        <f>IF('2 علوم تجريبية 1'!L27="","",'2 علوم تجريبية 1'!L27)</f>
        <v/>
      </c>
      <c r="F68" s="142" t="str">
        <f>IF('2 علوم تجريبية 1'!M27="","",'2 علوم تجريبية 1'!M27)</f>
        <v/>
      </c>
      <c r="G68" s="142" t="str">
        <f>IF('2 علوم تجريبية 1'!N27="","",'2 علوم تجريبية 1'!N27*2)</f>
        <v/>
      </c>
      <c r="H68" s="142" t="str">
        <f t="shared" si="4"/>
        <v/>
      </c>
      <c r="I68" s="143">
        <f>IF('2 علوم تجريبية 1'!$M$1="","",'2 علوم تجريبية 1'!$M$1)</f>
        <v>2</v>
      </c>
      <c r="J68" s="144" t="str">
        <f t="shared" si="5"/>
        <v/>
      </c>
      <c r="K68" s="253" t="str">
        <f t="shared" si="6"/>
        <v/>
      </c>
      <c r="L68" s="253"/>
      <c r="M68" s="146"/>
      <c r="N68" s="271"/>
    </row>
    <row r="69" spans="1:14" ht="21" thickBot="1" x14ac:dyDescent="0.3">
      <c r="A69" s="141">
        <f>IF('2 علوم تجريبية 1'!C28="","",'2 علوم تجريبية 1'!C28)</f>
        <v>25</v>
      </c>
      <c r="B69" s="239" t="str">
        <f>IF('2 علوم تجريبية 1'!D28:D28="","",'2 علوم تجريبية 1'!D28:D28)</f>
        <v>مجري صبرينة رشا</v>
      </c>
      <c r="C69" s="240"/>
      <c r="D69" s="142" t="str">
        <f>IF('2 علوم تجريبية 1'!K28="","",'2 علوم تجريبية 1'!K28)</f>
        <v/>
      </c>
      <c r="E69" s="142" t="str">
        <f>IF('2 علوم تجريبية 1'!L28="","",'2 علوم تجريبية 1'!L28)</f>
        <v/>
      </c>
      <c r="F69" s="142" t="str">
        <f>IF('2 علوم تجريبية 1'!M28="","",'2 علوم تجريبية 1'!M28)</f>
        <v/>
      </c>
      <c r="G69" s="142" t="str">
        <f>IF('2 علوم تجريبية 1'!N28="","",'2 علوم تجريبية 1'!N28*2)</f>
        <v/>
      </c>
      <c r="H69" s="142" t="str">
        <f t="shared" si="4"/>
        <v/>
      </c>
      <c r="I69" s="143">
        <f>IF('2 علوم تجريبية 1'!$M$1="","",'2 علوم تجريبية 1'!$M$1)</f>
        <v>2</v>
      </c>
      <c r="J69" s="144" t="str">
        <f t="shared" si="5"/>
        <v/>
      </c>
      <c r="K69" s="253" t="str">
        <f t="shared" si="6"/>
        <v/>
      </c>
      <c r="L69" s="253"/>
      <c r="M69" s="146"/>
      <c r="N69" s="271"/>
    </row>
    <row r="70" spans="1:14" ht="21" thickBot="1" x14ac:dyDescent="0.3">
      <c r="A70" s="141">
        <f>IF('2 علوم تجريبية 1'!C29="","",'2 علوم تجريبية 1'!C29)</f>
        <v>26</v>
      </c>
      <c r="B70" s="239" t="str">
        <f>IF('2 علوم تجريبية 1'!D29:D29="","",'2 علوم تجريبية 1'!D29:D29)</f>
        <v>محجوب أسماء</v>
      </c>
      <c r="C70" s="240"/>
      <c r="D70" s="142" t="str">
        <f>IF('2 علوم تجريبية 1'!K29="","",'2 علوم تجريبية 1'!K29)</f>
        <v/>
      </c>
      <c r="E70" s="142" t="str">
        <f>IF('2 علوم تجريبية 1'!L29="","",'2 علوم تجريبية 1'!L29)</f>
        <v/>
      </c>
      <c r="F70" s="142" t="str">
        <f>IF('2 علوم تجريبية 1'!M29="","",'2 علوم تجريبية 1'!M29)</f>
        <v/>
      </c>
      <c r="G70" s="142" t="str">
        <f>IF('2 علوم تجريبية 1'!N29="","",'2 علوم تجريبية 1'!N29*2)</f>
        <v/>
      </c>
      <c r="H70" s="142" t="str">
        <f t="shared" si="4"/>
        <v/>
      </c>
      <c r="I70" s="143">
        <f>IF('2 علوم تجريبية 1'!$M$1="","",'2 علوم تجريبية 1'!$M$1)</f>
        <v>2</v>
      </c>
      <c r="J70" s="144" t="str">
        <f t="shared" si="5"/>
        <v/>
      </c>
      <c r="K70" s="253" t="str">
        <f t="shared" si="6"/>
        <v/>
      </c>
      <c r="L70" s="253"/>
      <c r="M70" s="146"/>
      <c r="N70" s="271"/>
    </row>
    <row r="71" spans="1:14" ht="21" thickBot="1" x14ac:dyDescent="0.3">
      <c r="A71" s="141">
        <f>IF('2 علوم تجريبية 1'!C30="","",'2 علوم تجريبية 1'!C30)</f>
        <v>27</v>
      </c>
      <c r="B71" s="239" t="str">
        <f>IF('2 علوم تجريبية 1'!D30:D30="","",'2 علوم تجريبية 1'!D30:D30)</f>
        <v>مشري عبد الرحمان</v>
      </c>
      <c r="C71" s="240"/>
      <c r="D71" s="142" t="str">
        <f>IF('2 علوم تجريبية 1'!K30="","",'2 علوم تجريبية 1'!K30)</f>
        <v/>
      </c>
      <c r="E71" s="142" t="str">
        <f>IF('2 علوم تجريبية 1'!L30="","",'2 علوم تجريبية 1'!L30)</f>
        <v/>
      </c>
      <c r="F71" s="142" t="str">
        <f>IF('2 علوم تجريبية 1'!M30="","",'2 علوم تجريبية 1'!M30)</f>
        <v/>
      </c>
      <c r="G71" s="142" t="str">
        <f>IF('2 علوم تجريبية 1'!N30="","",'2 علوم تجريبية 1'!N30*2)</f>
        <v/>
      </c>
      <c r="H71" s="142" t="str">
        <f t="shared" si="4"/>
        <v/>
      </c>
      <c r="I71" s="143">
        <f>IF('2 علوم تجريبية 1'!$M$1="","",'2 علوم تجريبية 1'!$M$1)</f>
        <v>2</v>
      </c>
      <c r="J71" s="144" t="str">
        <f t="shared" si="5"/>
        <v/>
      </c>
      <c r="K71" s="253" t="str">
        <f t="shared" si="6"/>
        <v/>
      </c>
      <c r="L71" s="253"/>
      <c r="M71" s="146"/>
      <c r="N71" s="271"/>
    </row>
    <row r="72" spans="1:14" ht="21" thickBot="1" x14ac:dyDescent="0.3">
      <c r="A72" s="141">
        <f>IF('2 علوم تجريبية 1'!C31="","",'2 علوم تجريبية 1'!C31)</f>
        <v>28</v>
      </c>
      <c r="B72" s="239" t="str">
        <f>IF('2 علوم تجريبية 1'!D31:D31="","",'2 علوم تجريبية 1'!D31:D31)</f>
        <v>منصور حياة</v>
      </c>
      <c r="C72" s="240"/>
      <c r="D72" s="142" t="str">
        <f>IF('2 علوم تجريبية 1'!K31="","",'2 علوم تجريبية 1'!K31)</f>
        <v/>
      </c>
      <c r="E72" s="142" t="str">
        <f>IF('2 علوم تجريبية 1'!L31="","",'2 علوم تجريبية 1'!L31)</f>
        <v/>
      </c>
      <c r="F72" s="142" t="str">
        <f>IF('2 علوم تجريبية 1'!M31="","",'2 علوم تجريبية 1'!M31)</f>
        <v/>
      </c>
      <c r="G72" s="142" t="str">
        <f>IF('2 علوم تجريبية 1'!N31="","",'2 علوم تجريبية 1'!N31*2)</f>
        <v/>
      </c>
      <c r="H72" s="142" t="str">
        <f t="shared" si="4"/>
        <v/>
      </c>
      <c r="I72" s="143">
        <f>IF('2 علوم تجريبية 1'!$M$1="","",'2 علوم تجريبية 1'!$M$1)</f>
        <v>2</v>
      </c>
      <c r="J72" s="144" t="str">
        <f t="shared" si="5"/>
        <v/>
      </c>
      <c r="K72" s="253" t="str">
        <f t="shared" si="6"/>
        <v/>
      </c>
      <c r="L72" s="253"/>
      <c r="M72" s="146"/>
      <c r="N72" s="271"/>
    </row>
    <row r="73" spans="1:14" ht="21" thickBot="1" x14ac:dyDescent="0.3">
      <c r="A73" s="141">
        <f>IF('2 علوم تجريبية 1'!C32="","",'2 علوم تجريبية 1'!C32)</f>
        <v>29</v>
      </c>
      <c r="B73" s="239" t="str">
        <f>IF('2 علوم تجريبية 1'!D32:D32="","",'2 علوم تجريبية 1'!D32:D32)</f>
        <v>منصوري بوتخيل</v>
      </c>
      <c r="C73" s="240"/>
      <c r="D73" s="142" t="str">
        <f>IF('2 علوم تجريبية 1'!K32="","",'2 علوم تجريبية 1'!K32)</f>
        <v/>
      </c>
      <c r="E73" s="142" t="str">
        <f>IF('2 علوم تجريبية 1'!L32="","",'2 علوم تجريبية 1'!L32)</f>
        <v/>
      </c>
      <c r="F73" s="142" t="str">
        <f>IF('2 علوم تجريبية 1'!M32="","",'2 علوم تجريبية 1'!M32)</f>
        <v/>
      </c>
      <c r="G73" s="142" t="str">
        <f>IF('2 علوم تجريبية 1'!N32="","",'2 علوم تجريبية 1'!N32*2)</f>
        <v/>
      </c>
      <c r="H73" s="142" t="str">
        <f t="shared" si="4"/>
        <v/>
      </c>
      <c r="I73" s="143">
        <f>IF('2 علوم تجريبية 1'!$M$1="","",'2 علوم تجريبية 1'!$M$1)</f>
        <v>2</v>
      </c>
      <c r="J73" s="144" t="str">
        <f t="shared" si="5"/>
        <v/>
      </c>
      <c r="K73" s="253" t="str">
        <f t="shared" si="6"/>
        <v/>
      </c>
      <c r="L73" s="253"/>
      <c r="M73" s="146"/>
      <c r="N73" s="271"/>
    </row>
    <row r="74" spans="1:14" ht="21" thickBot="1" x14ac:dyDescent="0.3">
      <c r="A74" s="141">
        <f>IF('2 علوم تجريبية 1'!C33="","",'2 علوم تجريبية 1'!C33)</f>
        <v>30</v>
      </c>
      <c r="B74" s="257" t="str">
        <f>IF('2 علوم تجريبية 1'!D33:D33="","",'2 علوم تجريبية 1'!D33:D33)</f>
        <v>يوسفي هاجر</v>
      </c>
      <c r="C74" s="258"/>
      <c r="D74" s="149" t="str">
        <f>IF('2 علوم تجريبية 1'!K33="","",'2 علوم تجريبية 1'!K33)</f>
        <v/>
      </c>
      <c r="E74" s="149" t="str">
        <f>IF('2 علوم تجريبية 1'!L33="","",'2 علوم تجريبية 1'!L33)</f>
        <v/>
      </c>
      <c r="F74" s="149" t="str">
        <f>IF('2 علوم تجريبية 1'!M33="","",'2 علوم تجريبية 1'!M33)</f>
        <v/>
      </c>
      <c r="G74" s="149" t="str">
        <f>IF('2 علوم تجريبية 1'!N33="","",'2 علوم تجريبية 1'!N33*2)</f>
        <v/>
      </c>
      <c r="H74" s="149" t="str">
        <f t="shared" si="4"/>
        <v/>
      </c>
      <c r="I74" s="150">
        <f>IF('2 علوم تجريبية 1'!$M$1="","",'2 علوم تجريبية 1'!$M$1)</f>
        <v>2</v>
      </c>
      <c r="J74" s="151"/>
      <c r="K74" s="261" t="str">
        <f t="shared" si="6"/>
        <v/>
      </c>
      <c r="L74" s="261"/>
      <c r="M74" s="146"/>
      <c r="N74" s="271"/>
    </row>
    <row r="75" spans="1:14" ht="21" thickBot="1" x14ac:dyDescent="0.3">
      <c r="A75" s="135" t="str">
        <f>IF('2 علوم تجريبية 1'!C34="","",'2 علوم تجريبية 1'!C34)</f>
        <v/>
      </c>
      <c r="B75" s="269" t="str">
        <f>IF('2 علوم تجريبية 1'!D34:D34="","",'2 علوم تجريبية 1'!D34:D34)</f>
        <v/>
      </c>
      <c r="C75" s="269"/>
      <c r="D75" s="158" t="str">
        <f>IF('2 علوم تجريبية 1'!K34="","",'2 علوم تجريبية 1'!K34)</f>
        <v/>
      </c>
      <c r="E75" s="158" t="str">
        <f>IF('2 علوم تجريبية 1'!L34="","",'2 علوم تجريبية 1'!L34)</f>
        <v/>
      </c>
      <c r="F75" s="158" t="str">
        <f>IF('2 علوم تجريبية 1'!M34="","",'2 علوم تجريبية 1'!M34)</f>
        <v/>
      </c>
      <c r="G75" s="158" t="str">
        <f>IF('2 علوم تجريبية 1'!N34="","",'2 علوم تجريبية 1'!N34*2)</f>
        <v/>
      </c>
      <c r="H75" s="158" t="str">
        <f t="shared" ref="H75:H76" si="7">IFERROR((D75+E75+F75+G75)/5,"")</f>
        <v/>
      </c>
      <c r="I75" s="159">
        <f>IF('2 علوم تجريبية 1'!$M$1="","",'2 علوم تجريبية 1'!$M$1)</f>
        <v>2</v>
      </c>
      <c r="J75" s="154" t="str">
        <f t="shared" si="5"/>
        <v/>
      </c>
      <c r="K75" s="260" t="str">
        <f t="shared" si="6"/>
        <v/>
      </c>
      <c r="L75" s="260"/>
      <c r="M75" s="152"/>
      <c r="N75" s="272"/>
    </row>
    <row r="76" spans="1:14" ht="21" thickBot="1" x14ac:dyDescent="0.3">
      <c r="A76" s="120" t="str">
        <f>IF('2 علوم تجريبية 1'!C35="","",'2 علوم تجريبية 1'!C35)</f>
        <v/>
      </c>
      <c r="B76" s="254" t="str">
        <f>IF('2 علوم تجريبية 1'!D35:D35="","",'2 علوم تجريبية 1'!D35:D35)</f>
        <v/>
      </c>
      <c r="C76" s="254"/>
      <c r="D76" s="121" t="str">
        <f>IF('2 علوم تجريبية 1'!K35="","",'2 علوم تجريبية 1'!K35)</f>
        <v/>
      </c>
      <c r="E76" s="121" t="str">
        <f>IF('2 علوم تجريبية 1'!L35="","",'2 علوم تجريبية 1'!L35)</f>
        <v/>
      </c>
      <c r="F76" s="121" t="str">
        <f>IF('2 علوم تجريبية 1'!M35="","",'2 علوم تجريبية 1'!M35)</f>
        <v/>
      </c>
      <c r="G76" s="121" t="str">
        <f>IF('2 علوم تجريبية 1'!N35="","",'2 علوم تجريبية 1'!N35*2)</f>
        <v/>
      </c>
      <c r="H76" s="121" t="str">
        <f t="shared" si="7"/>
        <v/>
      </c>
      <c r="I76" s="123"/>
      <c r="J76" s="122" t="str">
        <f t="shared" si="5"/>
        <v/>
      </c>
      <c r="K76" s="259" t="str">
        <f t="shared" si="6"/>
        <v/>
      </c>
      <c r="L76" s="259"/>
      <c r="M76" s="124"/>
      <c r="N76" s="132"/>
    </row>
    <row r="77" spans="1:14" ht="24" thickTop="1" thickBot="1" x14ac:dyDescent="0.3">
      <c r="A77" s="118"/>
      <c r="B77" s="279" t="s">
        <v>153</v>
      </c>
      <c r="C77" s="280"/>
      <c r="D77" s="281"/>
      <c r="E77" s="118"/>
      <c r="F77" s="173">
        <f>COUNTIF(H45:H74,"&gt;=10")</f>
        <v>0</v>
      </c>
      <c r="G77" s="118"/>
      <c r="H77" s="118"/>
      <c r="I77" s="279" t="s">
        <v>152</v>
      </c>
      <c r="J77" s="280"/>
      <c r="K77" s="281"/>
      <c r="L77" s="118"/>
      <c r="M77" s="118"/>
      <c r="N77" s="173">
        <f>COUNTIF(H45:H74,"&lt;10")</f>
        <v>0</v>
      </c>
    </row>
    <row r="78" spans="1:14" ht="19.5" thickTop="1" x14ac:dyDescent="0.25">
      <c r="A78" s="118"/>
      <c r="B78" s="118"/>
      <c r="C78" s="118"/>
      <c r="D78" s="118"/>
      <c r="E78" s="118"/>
      <c r="F78" s="118"/>
      <c r="G78" s="118"/>
      <c r="H78" s="118"/>
      <c r="I78" s="133"/>
      <c r="J78" s="133"/>
      <c r="K78" s="118"/>
      <c r="L78" s="118"/>
      <c r="M78" s="118"/>
      <c r="N78" s="118"/>
    </row>
    <row r="79" spans="1:14" x14ac:dyDescent="0.25">
      <c r="A79" s="118"/>
      <c r="B79" s="118"/>
      <c r="C79" s="118"/>
      <c r="D79" s="118"/>
      <c r="E79" s="118"/>
      <c r="F79" s="118"/>
      <c r="G79" s="118"/>
      <c r="H79" s="118"/>
      <c r="I79" s="133"/>
      <c r="J79" s="133"/>
      <c r="K79" s="118"/>
      <c r="L79" s="118"/>
      <c r="M79" s="118"/>
      <c r="N79" s="118"/>
    </row>
    <row r="80" spans="1:14" x14ac:dyDescent="0.25">
      <c r="A80" s="118"/>
      <c r="B80" s="118"/>
      <c r="C80" s="118"/>
      <c r="D80" s="118"/>
      <c r="E80" s="118"/>
      <c r="F80" s="118"/>
      <c r="G80" s="118"/>
      <c r="H80" s="118"/>
      <c r="I80" s="133"/>
      <c r="J80" s="133"/>
      <c r="K80" s="118"/>
      <c r="L80" s="118"/>
      <c r="M80" s="118"/>
      <c r="N80" s="118"/>
    </row>
    <row r="81" spans="1:14" ht="19.5" thickBot="1" x14ac:dyDescent="0.3">
      <c r="A81" s="118"/>
      <c r="B81" s="118"/>
      <c r="C81" s="118"/>
      <c r="D81" s="118"/>
      <c r="E81" s="118"/>
      <c r="F81" s="118"/>
      <c r="G81" s="118"/>
      <c r="H81" s="118"/>
      <c r="I81" s="133"/>
      <c r="J81" s="133"/>
      <c r="K81" s="118"/>
      <c r="L81" s="118"/>
      <c r="M81" s="118"/>
      <c r="N81" s="118"/>
    </row>
    <row r="82" spans="1:14" ht="30.75" thickBot="1" x14ac:dyDescent="0.3">
      <c r="A82" s="246" t="s">
        <v>0</v>
      </c>
      <c r="B82" s="246"/>
      <c r="C82" s="248" t="s">
        <v>26</v>
      </c>
      <c r="D82" s="248"/>
      <c r="E82" s="249"/>
      <c r="F82" s="243" t="s">
        <v>22</v>
      </c>
      <c r="G82" s="244"/>
      <c r="H82" s="244"/>
      <c r="I82" s="245"/>
      <c r="J82" s="267" t="s">
        <v>9</v>
      </c>
      <c r="K82" s="268"/>
      <c r="L82" s="262" t="s">
        <v>19</v>
      </c>
      <c r="M82" s="262"/>
      <c r="N82" s="262"/>
    </row>
    <row r="83" spans="1:14" ht="23.25" thickBot="1" x14ac:dyDescent="0.3">
      <c r="A83" s="246" t="s">
        <v>6</v>
      </c>
      <c r="B83" s="246"/>
      <c r="C83" s="250" t="s">
        <v>29</v>
      </c>
      <c r="D83" s="250"/>
      <c r="E83" s="250"/>
      <c r="F83" s="241" t="s">
        <v>5</v>
      </c>
      <c r="G83" s="241"/>
      <c r="H83" s="251" t="str">
        <f>IFERROR(INDEX($B$86:$H$116,MATCH(L83,$H$86:$H$116,0),1),"")</f>
        <v/>
      </c>
      <c r="I83" s="251"/>
      <c r="J83" s="252"/>
      <c r="K83" s="165" t="s">
        <v>10</v>
      </c>
      <c r="L83" s="136">
        <f>IFERROR(MAX(H86:H121),"")</f>
        <v>0</v>
      </c>
      <c r="M83" s="137"/>
      <c r="N83" s="138" t="s">
        <v>18</v>
      </c>
    </row>
    <row r="84" spans="1:14" ht="23.25" thickBot="1" x14ac:dyDescent="0.3">
      <c r="A84" s="246" t="s">
        <v>1</v>
      </c>
      <c r="B84" s="246"/>
      <c r="C84" s="250" t="s">
        <v>7</v>
      </c>
      <c r="D84" s="250"/>
      <c r="E84" s="250"/>
      <c r="F84" s="242" t="s">
        <v>8</v>
      </c>
      <c r="G84" s="242"/>
      <c r="H84" s="252" t="str">
        <f>IFERROR(INDEX($B$86:$H$116,MATCH(L84,$H$86:$H$116,0),1),"")</f>
        <v/>
      </c>
      <c r="I84" s="252"/>
      <c r="J84" s="252"/>
      <c r="K84" s="165" t="s">
        <v>10</v>
      </c>
      <c r="L84" s="136">
        <f>IFERROR(MIN(H86:H121),"")</f>
        <v>0</v>
      </c>
      <c r="M84" s="137"/>
      <c r="N84" s="139" t="s">
        <v>25</v>
      </c>
    </row>
    <row r="85" spans="1:14" ht="21.75" customHeight="1" thickTop="1" thickBot="1" x14ac:dyDescent="0.3">
      <c r="A85" s="163" t="s">
        <v>2</v>
      </c>
      <c r="B85" s="247" t="s">
        <v>3</v>
      </c>
      <c r="C85" s="247"/>
      <c r="D85" s="164" t="s">
        <v>11</v>
      </c>
      <c r="E85" s="164" t="s">
        <v>12</v>
      </c>
      <c r="F85" s="164" t="s">
        <v>13</v>
      </c>
      <c r="G85" s="164" t="s">
        <v>28</v>
      </c>
      <c r="H85" s="164" t="s">
        <v>14</v>
      </c>
      <c r="I85" s="164" t="s">
        <v>15</v>
      </c>
      <c r="J85" s="164" t="s">
        <v>16</v>
      </c>
      <c r="K85" s="265" t="s">
        <v>17</v>
      </c>
      <c r="L85" s="265"/>
      <c r="M85" s="140"/>
      <c r="N85" s="273" t="s">
        <v>151</v>
      </c>
    </row>
    <row r="86" spans="1:14" ht="21" thickBot="1" x14ac:dyDescent="0.3">
      <c r="A86" s="141">
        <f>IF('2 علوم تجريبية 1'!C4="","",'2 علوم تجريبية 1'!C4)</f>
        <v>1</v>
      </c>
      <c r="B86" s="239" t="str">
        <f>IF('2 علوم تجريبية 1'!D4:D4="","",'2 علوم تجريبية 1'!D4:D4)</f>
        <v>المير عبد الودود</v>
      </c>
      <c r="C86" s="240"/>
      <c r="D86" s="142" t="str">
        <f>IF('2 علوم تجريبية 1'!P4="","",'2 علوم تجريبية 1'!P4)</f>
        <v/>
      </c>
      <c r="E86" s="142" t="str">
        <f>IF('2 علوم تجريبية 1'!Q4="","",'2 علوم تجريبية 1'!Q4)</f>
        <v/>
      </c>
      <c r="F86" s="142" t="str">
        <f>IF('2 علوم تجريبية 1'!R4="","",'2 علوم تجريبية 1'!R4)</f>
        <v/>
      </c>
      <c r="G86" s="142" t="str">
        <f>IF('2 علوم تجريبية 1'!S4="","",'2 علوم تجريبية 1'!S4*2)</f>
        <v/>
      </c>
      <c r="H86" s="142" t="str">
        <f>IF(D86="","",SUM(D86:G86)/5)</f>
        <v/>
      </c>
      <c r="I86" s="143">
        <f>IF('2 علوم تجريبية 1'!$M$1="","",'2 علوم تجريبية 1'!$M$1)</f>
        <v>2</v>
      </c>
      <c r="J86" s="144" t="str">
        <f>IFERROR(I86*H86,"")</f>
        <v/>
      </c>
      <c r="K86" s="253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253"/>
      <c r="M86" s="145"/>
      <c r="N86" s="274"/>
    </row>
    <row r="87" spans="1:14" ht="21" thickBot="1" x14ac:dyDescent="0.3">
      <c r="A87" s="141">
        <f>IF('2 علوم تجريبية 1'!C5="","",'2 علوم تجريبية 1'!C5)</f>
        <v>2</v>
      </c>
      <c r="B87" s="239" t="str">
        <f>IF('2 علوم تجريبية 1'!D5:D5="","",'2 علوم تجريبية 1'!D5:D5)</f>
        <v>بلجنة صفاء</v>
      </c>
      <c r="C87" s="240"/>
      <c r="D87" s="142" t="str">
        <f>IF('2 علوم تجريبية 1'!P5="","",'2 علوم تجريبية 1'!P5)</f>
        <v/>
      </c>
      <c r="E87" s="142" t="str">
        <f>IF('2 علوم تجريبية 1'!Q5="","",'2 علوم تجريبية 1'!Q5)</f>
        <v/>
      </c>
      <c r="F87" s="142" t="str">
        <f>IF('2 علوم تجريبية 1'!R5="","",'2 علوم تجريبية 1'!R5)</f>
        <v/>
      </c>
      <c r="G87" s="142" t="str">
        <f>IF('2 علوم تجريبية 1'!S5="","",'2 علوم تجريبية 1'!S5*2)</f>
        <v/>
      </c>
      <c r="H87" s="142" t="str">
        <f t="shared" ref="H87:H115" si="8">IF(D87="","",SUM(D87:G87)/5)</f>
        <v/>
      </c>
      <c r="I87" s="143">
        <f>IF('2 علوم تجريبية 1'!$M$1="","",'2 علوم تجريبية 1'!$M$1)</f>
        <v>2</v>
      </c>
      <c r="J87" s="144" t="str">
        <f t="shared" ref="J87:J117" si="9">IFERROR(I87*H87,"")</f>
        <v/>
      </c>
      <c r="K87" s="253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253"/>
      <c r="M87" s="146"/>
      <c r="N87" s="274"/>
    </row>
    <row r="88" spans="1:14" ht="21" thickBot="1" x14ac:dyDescent="0.3">
      <c r="A88" s="141">
        <f>IF('2 علوم تجريبية 1'!C6="","",'2 علوم تجريبية 1'!C6)</f>
        <v>3</v>
      </c>
      <c r="B88" s="239" t="str">
        <f>IF('2 علوم تجريبية 1'!D6:D6="","",'2 علوم تجريبية 1'!D6:D6)</f>
        <v>بلغول محمد ياسر</v>
      </c>
      <c r="C88" s="240"/>
      <c r="D88" s="142" t="str">
        <f>IF('2 علوم تجريبية 1'!P6="","",'2 علوم تجريبية 1'!P6)</f>
        <v/>
      </c>
      <c r="E88" s="142" t="str">
        <f>IF('2 علوم تجريبية 1'!Q6="","",'2 علوم تجريبية 1'!Q6)</f>
        <v/>
      </c>
      <c r="F88" s="142" t="str">
        <f>IF('2 علوم تجريبية 1'!R6="","",'2 علوم تجريبية 1'!R6)</f>
        <v/>
      </c>
      <c r="G88" s="142" t="str">
        <f>IF('2 علوم تجريبية 1'!S6="","",'2 علوم تجريبية 1'!S6*2)</f>
        <v/>
      </c>
      <c r="H88" s="142" t="str">
        <f t="shared" si="8"/>
        <v/>
      </c>
      <c r="I88" s="143">
        <f>IF('2 علوم تجريبية 1'!$M$1="","",'2 علوم تجريبية 1'!$M$1)</f>
        <v>2</v>
      </c>
      <c r="J88" s="144" t="str">
        <f t="shared" si="9"/>
        <v/>
      </c>
      <c r="K88" s="253" t="str">
        <f t="shared" si="10"/>
        <v/>
      </c>
      <c r="L88" s="253"/>
      <c r="M88" s="146"/>
      <c r="N88" s="274"/>
    </row>
    <row r="89" spans="1:14" ht="21" thickBot="1" x14ac:dyDescent="0.3">
      <c r="A89" s="141">
        <f>IF('2 علوم تجريبية 1'!C7="","",'2 علوم تجريبية 1'!C7)</f>
        <v>4</v>
      </c>
      <c r="B89" s="239" t="str">
        <f>IF('2 علوم تجريبية 1'!D7:D7="","",'2 علوم تجريبية 1'!D7:D7)</f>
        <v>بن تونسي شيماء</v>
      </c>
      <c r="C89" s="240"/>
      <c r="D89" s="142" t="str">
        <f>IF('2 علوم تجريبية 1'!P7="","",'2 علوم تجريبية 1'!P7)</f>
        <v/>
      </c>
      <c r="E89" s="142" t="str">
        <f>IF('2 علوم تجريبية 1'!Q7="","",'2 علوم تجريبية 1'!Q7)</f>
        <v/>
      </c>
      <c r="F89" s="142" t="str">
        <f>IF('2 علوم تجريبية 1'!R7="","",'2 علوم تجريبية 1'!R7)</f>
        <v/>
      </c>
      <c r="G89" s="142" t="str">
        <f>IF('2 علوم تجريبية 1'!S7="","",'2 علوم تجريبية 1'!S7*2)</f>
        <v/>
      </c>
      <c r="H89" s="142" t="str">
        <f t="shared" si="8"/>
        <v/>
      </c>
      <c r="I89" s="143">
        <f>IF('2 علوم تجريبية 1'!$M$1="","",'2 علوم تجريبية 1'!$M$1)</f>
        <v>2</v>
      </c>
      <c r="J89" s="144" t="str">
        <f t="shared" si="9"/>
        <v/>
      </c>
      <c r="K89" s="253" t="str">
        <f t="shared" si="10"/>
        <v/>
      </c>
      <c r="L89" s="253"/>
      <c r="M89" s="146"/>
      <c r="N89" s="274"/>
    </row>
    <row r="90" spans="1:14" ht="21" thickBot="1" x14ac:dyDescent="0.3">
      <c r="A90" s="141">
        <f>IF('2 علوم تجريبية 1'!C8="","",'2 علوم تجريبية 1'!C8)</f>
        <v>5</v>
      </c>
      <c r="B90" s="239" t="str">
        <f>IF('2 علوم تجريبية 1'!D8:D8="","",'2 علوم تجريبية 1'!D8:D8)</f>
        <v>بن جيمة محمد</v>
      </c>
      <c r="C90" s="240"/>
      <c r="D90" s="142" t="str">
        <f>IF('2 علوم تجريبية 1'!P8="","",'2 علوم تجريبية 1'!P8)</f>
        <v/>
      </c>
      <c r="E90" s="142" t="str">
        <f>IF('2 علوم تجريبية 1'!Q8="","",'2 علوم تجريبية 1'!Q8)</f>
        <v/>
      </c>
      <c r="F90" s="142" t="str">
        <f>IF('2 علوم تجريبية 1'!R8="","",'2 علوم تجريبية 1'!R8)</f>
        <v/>
      </c>
      <c r="G90" s="142" t="str">
        <f>IF('2 علوم تجريبية 1'!S8="","",'2 علوم تجريبية 1'!S8*2)</f>
        <v/>
      </c>
      <c r="H90" s="142" t="str">
        <f t="shared" si="8"/>
        <v/>
      </c>
      <c r="I90" s="143">
        <f>IF('2 علوم تجريبية 1'!$M$1="","",'2 علوم تجريبية 1'!$M$1)</f>
        <v>2</v>
      </c>
      <c r="J90" s="144" t="str">
        <f t="shared" si="9"/>
        <v/>
      </c>
      <c r="K90" s="253" t="str">
        <f t="shared" si="10"/>
        <v/>
      </c>
      <c r="L90" s="253"/>
      <c r="M90" s="146"/>
      <c r="N90" s="274"/>
    </row>
    <row r="91" spans="1:14" ht="21" thickBot="1" x14ac:dyDescent="0.3">
      <c r="A91" s="141">
        <f>IF('2 علوم تجريبية 1'!C9="","",'2 علوم تجريبية 1'!C9)</f>
        <v>6</v>
      </c>
      <c r="B91" s="239" t="str">
        <f>IF('2 علوم تجريبية 1'!D9:D9="","",'2 علوم تجريبية 1'!D9:D9)</f>
        <v>بن شكشك أسماء</v>
      </c>
      <c r="C91" s="240"/>
      <c r="D91" s="142" t="str">
        <f>IF('2 علوم تجريبية 1'!P9="","",'2 علوم تجريبية 1'!P9)</f>
        <v/>
      </c>
      <c r="E91" s="142" t="str">
        <f>IF('2 علوم تجريبية 1'!Q9="","",'2 علوم تجريبية 1'!Q9)</f>
        <v/>
      </c>
      <c r="F91" s="142" t="str">
        <f>IF('2 علوم تجريبية 1'!R9="","",'2 علوم تجريبية 1'!R9)</f>
        <v/>
      </c>
      <c r="G91" s="142" t="str">
        <f>IF('2 علوم تجريبية 1'!S9="","",'2 علوم تجريبية 1'!S9*2)</f>
        <v/>
      </c>
      <c r="H91" s="142" t="str">
        <f t="shared" si="8"/>
        <v/>
      </c>
      <c r="I91" s="143">
        <f>IF('2 علوم تجريبية 1'!$M$1="","",'2 علوم تجريبية 1'!$M$1)</f>
        <v>2</v>
      </c>
      <c r="J91" s="144" t="str">
        <f t="shared" si="9"/>
        <v/>
      </c>
      <c r="K91" s="253" t="str">
        <f t="shared" si="10"/>
        <v/>
      </c>
      <c r="L91" s="253"/>
      <c r="M91" s="146"/>
      <c r="N91" s="274"/>
    </row>
    <row r="92" spans="1:14" ht="21" thickBot="1" x14ac:dyDescent="0.3">
      <c r="A92" s="141">
        <f>IF('2 علوم تجريبية 1'!C10="","",'2 علوم تجريبية 1'!C10)</f>
        <v>7</v>
      </c>
      <c r="B92" s="239" t="str">
        <f>IF('2 علوم تجريبية 1'!D10:D10="","",'2 علوم تجريبية 1'!D10:D10)</f>
        <v>بن عيسى إكرام</v>
      </c>
      <c r="C92" s="240"/>
      <c r="D92" s="142" t="str">
        <f>IF('2 علوم تجريبية 1'!P10="","",'2 علوم تجريبية 1'!P10)</f>
        <v/>
      </c>
      <c r="E92" s="142" t="str">
        <f>IF('2 علوم تجريبية 1'!Q10="","",'2 علوم تجريبية 1'!Q10)</f>
        <v/>
      </c>
      <c r="F92" s="142" t="str">
        <f>IF('2 علوم تجريبية 1'!R10="","",'2 علوم تجريبية 1'!R10)</f>
        <v/>
      </c>
      <c r="G92" s="142" t="str">
        <f>IF('2 علوم تجريبية 1'!S10="","",'2 علوم تجريبية 1'!S10*2)</f>
        <v/>
      </c>
      <c r="H92" s="142" t="str">
        <f t="shared" si="8"/>
        <v/>
      </c>
      <c r="I92" s="143">
        <f>IF('2 علوم تجريبية 1'!$M$1="","",'2 علوم تجريبية 1'!$M$1)</f>
        <v>2</v>
      </c>
      <c r="J92" s="144" t="str">
        <f t="shared" si="9"/>
        <v/>
      </c>
      <c r="K92" s="253" t="str">
        <f t="shared" si="10"/>
        <v/>
      </c>
      <c r="L92" s="253"/>
      <c r="M92" s="146"/>
      <c r="N92" s="274"/>
    </row>
    <row r="93" spans="1:14" ht="21" thickBot="1" x14ac:dyDescent="0.3">
      <c r="A93" s="141">
        <f>IF('2 علوم تجريبية 1'!C11="","",'2 علوم تجريبية 1'!C11)</f>
        <v>8</v>
      </c>
      <c r="B93" s="239" t="str">
        <f>IF('2 علوم تجريبية 1'!D11:D11="","",'2 علوم تجريبية 1'!D11:D11)</f>
        <v>بن عيسى صلاح الدين</v>
      </c>
      <c r="C93" s="240"/>
      <c r="D93" s="142" t="str">
        <f>IF('2 علوم تجريبية 1'!P11="","",'2 علوم تجريبية 1'!P11)</f>
        <v/>
      </c>
      <c r="E93" s="142" t="str">
        <f>IF('2 علوم تجريبية 1'!Q11="","",'2 علوم تجريبية 1'!Q11)</f>
        <v/>
      </c>
      <c r="F93" s="142" t="str">
        <f>IF('2 علوم تجريبية 1'!R11="","",'2 علوم تجريبية 1'!R11)</f>
        <v/>
      </c>
      <c r="G93" s="142" t="str">
        <f>IF('2 علوم تجريبية 1'!S11="","",'2 علوم تجريبية 1'!S11*2)</f>
        <v/>
      </c>
      <c r="H93" s="142" t="str">
        <f t="shared" si="8"/>
        <v/>
      </c>
      <c r="I93" s="143">
        <f>IF('2 علوم تجريبية 1'!$M$1="","",'2 علوم تجريبية 1'!$M$1)</f>
        <v>2</v>
      </c>
      <c r="J93" s="144" t="str">
        <f t="shared" si="9"/>
        <v/>
      </c>
      <c r="K93" s="253" t="str">
        <f t="shared" si="10"/>
        <v/>
      </c>
      <c r="L93" s="253"/>
      <c r="M93" s="146"/>
      <c r="N93" s="274"/>
    </row>
    <row r="94" spans="1:14" ht="21" thickBot="1" x14ac:dyDescent="0.3">
      <c r="A94" s="141">
        <f>IF('2 علوم تجريبية 1'!C12="","",'2 علوم تجريبية 1'!C12)</f>
        <v>9</v>
      </c>
      <c r="B94" s="239" t="str">
        <f>IF('2 علوم تجريبية 1'!D12:D12="","",'2 علوم تجريبية 1'!D12:D12)</f>
        <v>بن كادي عبد الله</v>
      </c>
      <c r="C94" s="240"/>
      <c r="D94" s="142" t="str">
        <f>IF('2 علوم تجريبية 1'!P12="","",'2 علوم تجريبية 1'!P12)</f>
        <v/>
      </c>
      <c r="E94" s="142" t="str">
        <f>IF('2 علوم تجريبية 1'!Q12="","",'2 علوم تجريبية 1'!Q12)</f>
        <v/>
      </c>
      <c r="F94" s="142" t="str">
        <f>IF('2 علوم تجريبية 1'!R12="","",'2 علوم تجريبية 1'!R12)</f>
        <v/>
      </c>
      <c r="G94" s="142" t="str">
        <f>IF('2 علوم تجريبية 1'!S12="","",'2 علوم تجريبية 1'!S12*2)</f>
        <v/>
      </c>
      <c r="H94" s="142" t="str">
        <f t="shared" si="8"/>
        <v/>
      </c>
      <c r="I94" s="143">
        <f>IF('2 علوم تجريبية 1'!$M$1="","",'2 علوم تجريبية 1'!$M$1)</f>
        <v>2</v>
      </c>
      <c r="J94" s="144" t="str">
        <f t="shared" si="9"/>
        <v/>
      </c>
      <c r="K94" s="253" t="str">
        <f t="shared" si="10"/>
        <v/>
      </c>
      <c r="L94" s="253"/>
      <c r="M94" s="146"/>
      <c r="N94" s="274"/>
    </row>
    <row r="95" spans="1:14" ht="21" thickBot="1" x14ac:dyDescent="0.3">
      <c r="A95" s="141">
        <f>IF('2 علوم تجريبية 1'!C13="","",'2 علوم تجريبية 1'!C13)</f>
        <v>10</v>
      </c>
      <c r="B95" s="239" t="str">
        <f>IF('2 علوم تجريبية 1'!D13:D13="","",'2 علوم تجريبية 1'!D13:D13)</f>
        <v>بوسيف رشا</v>
      </c>
      <c r="C95" s="240"/>
      <c r="D95" s="142" t="str">
        <f>IF('2 علوم تجريبية 1'!P13="","",'2 علوم تجريبية 1'!P13)</f>
        <v/>
      </c>
      <c r="E95" s="142" t="str">
        <f>IF('2 علوم تجريبية 1'!Q13="","",'2 علوم تجريبية 1'!Q13)</f>
        <v/>
      </c>
      <c r="F95" s="142" t="str">
        <f>IF('2 علوم تجريبية 1'!R13="","",'2 علوم تجريبية 1'!R13)</f>
        <v/>
      </c>
      <c r="G95" s="142" t="str">
        <f>IF('2 علوم تجريبية 1'!S13="","",'2 علوم تجريبية 1'!S13*2)</f>
        <v/>
      </c>
      <c r="H95" s="142" t="str">
        <f t="shared" si="8"/>
        <v/>
      </c>
      <c r="I95" s="143">
        <f>IF('2 علوم تجريبية 1'!$M$1="","",'2 علوم تجريبية 1'!$M$1)</f>
        <v>2</v>
      </c>
      <c r="J95" s="144" t="str">
        <f t="shared" si="9"/>
        <v/>
      </c>
      <c r="K95" s="253" t="str">
        <f t="shared" si="10"/>
        <v/>
      </c>
      <c r="L95" s="253"/>
      <c r="M95" s="146"/>
      <c r="N95" s="274"/>
    </row>
    <row r="96" spans="1:14" ht="21" thickBot="1" x14ac:dyDescent="0.3">
      <c r="A96" s="141">
        <f>IF('2 علوم تجريبية 1'!C14="","",'2 علوم تجريبية 1'!C14)</f>
        <v>11</v>
      </c>
      <c r="B96" s="239" t="str">
        <f>IF('2 علوم تجريبية 1'!D14:D14="","",'2 علوم تجريبية 1'!D14:D14)</f>
        <v>بوشة أسامة علاء الدين</v>
      </c>
      <c r="C96" s="240"/>
      <c r="D96" s="142" t="str">
        <f>IF('2 علوم تجريبية 1'!P14="","",'2 علوم تجريبية 1'!P14)</f>
        <v/>
      </c>
      <c r="E96" s="142" t="str">
        <f>IF('2 علوم تجريبية 1'!Q14="","",'2 علوم تجريبية 1'!Q14)</f>
        <v/>
      </c>
      <c r="F96" s="142" t="str">
        <f>IF('2 علوم تجريبية 1'!R14="","",'2 علوم تجريبية 1'!R14)</f>
        <v/>
      </c>
      <c r="G96" s="142" t="str">
        <f>IF('2 علوم تجريبية 1'!S14="","",'2 علوم تجريبية 1'!S14*2)</f>
        <v/>
      </c>
      <c r="H96" s="142" t="str">
        <f t="shared" si="8"/>
        <v/>
      </c>
      <c r="I96" s="143">
        <f>IF('2 علوم تجريبية 1'!$M$1="","",'2 علوم تجريبية 1'!$M$1)</f>
        <v>2</v>
      </c>
      <c r="J96" s="144" t="str">
        <f t="shared" si="9"/>
        <v/>
      </c>
      <c r="K96" s="253" t="str">
        <f t="shared" si="10"/>
        <v/>
      </c>
      <c r="L96" s="253"/>
      <c r="M96" s="146"/>
      <c r="N96" s="274"/>
    </row>
    <row r="97" spans="1:14" ht="21" thickBot="1" x14ac:dyDescent="0.3">
      <c r="A97" s="141">
        <f>IF('2 علوم تجريبية 1'!C15="","",'2 علوم تجريبية 1'!C15)</f>
        <v>12</v>
      </c>
      <c r="B97" s="239" t="str">
        <f>IF('2 علوم تجريبية 1'!D15:D15="","",'2 علوم تجريبية 1'!D15:D15)</f>
        <v>بوقنينة مباركة</v>
      </c>
      <c r="C97" s="240"/>
      <c r="D97" s="142" t="str">
        <f>IF('2 علوم تجريبية 1'!P15="","",'2 علوم تجريبية 1'!P15)</f>
        <v/>
      </c>
      <c r="E97" s="142" t="str">
        <f>IF('2 علوم تجريبية 1'!Q15="","",'2 علوم تجريبية 1'!Q15)</f>
        <v/>
      </c>
      <c r="F97" s="142" t="str">
        <f>IF('2 علوم تجريبية 1'!R15="","",'2 علوم تجريبية 1'!R15)</f>
        <v/>
      </c>
      <c r="G97" s="142" t="str">
        <f>IF('2 علوم تجريبية 1'!S15="","",'2 علوم تجريبية 1'!S15*2)</f>
        <v/>
      </c>
      <c r="H97" s="142" t="str">
        <f t="shared" si="8"/>
        <v/>
      </c>
      <c r="I97" s="143">
        <f>IF('2 علوم تجريبية 1'!$M$1="","",'2 علوم تجريبية 1'!$M$1)</f>
        <v>2</v>
      </c>
      <c r="J97" s="144" t="str">
        <f t="shared" si="9"/>
        <v/>
      </c>
      <c r="K97" s="253" t="str">
        <f t="shared" si="10"/>
        <v/>
      </c>
      <c r="L97" s="253"/>
      <c r="M97" s="146"/>
      <c r="N97" s="274"/>
    </row>
    <row r="98" spans="1:14" ht="21" thickBot="1" x14ac:dyDescent="0.3">
      <c r="A98" s="141">
        <f>IF('2 علوم تجريبية 1'!C16="","",'2 علوم تجريبية 1'!C16)</f>
        <v>13</v>
      </c>
      <c r="B98" s="239" t="str">
        <f>IF('2 علوم تجريبية 1'!D16:D16="","",'2 علوم تجريبية 1'!D16:D16)</f>
        <v>تاج الدين صفاء فاطمة الزهراء</v>
      </c>
      <c r="C98" s="240"/>
      <c r="D98" s="142" t="str">
        <f>IF('2 علوم تجريبية 1'!P16="","",'2 علوم تجريبية 1'!P16)</f>
        <v/>
      </c>
      <c r="E98" s="142" t="str">
        <f>IF('2 علوم تجريبية 1'!Q16="","",'2 علوم تجريبية 1'!Q16)</f>
        <v/>
      </c>
      <c r="F98" s="142" t="str">
        <f>IF('2 علوم تجريبية 1'!R16="","",'2 علوم تجريبية 1'!R16)</f>
        <v/>
      </c>
      <c r="G98" s="142" t="str">
        <f>IF('2 علوم تجريبية 1'!S16="","",'2 علوم تجريبية 1'!S16*2)</f>
        <v/>
      </c>
      <c r="H98" s="142" t="str">
        <f t="shared" si="8"/>
        <v/>
      </c>
      <c r="I98" s="143">
        <f>IF('2 علوم تجريبية 1'!$M$1="","",'2 علوم تجريبية 1'!$M$1)</f>
        <v>2</v>
      </c>
      <c r="J98" s="144" t="str">
        <f t="shared" si="9"/>
        <v/>
      </c>
      <c r="K98" s="253" t="str">
        <f t="shared" si="10"/>
        <v/>
      </c>
      <c r="L98" s="253"/>
      <c r="M98" s="146"/>
      <c r="N98" s="274"/>
    </row>
    <row r="99" spans="1:14" ht="21" thickBot="1" x14ac:dyDescent="0.3">
      <c r="A99" s="141">
        <f>IF('2 علوم تجريبية 1'!C17="","",'2 علوم تجريبية 1'!C17)</f>
        <v>14</v>
      </c>
      <c r="B99" s="239" t="str">
        <f>IF('2 علوم تجريبية 1'!D17:D17="","",'2 علوم تجريبية 1'!D17:D17)</f>
        <v>تومي مريم</v>
      </c>
      <c r="C99" s="240"/>
      <c r="D99" s="142" t="str">
        <f>IF('2 علوم تجريبية 1'!P17="","",'2 علوم تجريبية 1'!P17)</f>
        <v/>
      </c>
      <c r="E99" s="142" t="str">
        <f>IF('2 علوم تجريبية 1'!Q17="","",'2 علوم تجريبية 1'!Q17)</f>
        <v/>
      </c>
      <c r="F99" s="142" t="str">
        <f>IF('2 علوم تجريبية 1'!R17="","",'2 علوم تجريبية 1'!R17)</f>
        <v/>
      </c>
      <c r="G99" s="142" t="str">
        <f>IF('2 علوم تجريبية 1'!S17="","",'2 علوم تجريبية 1'!S17*2)</f>
        <v/>
      </c>
      <c r="H99" s="142" t="str">
        <f t="shared" si="8"/>
        <v/>
      </c>
      <c r="I99" s="143">
        <f>IF('2 علوم تجريبية 1'!$M$1="","",'2 علوم تجريبية 1'!$M$1)</f>
        <v>2</v>
      </c>
      <c r="J99" s="144" t="str">
        <f t="shared" si="9"/>
        <v/>
      </c>
      <c r="K99" s="253" t="str">
        <f t="shared" si="10"/>
        <v/>
      </c>
      <c r="L99" s="253"/>
      <c r="M99" s="146"/>
      <c r="N99" s="274"/>
    </row>
    <row r="100" spans="1:14" ht="21" thickBot="1" x14ac:dyDescent="0.3">
      <c r="A100" s="141">
        <f>IF('2 علوم تجريبية 1'!C18="","",'2 علوم تجريبية 1'!C18)</f>
        <v>15</v>
      </c>
      <c r="B100" s="239" t="str">
        <f>IF('2 علوم تجريبية 1'!D18:D18="","",'2 علوم تجريبية 1'!D18:D18)</f>
        <v>حنافي رباب</v>
      </c>
      <c r="C100" s="240"/>
      <c r="D100" s="142" t="str">
        <f>IF('2 علوم تجريبية 1'!P18="","",'2 علوم تجريبية 1'!P18)</f>
        <v/>
      </c>
      <c r="E100" s="142" t="str">
        <f>IF('2 علوم تجريبية 1'!Q18="","",'2 علوم تجريبية 1'!Q18)</f>
        <v/>
      </c>
      <c r="F100" s="142" t="str">
        <f>IF('2 علوم تجريبية 1'!R18="","",'2 علوم تجريبية 1'!R18)</f>
        <v/>
      </c>
      <c r="G100" s="142" t="str">
        <f>IF('2 علوم تجريبية 1'!S18="","",'2 علوم تجريبية 1'!S18*2)</f>
        <v/>
      </c>
      <c r="H100" s="142" t="str">
        <f t="shared" si="8"/>
        <v/>
      </c>
      <c r="I100" s="143">
        <f>IF('2 علوم تجريبية 1'!$M$1="","",'2 علوم تجريبية 1'!$M$1)</f>
        <v>2</v>
      </c>
      <c r="J100" s="144" t="str">
        <f t="shared" si="9"/>
        <v/>
      </c>
      <c r="K100" s="253" t="str">
        <f t="shared" si="10"/>
        <v/>
      </c>
      <c r="L100" s="253"/>
      <c r="M100" s="146"/>
      <c r="N100" s="274"/>
    </row>
    <row r="101" spans="1:14" ht="21" thickBot="1" x14ac:dyDescent="0.3">
      <c r="A101" s="141">
        <f>IF('2 علوم تجريبية 1'!C19="","",'2 علوم تجريبية 1'!C19)</f>
        <v>16</v>
      </c>
      <c r="B101" s="239" t="str">
        <f>IF('2 علوم تجريبية 1'!D19:D19="","",'2 علوم تجريبية 1'!D19:D19)</f>
        <v>ديبة الزانة</v>
      </c>
      <c r="C101" s="240"/>
      <c r="D101" s="142" t="str">
        <f>IF('2 علوم تجريبية 1'!P19="","",'2 علوم تجريبية 1'!P19)</f>
        <v/>
      </c>
      <c r="E101" s="142" t="str">
        <f>IF('2 علوم تجريبية 1'!Q19="","",'2 علوم تجريبية 1'!Q19)</f>
        <v/>
      </c>
      <c r="F101" s="142" t="str">
        <f>IF('2 علوم تجريبية 1'!R19="","",'2 علوم تجريبية 1'!R19)</f>
        <v/>
      </c>
      <c r="G101" s="142" t="str">
        <f>IF('2 علوم تجريبية 1'!S19="","",'2 علوم تجريبية 1'!S19*2)</f>
        <v/>
      </c>
      <c r="H101" s="142" t="str">
        <f t="shared" si="8"/>
        <v/>
      </c>
      <c r="I101" s="143">
        <f>IF('2 علوم تجريبية 1'!$M$1="","",'2 علوم تجريبية 1'!$M$1)</f>
        <v>2</v>
      </c>
      <c r="J101" s="144" t="str">
        <f t="shared" si="9"/>
        <v/>
      </c>
      <c r="K101" s="253" t="str">
        <f t="shared" si="10"/>
        <v/>
      </c>
      <c r="L101" s="253"/>
      <c r="M101" s="146"/>
      <c r="N101" s="275"/>
    </row>
    <row r="102" spans="1:14" ht="21.75" thickTop="1" thickBot="1" x14ac:dyDescent="0.3">
      <c r="A102" s="141">
        <f>IF('2 علوم تجريبية 1'!C20="","",'2 علوم تجريبية 1'!C20)</f>
        <v>17</v>
      </c>
      <c r="B102" s="239" t="str">
        <f>IF('2 علوم تجريبية 1'!D20:D20="","",'2 علوم تجريبية 1'!D20:D20)</f>
        <v>سليمي بشرى هبة الله</v>
      </c>
      <c r="C102" s="240"/>
      <c r="D102" s="142" t="str">
        <f>IF('2 علوم تجريبية 1'!P20="","",'2 علوم تجريبية 1'!P20)</f>
        <v/>
      </c>
      <c r="E102" s="142" t="str">
        <f>IF('2 علوم تجريبية 1'!Q20="","",'2 علوم تجريبية 1'!Q20)</f>
        <v/>
      </c>
      <c r="F102" s="142" t="str">
        <f>IF('2 علوم تجريبية 1'!R20="","",'2 علوم تجريبية 1'!R20)</f>
        <v/>
      </c>
      <c r="G102" s="142" t="str">
        <f>IF('2 علوم تجريبية 1'!S20="","",'2 علوم تجريبية 1'!S20*2)</f>
        <v/>
      </c>
      <c r="H102" s="142" t="str">
        <f t="shared" si="8"/>
        <v/>
      </c>
      <c r="I102" s="143">
        <f>IF('2 علوم تجريبية 1'!$M$1="","",'2 علوم تجريبية 1'!$M$1)</f>
        <v>2</v>
      </c>
      <c r="J102" s="144" t="str">
        <f t="shared" si="9"/>
        <v/>
      </c>
      <c r="K102" s="253" t="str">
        <f t="shared" si="10"/>
        <v/>
      </c>
      <c r="L102" s="253"/>
      <c r="M102" s="146"/>
      <c r="N102" s="147"/>
    </row>
    <row r="103" spans="1:14" ht="23.25" customHeight="1" thickTop="1" thickBot="1" x14ac:dyDescent="0.3">
      <c r="A103" s="141">
        <f>IF('2 علوم تجريبية 1'!C21="","",'2 علوم تجريبية 1'!C21)</f>
        <v>18</v>
      </c>
      <c r="B103" s="239" t="str">
        <f>IF('2 علوم تجريبية 1'!D21:D21="","",'2 علوم تجريبية 1'!D21:D21)</f>
        <v>شقرون حميدة فريال</v>
      </c>
      <c r="C103" s="240"/>
      <c r="D103" s="142" t="str">
        <f>IF('2 علوم تجريبية 1'!P21="","",'2 علوم تجريبية 1'!P21)</f>
        <v/>
      </c>
      <c r="E103" s="142" t="str">
        <f>IF('2 علوم تجريبية 1'!Q21="","",'2 علوم تجريبية 1'!Q21)</f>
        <v/>
      </c>
      <c r="F103" s="142" t="str">
        <f>IF('2 علوم تجريبية 1'!R21="","",'2 علوم تجريبية 1'!R21)</f>
        <v/>
      </c>
      <c r="G103" s="142" t="str">
        <f>IF('2 علوم تجريبية 1'!S21="","",'2 علوم تجريبية 1'!S21*2)</f>
        <v/>
      </c>
      <c r="H103" s="142" t="str">
        <f t="shared" si="8"/>
        <v/>
      </c>
      <c r="I103" s="143">
        <f>IF('2 علوم تجريبية 1'!$M$1="","",'2 علوم تجريبية 1'!$M$1)</f>
        <v>2</v>
      </c>
      <c r="J103" s="144" t="str">
        <f t="shared" si="9"/>
        <v/>
      </c>
      <c r="K103" s="253" t="str">
        <f t="shared" si="10"/>
        <v/>
      </c>
      <c r="L103" s="253"/>
      <c r="M103" s="146"/>
      <c r="N103" s="270" t="str">
        <f>IFERROR(AVERAGE(H86:H116),"")</f>
        <v/>
      </c>
    </row>
    <row r="104" spans="1:14" ht="21.75" customHeight="1" thickBot="1" x14ac:dyDescent="0.3">
      <c r="A104" s="141">
        <f>IF('2 علوم تجريبية 1'!C22="","",'2 علوم تجريبية 1'!C22)</f>
        <v>19</v>
      </c>
      <c r="B104" s="239" t="str">
        <f>IF('2 علوم تجريبية 1'!D22:D22="","",'2 علوم تجريبية 1'!D22:D22)</f>
        <v>صديقي أسماء</v>
      </c>
      <c r="C104" s="240"/>
      <c r="D104" s="142" t="str">
        <f>IF('2 علوم تجريبية 1'!P22="","",'2 علوم تجريبية 1'!P22)</f>
        <v/>
      </c>
      <c r="E104" s="142" t="str">
        <f>IF('2 علوم تجريبية 1'!Q22="","",'2 علوم تجريبية 1'!Q22)</f>
        <v/>
      </c>
      <c r="F104" s="142" t="str">
        <f>IF('2 علوم تجريبية 1'!R22="","",'2 علوم تجريبية 1'!R22)</f>
        <v/>
      </c>
      <c r="G104" s="142" t="str">
        <f>IF('2 علوم تجريبية 1'!S22="","",'2 علوم تجريبية 1'!S22*2)</f>
        <v/>
      </c>
      <c r="H104" s="142" t="str">
        <f t="shared" si="8"/>
        <v/>
      </c>
      <c r="I104" s="143">
        <f>IF('2 علوم تجريبية 1'!$M$1="","",'2 علوم تجريبية 1'!$M$1)</f>
        <v>2</v>
      </c>
      <c r="J104" s="144" t="str">
        <f t="shared" si="9"/>
        <v/>
      </c>
      <c r="K104" s="253" t="str">
        <f t="shared" si="10"/>
        <v/>
      </c>
      <c r="L104" s="253"/>
      <c r="M104" s="146"/>
      <c r="N104" s="271"/>
    </row>
    <row r="105" spans="1:14" ht="21" thickBot="1" x14ac:dyDescent="0.3">
      <c r="A105" s="141">
        <f>IF('2 علوم تجريبية 1'!C23="","",'2 علوم تجريبية 1'!C23)</f>
        <v>20</v>
      </c>
      <c r="B105" s="239" t="str">
        <f>IF('2 علوم تجريبية 1'!D23:D23="","",'2 علوم تجريبية 1'!D23:D23)</f>
        <v>عباش بشرى</v>
      </c>
      <c r="C105" s="240"/>
      <c r="D105" s="142" t="str">
        <f>IF('2 علوم تجريبية 1'!P23="","",'2 علوم تجريبية 1'!P23)</f>
        <v/>
      </c>
      <c r="E105" s="142" t="str">
        <f>IF('2 علوم تجريبية 1'!Q23="","",'2 علوم تجريبية 1'!Q23)</f>
        <v/>
      </c>
      <c r="F105" s="142" t="str">
        <f>IF('2 علوم تجريبية 1'!R23="","",'2 علوم تجريبية 1'!R23)</f>
        <v/>
      </c>
      <c r="G105" s="142" t="str">
        <f>IF('2 علوم تجريبية 1'!S23="","",'2 علوم تجريبية 1'!S23*2)</f>
        <v/>
      </c>
      <c r="H105" s="142" t="str">
        <f t="shared" si="8"/>
        <v/>
      </c>
      <c r="I105" s="143">
        <f>IF('2 علوم تجريبية 1'!$M$1="","",'2 علوم تجريبية 1'!$M$1)</f>
        <v>2</v>
      </c>
      <c r="J105" s="144" t="str">
        <f t="shared" si="9"/>
        <v/>
      </c>
      <c r="K105" s="253" t="str">
        <f t="shared" si="10"/>
        <v/>
      </c>
      <c r="L105" s="253"/>
      <c r="M105" s="146"/>
      <c r="N105" s="271"/>
    </row>
    <row r="106" spans="1:14" ht="21" thickBot="1" x14ac:dyDescent="0.3">
      <c r="A106" s="141">
        <f>IF('2 علوم تجريبية 1'!C24="","",'2 علوم تجريبية 1'!C24)</f>
        <v>21</v>
      </c>
      <c r="B106" s="239" t="str">
        <f>IF('2 علوم تجريبية 1'!D24:D24="","",'2 علوم تجريبية 1'!D24:D24)</f>
        <v>عروسي فاطنة شيماء</v>
      </c>
      <c r="C106" s="240"/>
      <c r="D106" s="142" t="str">
        <f>IF('2 علوم تجريبية 1'!P24="","",'2 علوم تجريبية 1'!P24)</f>
        <v/>
      </c>
      <c r="E106" s="142" t="str">
        <f>IF('2 علوم تجريبية 1'!Q24="","",'2 علوم تجريبية 1'!Q24)</f>
        <v/>
      </c>
      <c r="F106" s="142" t="str">
        <f>IF('2 علوم تجريبية 1'!R24="","",'2 علوم تجريبية 1'!R24)</f>
        <v/>
      </c>
      <c r="G106" s="142" t="str">
        <f>IF('2 علوم تجريبية 1'!S24="","",'2 علوم تجريبية 1'!S24*2)</f>
        <v/>
      </c>
      <c r="H106" s="142" t="str">
        <f t="shared" si="8"/>
        <v/>
      </c>
      <c r="I106" s="143">
        <f>IF('2 علوم تجريبية 1'!$M$1="","",'2 علوم تجريبية 1'!$M$1)</f>
        <v>2</v>
      </c>
      <c r="J106" s="144" t="str">
        <f t="shared" si="9"/>
        <v/>
      </c>
      <c r="K106" s="253" t="str">
        <f t="shared" si="10"/>
        <v/>
      </c>
      <c r="L106" s="253"/>
      <c r="M106" s="146"/>
      <c r="N106" s="271"/>
    </row>
    <row r="107" spans="1:14" ht="21" thickBot="1" x14ac:dyDescent="0.3">
      <c r="A107" s="141">
        <f>IF('2 علوم تجريبية 1'!C25="","",'2 علوم تجريبية 1'!C25)</f>
        <v>22</v>
      </c>
      <c r="B107" s="239" t="str">
        <f>IF('2 علوم تجريبية 1'!D25:D25="","",'2 علوم تجريبية 1'!D25:D25)</f>
        <v>عفوس سندس</v>
      </c>
      <c r="C107" s="240"/>
      <c r="D107" s="142" t="str">
        <f>IF('2 علوم تجريبية 1'!P25="","",'2 علوم تجريبية 1'!P25)</f>
        <v/>
      </c>
      <c r="E107" s="142" t="str">
        <f>IF('2 علوم تجريبية 1'!Q25="","",'2 علوم تجريبية 1'!Q25)</f>
        <v/>
      </c>
      <c r="F107" s="142" t="str">
        <f>IF('2 علوم تجريبية 1'!R25="","",'2 علوم تجريبية 1'!R25)</f>
        <v/>
      </c>
      <c r="G107" s="142" t="str">
        <f>IF('2 علوم تجريبية 1'!S25="","",'2 علوم تجريبية 1'!S25*2)</f>
        <v/>
      </c>
      <c r="H107" s="142" t="str">
        <f t="shared" si="8"/>
        <v/>
      </c>
      <c r="I107" s="143">
        <f>IF('2 علوم تجريبية 1'!$M$1="","",'2 علوم تجريبية 1'!$M$1)</f>
        <v>2</v>
      </c>
      <c r="J107" s="144" t="str">
        <f t="shared" si="9"/>
        <v/>
      </c>
      <c r="K107" s="253" t="str">
        <f t="shared" si="10"/>
        <v/>
      </c>
      <c r="L107" s="253"/>
      <c r="M107" s="146"/>
      <c r="N107" s="271"/>
    </row>
    <row r="108" spans="1:14" ht="21" thickBot="1" x14ac:dyDescent="0.3">
      <c r="A108" s="141">
        <f>IF('2 علوم تجريبية 1'!C26="","",'2 علوم تجريبية 1'!C26)</f>
        <v>23</v>
      </c>
      <c r="B108" s="239" t="str">
        <f>IF('2 علوم تجريبية 1'!D26:D26="","",'2 علوم تجريبية 1'!D26:D26)</f>
        <v>قايل خولة</v>
      </c>
      <c r="C108" s="240"/>
      <c r="D108" s="142" t="str">
        <f>IF('2 علوم تجريبية 1'!P26="","",'2 علوم تجريبية 1'!P26)</f>
        <v/>
      </c>
      <c r="E108" s="142" t="str">
        <f>IF('2 علوم تجريبية 1'!Q26="","",'2 علوم تجريبية 1'!Q26)</f>
        <v/>
      </c>
      <c r="F108" s="142" t="str">
        <f>IF('2 علوم تجريبية 1'!R26="","",'2 علوم تجريبية 1'!R26)</f>
        <v/>
      </c>
      <c r="G108" s="142" t="str">
        <f>IF('2 علوم تجريبية 1'!S26="","",'2 علوم تجريبية 1'!S26*2)</f>
        <v/>
      </c>
      <c r="H108" s="142" t="str">
        <f t="shared" si="8"/>
        <v/>
      </c>
      <c r="I108" s="143">
        <f>IF('2 علوم تجريبية 1'!$M$1="","",'2 علوم تجريبية 1'!$M$1)</f>
        <v>2</v>
      </c>
      <c r="J108" s="144" t="str">
        <f t="shared" si="9"/>
        <v/>
      </c>
      <c r="K108" s="253" t="str">
        <f t="shared" si="10"/>
        <v/>
      </c>
      <c r="L108" s="253"/>
      <c r="M108" s="146"/>
      <c r="N108" s="271"/>
    </row>
    <row r="109" spans="1:14" ht="21" thickBot="1" x14ac:dyDescent="0.3">
      <c r="A109" s="141">
        <f>IF('2 علوم تجريبية 1'!C27="","",'2 علوم تجريبية 1'!C27)</f>
        <v>24</v>
      </c>
      <c r="B109" s="239" t="str">
        <f>IF('2 علوم تجريبية 1'!D27:D27="","",'2 علوم تجريبية 1'!D27:D27)</f>
        <v>قلاوي إلياس</v>
      </c>
      <c r="C109" s="240"/>
      <c r="D109" s="142" t="str">
        <f>IF('2 علوم تجريبية 1'!P27="","",'2 علوم تجريبية 1'!P27)</f>
        <v/>
      </c>
      <c r="E109" s="142" t="str">
        <f>IF('2 علوم تجريبية 1'!Q27="","",'2 علوم تجريبية 1'!Q27)</f>
        <v/>
      </c>
      <c r="F109" s="142" t="str">
        <f>IF('2 علوم تجريبية 1'!R27="","",'2 علوم تجريبية 1'!R27)</f>
        <v/>
      </c>
      <c r="G109" s="142" t="str">
        <f>IF('2 علوم تجريبية 1'!S27="","",'2 علوم تجريبية 1'!S27*2)</f>
        <v/>
      </c>
      <c r="H109" s="142" t="str">
        <f t="shared" si="8"/>
        <v/>
      </c>
      <c r="I109" s="143">
        <f>IF('2 علوم تجريبية 1'!$M$1="","",'2 علوم تجريبية 1'!$M$1)</f>
        <v>2</v>
      </c>
      <c r="J109" s="144" t="str">
        <f t="shared" si="9"/>
        <v/>
      </c>
      <c r="K109" s="253" t="str">
        <f t="shared" si="10"/>
        <v/>
      </c>
      <c r="L109" s="253"/>
      <c r="M109" s="146"/>
      <c r="N109" s="271"/>
    </row>
    <row r="110" spans="1:14" ht="21" thickBot="1" x14ac:dyDescent="0.3">
      <c r="A110" s="141">
        <f>IF('2 علوم تجريبية 1'!C28="","",'2 علوم تجريبية 1'!C28)</f>
        <v>25</v>
      </c>
      <c r="B110" s="239" t="str">
        <f>IF('2 علوم تجريبية 1'!D28:D28="","",'2 علوم تجريبية 1'!D28:D28)</f>
        <v>مجري صبرينة رشا</v>
      </c>
      <c r="C110" s="240"/>
      <c r="D110" s="142" t="str">
        <f>IF('2 علوم تجريبية 1'!P28="","",'2 علوم تجريبية 1'!P28)</f>
        <v/>
      </c>
      <c r="E110" s="142" t="str">
        <f>IF('2 علوم تجريبية 1'!Q28="","",'2 علوم تجريبية 1'!Q28)</f>
        <v/>
      </c>
      <c r="F110" s="142" t="str">
        <f>IF('2 علوم تجريبية 1'!R28="","",'2 علوم تجريبية 1'!R28)</f>
        <v/>
      </c>
      <c r="G110" s="142" t="str">
        <f>IF('2 علوم تجريبية 1'!S28="","",'2 علوم تجريبية 1'!S28*2)</f>
        <v/>
      </c>
      <c r="H110" s="142" t="str">
        <f t="shared" si="8"/>
        <v/>
      </c>
      <c r="I110" s="143">
        <f>IF('2 علوم تجريبية 1'!$M$1="","",'2 علوم تجريبية 1'!$M$1)</f>
        <v>2</v>
      </c>
      <c r="J110" s="144" t="str">
        <f t="shared" si="9"/>
        <v/>
      </c>
      <c r="K110" s="253" t="str">
        <f t="shared" si="10"/>
        <v/>
      </c>
      <c r="L110" s="253"/>
      <c r="M110" s="146"/>
      <c r="N110" s="271"/>
    </row>
    <row r="111" spans="1:14" ht="21" thickBot="1" x14ac:dyDescent="0.3">
      <c r="A111" s="141">
        <f>IF('2 علوم تجريبية 1'!C29="","",'2 علوم تجريبية 1'!C29)</f>
        <v>26</v>
      </c>
      <c r="B111" s="239" t="str">
        <f>IF('2 علوم تجريبية 1'!D29:D29="","",'2 علوم تجريبية 1'!D29:D29)</f>
        <v>محجوب أسماء</v>
      </c>
      <c r="C111" s="240"/>
      <c r="D111" s="142" t="str">
        <f>IF('2 علوم تجريبية 1'!P29="","",'2 علوم تجريبية 1'!P29)</f>
        <v/>
      </c>
      <c r="E111" s="142" t="str">
        <f>IF('2 علوم تجريبية 1'!Q29="","",'2 علوم تجريبية 1'!Q29)</f>
        <v/>
      </c>
      <c r="F111" s="142" t="str">
        <f>IF('2 علوم تجريبية 1'!R29="","",'2 علوم تجريبية 1'!R29)</f>
        <v/>
      </c>
      <c r="G111" s="142" t="str">
        <f>IF('2 علوم تجريبية 1'!S29="","",'2 علوم تجريبية 1'!S29*2)</f>
        <v/>
      </c>
      <c r="H111" s="142" t="str">
        <f t="shared" si="8"/>
        <v/>
      </c>
      <c r="I111" s="143">
        <f>IF('2 علوم تجريبية 1'!$M$1="","",'2 علوم تجريبية 1'!$M$1)</f>
        <v>2</v>
      </c>
      <c r="J111" s="144" t="str">
        <f t="shared" si="9"/>
        <v/>
      </c>
      <c r="K111" s="253" t="str">
        <f t="shared" si="10"/>
        <v/>
      </c>
      <c r="L111" s="253"/>
      <c r="M111" s="146"/>
      <c r="N111" s="271"/>
    </row>
    <row r="112" spans="1:14" ht="21" thickBot="1" x14ac:dyDescent="0.3">
      <c r="A112" s="141">
        <f>IF('2 علوم تجريبية 1'!C30="","",'2 علوم تجريبية 1'!C30)</f>
        <v>27</v>
      </c>
      <c r="B112" s="239" t="str">
        <f>IF('2 علوم تجريبية 1'!D30:D30="","",'2 علوم تجريبية 1'!D30:D30)</f>
        <v>مشري عبد الرحمان</v>
      </c>
      <c r="C112" s="240"/>
      <c r="D112" s="142" t="str">
        <f>IF('2 علوم تجريبية 1'!P30="","",'2 علوم تجريبية 1'!P30)</f>
        <v/>
      </c>
      <c r="E112" s="142" t="str">
        <f>IF('2 علوم تجريبية 1'!Q30="","",'2 علوم تجريبية 1'!Q30)</f>
        <v/>
      </c>
      <c r="F112" s="142" t="str">
        <f>IF('2 علوم تجريبية 1'!R30="","",'2 علوم تجريبية 1'!R30)</f>
        <v/>
      </c>
      <c r="G112" s="142" t="str">
        <f>IF('2 علوم تجريبية 1'!S30="","",'2 علوم تجريبية 1'!S30*2)</f>
        <v/>
      </c>
      <c r="H112" s="142" t="str">
        <f t="shared" si="8"/>
        <v/>
      </c>
      <c r="I112" s="143">
        <f>IF('2 علوم تجريبية 1'!$M$1="","",'2 علوم تجريبية 1'!$M$1)</f>
        <v>2</v>
      </c>
      <c r="J112" s="144" t="str">
        <f t="shared" si="9"/>
        <v/>
      </c>
      <c r="K112" s="253" t="str">
        <f t="shared" si="10"/>
        <v/>
      </c>
      <c r="L112" s="253"/>
      <c r="M112" s="146"/>
      <c r="N112" s="271"/>
    </row>
    <row r="113" spans="1:14" ht="21" thickBot="1" x14ac:dyDescent="0.3">
      <c r="A113" s="141">
        <f>IF('2 علوم تجريبية 1'!C31="","",'2 علوم تجريبية 1'!C31)</f>
        <v>28</v>
      </c>
      <c r="B113" s="239" t="str">
        <f>IF('2 علوم تجريبية 1'!D31:D31="","",'2 علوم تجريبية 1'!D31:D31)</f>
        <v>منصور حياة</v>
      </c>
      <c r="C113" s="240"/>
      <c r="D113" s="142" t="str">
        <f>IF('2 علوم تجريبية 1'!P31="","",'2 علوم تجريبية 1'!P31)</f>
        <v/>
      </c>
      <c r="E113" s="142" t="str">
        <f>IF('2 علوم تجريبية 1'!Q31="","",'2 علوم تجريبية 1'!Q31)</f>
        <v/>
      </c>
      <c r="F113" s="142" t="str">
        <f>IF('2 علوم تجريبية 1'!R31="","",'2 علوم تجريبية 1'!R31)</f>
        <v/>
      </c>
      <c r="G113" s="142" t="str">
        <f>IF('2 علوم تجريبية 1'!S31="","",'2 علوم تجريبية 1'!S31*2)</f>
        <v/>
      </c>
      <c r="H113" s="142" t="str">
        <f t="shared" si="8"/>
        <v/>
      </c>
      <c r="I113" s="143">
        <f>IF('2 علوم تجريبية 1'!$M$1="","",'2 علوم تجريبية 1'!$M$1)</f>
        <v>2</v>
      </c>
      <c r="J113" s="144" t="str">
        <f t="shared" si="9"/>
        <v/>
      </c>
      <c r="K113" s="253" t="str">
        <f t="shared" si="10"/>
        <v/>
      </c>
      <c r="L113" s="253"/>
      <c r="M113" s="146"/>
      <c r="N113" s="271"/>
    </row>
    <row r="114" spans="1:14" ht="21" thickBot="1" x14ac:dyDescent="0.3">
      <c r="A114" s="141">
        <f>IF('2 علوم تجريبية 1'!C32="","",'2 علوم تجريبية 1'!C32)</f>
        <v>29</v>
      </c>
      <c r="B114" s="239" t="str">
        <f>IF('2 علوم تجريبية 1'!D32:D32="","",'2 علوم تجريبية 1'!D32:D32)</f>
        <v>منصوري بوتخيل</v>
      </c>
      <c r="C114" s="240"/>
      <c r="D114" s="142" t="str">
        <f>IF('2 علوم تجريبية 1'!P32="","",'2 علوم تجريبية 1'!P32)</f>
        <v/>
      </c>
      <c r="E114" s="142" t="str">
        <f>IF('2 علوم تجريبية 1'!Q32="","",'2 علوم تجريبية 1'!Q32)</f>
        <v/>
      </c>
      <c r="F114" s="142" t="str">
        <f>IF('2 علوم تجريبية 1'!R32="","",'2 علوم تجريبية 1'!R32)</f>
        <v/>
      </c>
      <c r="G114" s="142" t="str">
        <f>IF('2 علوم تجريبية 1'!S32="","",'2 علوم تجريبية 1'!S32*2)</f>
        <v/>
      </c>
      <c r="H114" s="142" t="str">
        <f t="shared" si="8"/>
        <v/>
      </c>
      <c r="I114" s="143">
        <f>IF('2 علوم تجريبية 1'!$M$1="","",'2 علوم تجريبية 1'!$M$1)</f>
        <v>2</v>
      </c>
      <c r="J114" s="144" t="str">
        <f t="shared" si="9"/>
        <v/>
      </c>
      <c r="K114" s="253" t="str">
        <f t="shared" si="10"/>
        <v/>
      </c>
      <c r="L114" s="253"/>
      <c r="M114" s="146"/>
      <c r="N114" s="271"/>
    </row>
    <row r="115" spans="1:14" ht="21" thickBot="1" x14ac:dyDescent="0.3">
      <c r="A115" s="141">
        <f>IF('2 علوم تجريبية 1'!C33="","",'2 علوم تجريبية 1'!C33)</f>
        <v>30</v>
      </c>
      <c r="B115" s="239" t="str">
        <f>IF('2 علوم تجريبية 1'!D33:D33="","",'2 علوم تجريبية 1'!D33:D33)</f>
        <v>يوسفي هاجر</v>
      </c>
      <c r="C115" s="240"/>
      <c r="D115" s="142" t="str">
        <f>IF('2 علوم تجريبية 1'!P33="","",'2 علوم تجريبية 1'!P33)</f>
        <v/>
      </c>
      <c r="E115" s="142" t="str">
        <f>IF('2 علوم تجريبية 1'!Q33="","",'2 علوم تجريبية 1'!Q33)</f>
        <v/>
      </c>
      <c r="F115" s="142" t="str">
        <f>IF('2 علوم تجريبية 1'!R33="","",'2 علوم تجريبية 1'!R33)</f>
        <v/>
      </c>
      <c r="G115" s="142" t="str">
        <f>IF('2 علوم تجريبية 1'!S33="","",'2 علوم تجريبية 1'!S33*2)</f>
        <v/>
      </c>
      <c r="H115" s="142" t="str">
        <f t="shared" si="8"/>
        <v/>
      </c>
      <c r="I115" s="143">
        <f>IF('2 علوم تجريبية 1'!$M$1="","",'2 علوم تجريبية 1'!$M$1)</f>
        <v>2</v>
      </c>
      <c r="J115" s="144" t="str">
        <f t="shared" si="9"/>
        <v/>
      </c>
      <c r="K115" s="253" t="str">
        <f t="shared" si="10"/>
        <v/>
      </c>
      <c r="L115" s="253"/>
      <c r="M115" s="146"/>
      <c r="N115" s="271"/>
    </row>
    <row r="116" spans="1:14" ht="21" thickBot="1" x14ac:dyDescent="0.3">
      <c r="A116" s="135" t="str">
        <f>IF('2 علوم تجريبية 1'!C34="","",'2 علوم تجريبية 1'!C34)</f>
        <v/>
      </c>
      <c r="B116" s="276" t="str">
        <f>IF('2 علوم تجريبية 1'!D34:D34="","",'2 علوم تجريبية 1'!D34:D34)</f>
        <v/>
      </c>
      <c r="C116" s="277"/>
      <c r="D116" s="160" t="str">
        <f>IF('2 علوم تجريبية 1'!P34="","",'2 علوم تجريبية 1'!P34)</f>
        <v/>
      </c>
      <c r="E116" s="160" t="str">
        <f>IF('2 علوم تجريبية 1'!Q34="","",'2 علوم تجريبية 1'!Q34)</f>
        <v/>
      </c>
      <c r="F116" s="160" t="str">
        <f>IF('2 علوم تجريبية 1'!R34="","",'2 علوم تجريبية 1'!R34)</f>
        <v/>
      </c>
      <c r="G116" s="160" t="str">
        <f>IF('2 علوم تجريبية 1'!S34="","",'2 علوم تجريبية 1'!S34*2)</f>
        <v/>
      </c>
      <c r="H116" s="160" t="str">
        <f t="shared" ref="H116:H117" si="11">IFERROR((D116+E116+F116+G116)/5,"")</f>
        <v/>
      </c>
      <c r="I116" s="161">
        <f>IF('2 علوم تجريبية 1'!$M$1="","",'2 علوم تجريبية 1'!$M$1)</f>
        <v>2</v>
      </c>
      <c r="J116" s="162" t="str">
        <f t="shared" si="9"/>
        <v/>
      </c>
      <c r="K116" s="278" t="str">
        <f t="shared" si="10"/>
        <v/>
      </c>
      <c r="L116" s="278"/>
      <c r="M116" s="152"/>
      <c r="N116" s="272"/>
    </row>
    <row r="117" spans="1:14" ht="21" thickBot="1" x14ac:dyDescent="0.3">
      <c r="A117" s="120" t="str">
        <f>IF('2 علوم تجريبية 1'!C35="","",'2 علوم تجريبية 1'!C35)</f>
        <v/>
      </c>
      <c r="B117" s="254" t="str">
        <f>IF('2 علوم تجريبية 1'!D35:D35="","",'2 علوم تجريبية 1'!D35:D35)</f>
        <v/>
      </c>
      <c r="C117" s="254"/>
      <c r="D117" s="122" t="str">
        <f>IF('2 علوم تجريبية 1'!F116="","",'2 علوم تجريبية 1'!F116)</f>
        <v/>
      </c>
      <c r="E117" s="122" t="str">
        <f>IF('2 علوم تجريبية 1'!G116="","",'2 علوم تجريبية 1'!G116)</f>
        <v/>
      </c>
      <c r="F117" s="122" t="str">
        <f>IF('2 علوم تجريبية 1'!H116="","",'2 علوم تجريبية 1'!H116)</f>
        <v/>
      </c>
      <c r="G117" s="122" t="str">
        <f>IF('2 علوم تجريبية 1'!I116="","",'2 علوم تجريبية 1'!I116*2)</f>
        <v/>
      </c>
      <c r="H117" s="122" t="str">
        <f t="shared" si="11"/>
        <v/>
      </c>
      <c r="I117" s="123"/>
      <c r="J117" s="122" t="str">
        <f t="shared" si="9"/>
        <v/>
      </c>
      <c r="K117" s="259" t="str">
        <f t="shared" si="10"/>
        <v/>
      </c>
      <c r="L117" s="259"/>
      <c r="M117" s="124"/>
      <c r="N117" s="125"/>
    </row>
    <row r="118" spans="1:14" ht="24" thickTop="1" thickBot="1" x14ac:dyDescent="0.3">
      <c r="B118" s="279" t="s">
        <v>153</v>
      </c>
      <c r="C118" s="280"/>
      <c r="D118" s="281"/>
      <c r="F118" s="173">
        <f>COUNTIF(H86:H115,"&gt;=10")</f>
        <v>0</v>
      </c>
      <c r="I118" s="279" t="s">
        <v>152</v>
      </c>
      <c r="J118" s="280"/>
      <c r="K118" s="281"/>
      <c r="N118" s="173">
        <f>COUNTIF(H86:H115,"&lt;10")</f>
        <v>0</v>
      </c>
    </row>
    <row r="119" spans="1:14" ht="19.5" thickTop="1" x14ac:dyDescent="0.25"/>
    <row r="120" spans="1:14" x14ac:dyDescent="0.25"/>
  </sheetData>
  <mergeCells count="247">
    <mergeCell ref="N44:N61"/>
    <mergeCell ref="N4:N20"/>
    <mergeCell ref="N103:N116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N22:N34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</mergeCells>
  <conditionalFormatting sqref="F2">
    <cfRule type="containsErrors" dxfId="33" priority="11" stopIfTrue="1">
      <formula>ISERROR(F2)</formula>
    </cfRule>
  </conditionalFormatting>
  <conditionalFormatting sqref="F3">
    <cfRule type="containsErrors" dxfId="32" priority="10" stopIfTrue="1">
      <formula>ISERROR(F3)</formula>
    </cfRule>
  </conditionalFormatting>
  <conditionalFormatting sqref="F42">
    <cfRule type="containsErrors" dxfId="31" priority="7" stopIfTrue="1">
      <formula>ISERROR(F42)</formula>
    </cfRule>
  </conditionalFormatting>
  <conditionalFormatting sqref="F43">
    <cfRule type="containsErrors" dxfId="30" priority="6" stopIfTrue="1">
      <formula>ISERROR(F43)</formula>
    </cfRule>
  </conditionalFormatting>
  <conditionalFormatting sqref="F83">
    <cfRule type="containsErrors" dxfId="29" priority="5" stopIfTrue="1">
      <formula>ISERROR(F83)</formula>
    </cfRule>
  </conditionalFormatting>
  <conditionalFormatting sqref="F84">
    <cfRule type="containsErrors" dxfId="28" priority="4" stopIfTrue="1">
      <formula>ISERROR(F84)</formula>
    </cfRule>
  </conditionalFormatting>
  <conditionalFormatting sqref="H5:H34">
    <cfRule type="cellIs" dxfId="27" priority="3" operator="lessThan">
      <formula>10</formula>
    </cfRule>
  </conditionalFormatting>
  <conditionalFormatting sqref="H45:H75">
    <cfRule type="cellIs" dxfId="26" priority="2" operator="lessThan">
      <formula>10</formula>
    </cfRule>
  </conditionalFormatting>
  <conditionalFormatting sqref="H86:H116">
    <cfRule type="cellIs" dxfId="25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FF0000"/>
  </sheetPr>
  <dimension ref="A1:R123"/>
  <sheetViews>
    <sheetView showGridLines="0" rightToLeft="1" topLeftCell="A27" workbookViewId="0">
      <selection activeCell="B9" sqref="B9:C9"/>
    </sheetView>
  </sheetViews>
  <sheetFormatPr defaultColWidth="0" defaultRowHeight="18.75" zeroHeight="1" x14ac:dyDescent="0.25"/>
  <cols>
    <col min="1" max="1" width="4.75" style="119" customWidth="1"/>
    <col min="2" max="2" width="7.25" style="119" customWidth="1"/>
    <col min="3" max="3" width="14.75" style="119" customWidth="1"/>
    <col min="4" max="4" width="9.25" style="119" customWidth="1"/>
    <col min="5" max="5" width="9.375" style="119" customWidth="1"/>
    <col min="6" max="6" width="9.75" style="119" customWidth="1"/>
    <col min="7" max="7" width="9.5" style="119" customWidth="1"/>
    <col min="8" max="8" width="10.625" style="119" customWidth="1"/>
    <col min="9" max="9" width="8.5" style="134" customWidth="1"/>
    <col min="10" max="10" width="8.875" style="119" customWidth="1"/>
    <col min="11" max="11" width="10.5" style="119" customWidth="1"/>
    <col min="12" max="12" width="9.375" style="119" customWidth="1"/>
    <col min="13" max="13" width="11" style="119" hidden="1" customWidth="1"/>
    <col min="14" max="14" width="8.5" style="119" customWidth="1"/>
    <col min="15" max="15" width="8.75" style="119" customWidth="1"/>
    <col min="16" max="16" width="7.75" style="119" customWidth="1"/>
    <col min="17" max="18" width="11" style="119" customWidth="1"/>
    <col min="19" max="16384" width="11" style="119" hidden="1"/>
  </cols>
  <sheetData>
    <row r="1" spans="1:16" ht="30.75" thickBot="1" x14ac:dyDescent="0.3">
      <c r="A1" s="246" t="s">
        <v>0</v>
      </c>
      <c r="B1" s="246"/>
      <c r="C1" s="248" t="s">
        <v>26</v>
      </c>
      <c r="D1" s="248"/>
      <c r="E1" s="249"/>
      <c r="F1" s="243" t="s">
        <v>4</v>
      </c>
      <c r="G1" s="244"/>
      <c r="H1" s="244"/>
      <c r="I1" s="245"/>
      <c r="J1" s="263" t="s">
        <v>9</v>
      </c>
      <c r="K1" s="264"/>
      <c r="L1" s="262" t="s">
        <v>19</v>
      </c>
      <c r="M1" s="262"/>
      <c r="N1" s="262"/>
      <c r="O1" s="118"/>
      <c r="P1" s="118"/>
    </row>
    <row r="2" spans="1:16" ht="23.25" thickBot="1" x14ac:dyDescent="0.3">
      <c r="A2" s="246" t="s">
        <v>6</v>
      </c>
      <c r="B2" s="246"/>
      <c r="C2" s="250" t="s">
        <v>29</v>
      </c>
      <c r="D2" s="250"/>
      <c r="E2" s="250"/>
      <c r="F2" s="241" t="s">
        <v>5</v>
      </c>
      <c r="G2" s="241"/>
      <c r="H2" s="251" t="str">
        <f>IFERROR(INDEX($B$5:$H$35,MATCH(L2,$H$5:$H$35,0),1),"")</f>
        <v>بركات بشرى</v>
      </c>
      <c r="I2" s="251"/>
      <c r="J2" s="252"/>
      <c r="K2" s="165" t="s">
        <v>10</v>
      </c>
      <c r="L2" s="136">
        <f>IFERROR(MAX(H5:H40),"")</f>
        <v>14.5</v>
      </c>
      <c r="M2" s="137"/>
      <c r="N2" s="138" t="s">
        <v>18</v>
      </c>
      <c r="O2" s="118"/>
      <c r="P2" s="118"/>
    </row>
    <row r="3" spans="1:16" ht="23.25" thickBot="1" x14ac:dyDescent="0.3">
      <c r="A3" s="246" t="s">
        <v>1</v>
      </c>
      <c r="B3" s="246"/>
      <c r="C3" s="250" t="s">
        <v>7</v>
      </c>
      <c r="D3" s="250"/>
      <c r="E3" s="250"/>
      <c r="F3" s="242" t="s">
        <v>8</v>
      </c>
      <c r="G3" s="242"/>
      <c r="H3" s="252" t="str">
        <f>IFERROR(INDEX($B$5:$H$35,MATCH(L3,$H$5:$H$35,0),1),"")</f>
        <v>بوشيخي أحمد</v>
      </c>
      <c r="I3" s="252"/>
      <c r="J3" s="252"/>
      <c r="K3" s="165" t="s">
        <v>10</v>
      </c>
      <c r="L3" s="136">
        <f>IFERROR(MIN(H5:H40),"")</f>
        <v>4.2</v>
      </c>
      <c r="M3" s="137"/>
      <c r="N3" s="139" t="s">
        <v>25</v>
      </c>
      <c r="O3" s="118"/>
      <c r="P3" s="118"/>
    </row>
    <row r="4" spans="1:16" ht="21.75" customHeight="1" thickTop="1" thickBot="1" x14ac:dyDescent="0.3">
      <c r="A4" s="163" t="s">
        <v>2</v>
      </c>
      <c r="B4" s="247" t="s">
        <v>3</v>
      </c>
      <c r="C4" s="247"/>
      <c r="D4" s="164" t="s">
        <v>11</v>
      </c>
      <c r="E4" s="164" t="s">
        <v>12</v>
      </c>
      <c r="F4" s="164" t="s">
        <v>13</v>
      </c>
      <c r="G4" s="164" t="s">
        <v>28</v>
      </c>
      <c r="H4" s="164" t="s">
        <v>14</v>
      </c>
      <c r="I4" s="164" t="s">
        <v>15</v>
      </c>
      <c r="J4" s="164" t="s">
        <v>16</v>
      </c>
      <c r="K4" s="265" t="s">
        <v>17</v>
      </c>
      <c r="L4" s="265"/>
      <c r="M4" s="140"/>
      <c r="N4" s="273" t="s">
        <v>151</v>
      </c>
      <c r="O4" s="118"/>
      <c r="P4" s="118"/>
    </row>
    <row r="5" spans="1:16" ht="21" thickBot="1" x14ac:dyDescent="0.3">
      <c r="A5" s="141">
        <f>IF('2علوم تجريبة 2'!A4="","",'2علوم تجريبة 2'!A4)</f>
        <v>1</v>
      </c>
      <c r="B5" s="239" t="str">
        <f>IF('2علوم تجريبة 2'!B4="","",'2علوم تجريبة 2'!B4)</f>
        <v>أولا نصير رياض</v>
      </c>
      <c r="C5" s="240"/>
      <c r="D5" s="142">
        <f>IF('2علوم تجريبة 2'!C4="","",'2علوم تجريبة 2'!C4)</f>
        <v>13</v>
      </c>
      <c r="E5" s="142">
        <f>IF('2علوم تجريبة 2'!D4="","",'2علوم تجريبة 2'!D4)</f>
        <v>12</v>
      </c>
      <c r="F5" s="142">
        <f>IF('2علوم تجريبة 2'!E4="","",'2علوم تجريبة 2'!E4)</f>
        <v>6</v>
      </c>
      <c r="G5" s="142">
        <f>IF('2علوم تجريبة 2'!F4="","",'2علوم تجريبة 2'!F4*2)</f>
        <v>20</v>
      </c>
      <c r="H5" s="142">
        <f>IF(D5="","",SUM(D5:G5)/5)</f>
        <v>10.199999999999999</v>
      </c>
      <c r="I5" s="143">
        <f>IF('2 علوم تجريبية 1'!$M$1="","",'2 علوم تجريبية 1'!$M$1)</f>
        <v>2</v>
      </c>
      <c r="J5" s="166">
        <f>IFERROR(I5*H5,"")</f>
        <v>20.399999999999999</v>
      </c>
      <c r="K5" s="253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متوسطة</v>
      </c>
      <c r="L5" s="253"/>
      <c r="M5" s="145"/>
      <c r="N5" s="274"/>
      <c r="O5" s="118"/>
      <c r="P5" s="118"/>
    </row>
    <row r="6" spans="1:16" ht="21" thickBot="1" x14ac:dyDescent="0.3">
      <c r="A6" s="141">
        <f>IF('2علوم تجريبة 2'!A5="","",'2علوم تجريبة 2'!A5)</f>
        <v>2</v>
      </c>
      <c r="B6" s="239" t="str">
        <f>IF('2علوم تجريبة 2'!B5="","",'2علوم تجريبة 2'!B5)</f>
        <v>بركات بشرى</v>
      </c>
      <c r="C6" s="240"/>
      <c r="D6" s="142">
        <f>IF('2علوم تجريبة 2'!C5="","",'2علوم تجريبة 2'!C5)</f>
        <v>15</v>
      </c>
      <c r="E6" s="142">
        <f>IF('2علوم تجريبة 2'!D5="","",'2علوم تجريبة 2'!D5)</f>
        <v>14</v>
      </c>
      <c r="F6" s="142">
        <f>IF('2علوم تجريبة 2'!E5="","",'2علوم تجريبة 2'!E5)</f>
        <v>12</v>
      </c>
      <c r="G6" s="142">
        <f>IF('2علوم تجريبة 2'!F5="","",'2علوم تجريبة 2'!F5*2)</f>
        <v>31.5</v>
      </c>
      <c r="H6" s="142">
        <f t="shared" ref="H6:H36" si="0">IF(D6="","",SUM(D6:G6)/5)</f>
        <v>14.5</v>
      </c>
      <c r="I6" s="143">
        <f>IF('2 علوم تجريبية 1'!$M$1="","",'2 علوم تجريبية 1'!$M$1)</f>
        <v>2</v>
      </c>
      <c r="J6" s="166">
        <f t="shared" ref="J6:J40" si="1">IFERROR(I6*H6,"")</f>
        <v>29</v>
      </c>
      <c r="K6" s="253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جيدة جدا</v>
      </c>
      <c r="L6" s="253"/>
      <c r="M6" s="146"/>
      <c r="N6" s="274"/>
      <c r="O6" s="118"/>
      <c r="P6" s="118"/>
    </row>
    <row r="7" spans="1:16" ht="21" thickBot="1" x14ac:dyDescent="0.3">
      <c r="A7" s="141">
        <f>IF('2علوم تجريبة 2'!A6="","",'2علوم تجريبة 2'!A6)</f>
        <v>3</v>
      </c>
      <c r="B7" s="239" t="str">
        <f>IF('2علوم تجريبة 2'!B6="","",'2علوم تجريبة 2'!B6)</f>
        <v>بقوق نجيب</v>
      </c>
      <c r="C7" s="240"/>
      <c r="D7" s="142">
        <f>IF('2علوم تجريبة 2'!C6="","",'2علوم تجريبة 2'!C6)</f>
        <v>12</v>
      </c>
      <c r="E7" s="142">
        <f>IF('2علوم تجريبة 2'!D6="","",'2علوم تجريبة 2'!D6)</f>
        <v>13</v>
      </c>
      <c r="F7" s="142">
        <f>IF('2علوم تجريبة 2'!E6="","",'2علوم تجريبة 2'!E6)</f>
        <v>3.25</v>
      </c>
      <c r="G7" s="142">
        <f>IF('2علوم تجريبة 2'!F6="","",'2علوم تجريبة 2'!F6*2)</f>
        <v>15.5</v>
      </c>
      <c r="H7" s="142">
        <f t="shared" si="0"/>
        <v>8.75</v>
      </c>
      <c r="I7" s="143">
        <f>IF('2 علوم تجريبية 1'!$M$1="","",'2 علوم تجريبية 1'!$M$1)</f>
        <v>2</v>
      </c>
      <c r="J7" s="166">
        <f t="shared" si="1"/>
        <v>17.5</v>
      </c>
      <c r="K7" s="253" t="str">
        <f t="shared" si="2"/>
        <v>نتائج غيرمقبولة</v>
      </c>
      <c r="L7" s="253"/>
      <c r="M7" s="146"/>
      <c r="N7" s="274"/>
      <c r="O7" s="118"/>
      <c r="P7" s="118"/>
    </row>
    <row r="8" spans="1:16" ht="21" thickBot="1" x14ac:dyDescent="0.3">
      <c r="A8" s="141">
        <f>IF('2علوم تجريبة 2'!A7="","",'2علوم تجريبة 2'!A7)</f>
        <v>4</v>
      </c>
      <c r="B8" s="239" t="str">
        <f>IF('2علوم تجريبة 2'!B7="","",'2علوم تجريبة 2'!B7)</f>
        <v>بلعيد ايمان</v>
      </c>
      <c r="C8" s="240"/>
      <c r="D8" s="142">
        <f>IF('2علوم تجريبة 2'!C7="","",'2علوم تجريبة 2'!C7)</f>
        <v>14</v>
      </c>
      <c r="E8" s="142">
        <f>IF('2علوم تجريبة 2'!D7="","",'2علوم تجريبة 2'!D7)</f>
        <v>13</v>
      </c>
      <c r="F8" s="142">
        <f>IF('2علوم تجريبة 2'!E7="","",'2علوم تجريبة 2'!E7)</f>
        <v>9.75</v>
      </c>
      <c r="G8" s="142">
        <f>IF('2علوم تجريبة 2'!F7="","",'2علوم تجريبة 2'!F7*2)</f>
        <v>23</v>
      </c>
      <c r="H8" s="142">
        <f t="shared" si="0"/>
        <v>11.95</v>
      </c>
      <c r="I8" s="143">
        <f>IF('2 علوم تجريبية 1'!$M$1="","",'2 علوم تجريبية 1'!$M$1)</f>
        <v>2</v>
      </c>
      <c r="J8" s="166">
        <f t="shared" si="1"/>
        <v>23.9</v>
      </c>
      <c r="K8" s="253" t="str">
        <f t="shared" si="2"/>
        <v>نتائج حسنة</v>
      </c>
      <c r="L8" s="253"/>
      <c r="M8" s="146"/>
      <c r="N8" s="274"/>
      <c r="O8" s="118"/>
      <c r="P8" s="118"/>
    </row>
    <row r="9" spans="1:16" ht="21" thickBot="1" x14ac:dyDescent="0.3">
      <c r="A9" s="141">
        <f>IF('2علوم تجريبة 2'!A8="","",'2علوم تجريبة 2'!A8)</f>
        <v>5</v>
      </c>
      <c r="B9" s="239" t="str">
        <f>IF('2علوم تجريبة 2'!B8="","",'2علوم تجريبة 2'!B8)</f>
        <v>بن خادر خالد</v>
      </c>
      <c r="C9" s="240"/>
      <c r="D9" s="142">
        <f>IF('2علوم تجريبة 2'!C8="","",'2علوم تجريبة 2'!C8)</f>
        <v>12</v>
      </c>
      <c r="E9" s="142">
        <f>IF('2علوم تجريبة 2'!D8="","",'2علوم تجريبة 2'!D8)</f>
        <v>12.5</v>
      </c>
      <c r="F9" s="142">
        <f>IF('2علوم تجريبة 2'!E8="","",'2علوم تجريبة 2'!E8)</f>
        <v>11.75</v>
      </c>
      <c r="G9" s="142">
        <f>IF('2علوم تجريبة 2'!F8="","",'2علوم تجريبة 2'!F8*2)</f>
        <v>14.5</v>
      </c>
      <c r="H9" s="142">
        <f t="shared" si="0"/>
        <v>10.15</v>
      </c>
      <c r="I9" s="143">
        <f>IF('2 علوم تجريبية 1'!$M$1="","",'2 علوم تجريبية 1'!$M$1)</f>
        <v>2</v>
      </c>
      <c r="J9" s="166">
        <f t="shared" si="1"/>
        <v>20.3</v>
      </c>
      <c r="K9" s="253" t="str">
        <f t="shared" si="2"/>
        <v>نتائج متوسطة</v>
      </c>
      <c r="L9" s="253"/>
      <c r="M9" s="146"/>
      <c r="N9" s="274"/>
      <c r="O9" s="118"/>
      <c r="P9" s="118"/>
    </row>
    <row r="10" spans="1:16" ht="21" thickBot="1" x14ac:dyDescent="0.3">
      <c r="A10" s="141">
        <f>IF('2علوم تجريبة 2'!A9="","",'2علوم تجريبة 2'!A9)</f>
        <v>6</v>
      </c>
      <c r="B10" s="239" t="str">
        <f>IF('2علوم تجريبة 2'!B9="","",'2علوم تجريبة 2'!B9)</f>
        <v>بن دادة محمد اكرم</v>
      </c>
      <c r="C10" s="240"/>
      <c r="D10" s="142">
        <f>IF('2علوم تجريبة 2'!C9="","",'2علوم تجريبة 2'!C9)</f>
        <v>15</v>
      </c>
      <c r="E10" s="142">
        <f>IF('2علوم تجريبة 2'!D9="","",'2علوم تجريبة 2'!D9)</f>
        <v>13</v>
      </c>
      <c r="F10" s="142">
        <f>IF('2علوم تجريبة 2'!E9="","",'2علوم تجريبة 2'!E9)</f>
        <v>15.5</v>
      </c>
      <c r="G10" s="142">
        <f>IF('2علوم تجريبة 2'!F9="","",'2علوم تجريبة 2'!F9*2)</f>
        <v>22.5</v>
      </c>
      <c r="H10" s="142">
        <f t="shared" si="0"/>
        <v>13.2</v>
      </c>
      <c r="I10" s="143">
        <f>IF('2 علوم تجريبية 1'!$M$1="","",'2 علوم تجريبية 1'!$M$1)</f>
        <v>2</v>
      </c>
      <c r="J10" s="166">
        <f t="shared" si="1"/>
        <v>26.4</v>
      </c>
      <c r="K10" s="253" t="str">
        <f t="shared" si="2"/>
        <v>نتائج جيدة جدا</v>
      </c>
      <c r="L10" s="253"/>
      <c r="M10" s="146"/>
      <c r="N10" s="274"/>
      <c r="O10" s="118"/>
      <c r="P10" s="118"/>
    </row>
    <row r="11" spans="1:16" ht="21" thickBot="1" x14ac:dyDescent="0.3">
      <c r="A11" s="141">
        <f>IF('2علوم تجريبة 2'!A10="","",'2علوم تجريبة 2'!A10)</f>
        <v>7</v>
      </c>
      <c r="B11" s="239" t="str">
        <f>IF('2علوم تجريبة 2'!B10="","",'2علوم تجريبة 2'!B10)</f>
        <v>بن صابرو محمد</v>
      </c>
      <c r="C11" s="240"/>
      <c r="D11" s="142">
        <f>IF('2علوم تجريبة 2'!C10="","",'2علوم تجريبة 2'!C10)</f>
        <v>14.5</v>
      </c>
      <c r="E11" s="142">
        <f>IF('2علوم تجريبة 2'!D10="","",'2علوم تجريبة 2'!D10)</f>
        <v>12.5</v>
      </c>
      <c r="F11" s="142">
        <f>IF('2علوم تجريبة 2'!E10="","",'2علوم تجريبة 2'!E10)</f>
        <v>14.25</v>
      </c>
      <c r="G11" s="142">
        <f>IF('2علوم تجريبة 2'!F10="","",'2علوم تجريبة 2'!F10*2)</f>
        <v>19</v>
      </c>
      <c r="H11" s="142">
        <f t="shared" si="0"/>
        <v>12.05</v>
      </c>
      <c r="I11" s="143">
        <f>IF('2 علوم تجريبية 1'!$M$1="","",'2 علوم تجريبية 1'!$M$1)</f>
        <v>2</v>
      </c>
      <c r="J11" s="166">
        <f t="shared" si="1"/>
        <v>24.1</v>
      </c>
      <c r="K11" s="253" t="str">
        <f t="shared" si="2"/>
        <v>نتائج حسنة</v>
      </c>
      <c r="L11" s="253"/>
      <c r="M11" s="146"/>
      <c r="N11" s="274"/>
      <c r="O11" s="118"/>
      <c r="P11" s="118"/>
    </row>
    <row r="12" spans="1:16" ht="21" thickBot="1" x14ac:dyDescent="0.3">
      <c r="A12" s="141">
        <f>IF('2علوم تجريبة 2'!A11="","",'2علوم تجريبة 2'!A11)</f>
        <v>8</v>
      </c>
      <c r="B12" s="239" t="str">
        <f>IF('2علوم تجريبة 2'!B11="","",'2علوم تجريبة 2'!B11)</f>
        <v>بن عامر أسامة</v>
      </c>
      <c r="C12" s="240"/>
      <c r="D12" s="142">
        <f>IF('2علوم تجريبة 2'!C11="","",'2علوم تجريبة 2'!C11)</f>
        <v>11</v>
      </c>
      <c r="E12" s="142">
        <f>IF('2علوم تجريبة 2'!D11="","",'2علوم تجريبة 2'!D11)</f>
        <v>11.5</v>
      </c>
      <c r="F12" s="142">
        <f>IF('2علوم تجريبة 2'!E11="","",'2علوم تجريبة 2'!E11)</f>
        <v>6.25</v>
      </c>
      <c r="G12" s="142">
        <f>IF('2علوم تجريبة 2'!F11="","",'2علوم تجريبة 2'!F11*2)</f>
        <v>20</v>
      </c>
      <c r="H12" s="142">
        <f t="shared" si="0"/>
        <v>9.75</v>
      </c>
      <c r="I12" s="143">
        <f>IF('2 علوم تجريبية 1'!$M$1="","",'2 علوم تجريبية 1'!$M$1)</f>
        <v>2</v>
      </c>
      <c r="J12" s="166">
        <f t="shared" si="1"/>
        <v>19.5</v>
      </c>
      <c r="K12" s="253" t="str">
        <f t="shared" si="2"/>
        <v>نتائج غيرمقبولة</v>
      </c>
      <c r="L12" s="253"/>
      <c r="M12" s="146"/>
      <c r="N12" s="274"/>
      <c r="O12" s="118"/>
      <c r="P12" s="118"/>
    </row>
    <row r="13" spans="1:16" ht="21" thickBot="1" x14ac:dyDescent="0.3">
      <c r="A13" s="141">
        <f>IF('2علوم تجريبة 2'!A12="","",'2علوم تجريبة 2'!A12)</f>
        <v>9</v>
      </c>
      <c r="B13" s="239" t="str">
        <f>IF('2علوم تجريبة 2'!B12="","",'2علوم تجريبة 2'!B12)</f>
        <v>بن مجاهد هند</v>
      </c>
      <c r="C13" s="240"/>
      <c r="D13" s="142">
        <f>IF('2علوم تجريبة 2'!C12="","",'2علوم تجريبة 2'!C12)</f>
        <v>15.5</v>
      </c>
      <c r="E13" s="142">
        <f>IF('2علوم تجريبة 2'!D12="","",'2علوم تجريبة 2'!D12)</f>
        <v>13</v>
      </c>
      <c r="F13" s="142">
        <f>IF('2علوم تجريبة 2'!E12="","",'2علوم تجريبة 2'!E12)</f>
        <v>15</v>
      </c>
      <c r="G13" s="142">
        <f>IF('2علوم تجريبة 2'!F12="","",'2علوم تجريبة 2'!F12*2)</f>
        <v>25</v>
      </c>
      <c r="H13" s="142">
        <f t="shared" si="0"/>
        <v>13.7</v>
      </c>
      <c r="I13" s="143">
        <f>IF('2 علوم تجريبية 1'!$M$1="","",'2 علوم تجريبية 1'!$M$1)</f>
        <v>2</v>
      </c>
      <c r="J13" s="166">
        <f t="shared" si="1"/>
        <v>27.4</v>
      </c>
      <c r="K13" s="253" t="str">
        <f t="shared" si="2"/>
        <v>نتائج جيدة جدا</v>
      </c>
      <c r="L13" s="253"/>
      <c r="M13" s="146"/>
      <c r="N13" s="274"/>
      <c r="O13" s="118"/>
      <c r="P13" s="118"/>
    </row>
    <row r="14" spans="1:16" ht="21" thickBot="1" x14ac:dyDescent="0.3">
      <c r="A14" s="141">
        <f>IF('2علوم تجريبة 2'!A13="","",'2علوم تجريبة 2'!A13)</f>
        <v>10</v>
      </c>
      <c r="B14" s="239" t="str">
        <f>IF('2علوم تجريبة 2'!B13="","",'2علوم تجريبة 2'!B13)</f>
        <v>بن معطي الحاج محمد</v>
      </c>
      <c r="C14" s="240"/>
      <c r="D14" s="142">
        <f>IF('2علوم تجريبة 2'!C13="","",'2علوم تجريبة 2'!C13)</f>
        <v>13</v>
      </c>
      <c r="E14" s="142">
        <f>IF('2علوم تجريبة 2'!D13="","",'2علوم تجريبة 2'!D13)</f>
        <v>12</v>
      </c>
      <c r="F14" s="142">
        <f>IF('2علوم تجريبة 2'!E13="","",'2علوم تجريبة 2'!E13)</f>
        <v>8.25</v>
      </c>
      <c r="G14" s="142">
        <f>IF('2علوم تجريبة 2'!F13="","",'2علوم تجريبة 2'!F13*2)</f>
        <v>20</v>
      </c>
      <c r="H14" s="142">
        <f t="shared" si="0"/>
        <v>10.65</v>
      </c>
      <c r="I14" s="143">
        <f>IF('2 علوم تجريبية 1'!$M$1="","",'2 علوم تجريبية 1'!$M$1)</f>
        <v>2</v>
      </c>
      <c r="J14" s="166">
        <f t="shared" si="1"/>
        <v>21.3</v>
      </c>
      <c r="K14" s="253" t="str">
        <f t="shared" si="2"/>
        <v>نتائج متوسطة</v>
      </c>
      <c r="L14" s="253"/>
      <c r="M14" s="146"/>
      <c r="N14" s="274"/>
      <c r="O14" s="118"/>
      <c r="P14" s="118"/>
    </row>
    <row r="15" spans="1:16" ht="21" thickBot="1" x14ac:dyDescent="0.3">
      <c r="A15" s="141">
        <f>IF('2علوم تجريبة 2'!A14="","",'2علوم تجريبة 2'!A14)</f>
        <v>11</v>
      </c>
      <c r="B15" s="239" t="str">
        <f>IF('2علوم تجريبة 2'!B14="","",'2علوم تجريبة 2'!B14)</f>
        <v>بوشيخي أحمد</v>
      </c>
      <c r="C15" s="240"/>
      <c r="D15" s="142">
        <f>IF('2علوم تجريبة 2'!C14="","",'2علوم تجريبة 2'!C14)</f>
        <v>6</v>
      </c>
      <c r="E15" s="142">
        <f>IF('2علوم تجريبة 2'!D14="","",'2علوم تجريبة 2'!D14)</f>
        <v>6</v>
      </c>
      <c r="F15" s="142">
        <f>IF('2علوم تجريبة 2'!E14="","",'2علوم تجريبة 2'!E14)</f>
        <v>3</v>
      </c>
      <c r="G15" s="142">
        <f>IF('2علوم تجريبة 2'!F14="","",'2علوم تجريبة 2'!F14*2)</f>
        <v>6</v>
      </c>
      <c r="H15" s="142">
        <f t="shared" si="0"/>
        <v>4.2</v>
      </c>
      <c r="I15" s="143">
        <f>IF('2 علوم تجريبية 1'!$M$1="","",'2 علوم تجريبية 1'!$M$1)</f>
        <v>2</v>
      </c>
      <c r="J15" s="166">
        <f t="shared" si="1"/>
        <v>8.4</v>
      </c>
      <c r="K15" s="253" t="str">
        <f t="shared" si="2"/>
        <v>نتائج ضعيفة جدا</v>
      </c>
      <c r="L15" s="253"/>
      <c r="M15" s="146"/>
      <c r="N15" s="274"/>
      <c r="O15" s="118"/>
      <c r="P15" s="118"/>
    </row>
    <row r="16" spans="1:16" ht="21" thickBot="1" x14ac:dyDescent="0.3">
      <c r="A16" s="141">
        <f>IF('2علوم تجريبة 2'!A15="","",'2علوم تجريبة 2'!A15)</f>
        <v>12</v>
      </c>
      <c r="B16" s="239" t="str">
        <f>IF('2علوم تجريبة 2'!B15="","",'2علوم تجريبة 2'!B15)</f>
        <v>تارقي عبد الفتاح</v>
      </c>
      <c r="C16" s="240"/>
      <c r="D16" s="142">
        <f>IF('2علوم تجريبة 2'!C15="","",'2علوم تجريبة 2'!C15)</f>
        <v>16</v>
      </c>
      <c r="E16" s="142">
        <f>IF('2علوم تجريبة 2'!D15="","",'2علوم تجريبة 2'!D15)</f>
        <v>14</v>
      </c>
      <c r="F16" s="142">
        <f>IF('2علوم تجريبة 2'!E15="","",'2علوم تجريبة 2'!E15)</f>
        <v>15.5</v>
      </c>
      <c r="G16" s="142">
        <f>IF('2علوم تجريبة 2'!F15="","",'2علوم تجريبة 2'!F15*2)</f>
        <v>22</v>
      </c>
      <c r="H16" s="142">
        <f t="shared" si="0"/>
        <v>13.5</v>
      </c>
      <c r="I16" s="143">
        <f>IF('2 علوم تجريبية 1'!$M$1="","",'2 علوم تجريبية 1'!$M$1)</f>
        <v>2</v>
      </c>
      <c r="J16" s="166">
        <f t="shared" si="1"/>
        <v>27</v>
      </c>
      <c r="K16" s="253" t="str">
        <f t="shared" si="2"/>
        <v>نتائج جيدة جدا</v>
      </c>
      <c r="L16" s="253"/>
      <c r="M16" s="146"/>
      <c r="N16" s="274"/>
      <c r="O16" s="118"/>
      <c r="P16" s="118"/>
    </row>
    <row r="17" spans="1:16" ht="21" thickBot="1" x14ac:dyDescent="0.3">
      <c r="A17" s="141">
        <f>IF('2علوم تجريبة 2'!A16="","",'2علوم تجريبة 2'!A16)</f>
        <v>13</v>
      </c>
      <c r="B17" s="239" t="str">
        <f>IF('2علوم تجريبة 2'!B16="","",'2علوم تجريبة 2'!B16)</f>
        <v>توجي ندى شرين سهام  1</v>
      </c>
      <c r="C17" s="240"/>
      <c r="D17" s="142">
        <f>IF('2علوم تجريبة 2'!C16="","",'2علوم تجريبة 2'!C16)</f>
        <v>15</v>
      </c>
      <c r="E17" s="142">
        <f>IF('2علوم تجريبة 2'!D16="","",'2علوم تجريبة 2'!D16)</f>
        <v>14</v>
      </c>
      <c r="F17" s="142">
        <f>IF('2علوم تجريبة 2'!E16="","",'2علوم تجريبة 2'!E16)</f>
        <v>9.75</v>
      </c>
      <c r="G17" s="142">
        <f>IF('2علوم تجريبة 2'!F16="","",'2علوم تجريبة 2'!F16*2)</f>
        <v>16.5</v>
      </c>
      <c r="H17" s="142">
        <f t="shared" si="0"/>
        <v>11.05</v>
      </c>
      <c r="I17" s="143">
        <f>IF('2 علوم تجريبية 1'!$M$1="","",'2 علوم تجريبية 1'!$M$1)</f>
        <v>2</v>
      </c>
      <c r="J17" s="166">
        <f t="shared" si="1"/>
        <v>22.1</v>
      </c>
      <c r="K17" s="253" t="str">
        <f t="shared" si="2"/>
        <v>نتائج حسنة</v>
      </c>
      <c r="L17" s="253"/>
      <c r="M17" s="146"/>
      <c r="N17" s="274"/>
      <c r="O17" s="118"/>
      <c r="P17" s="118"/>
    </row>
    <row r="18" spans="1:16" ht="21" thickBot="1" x14ac:dyDescent="0.3">
      <c r="A18" s="141">
        <f>IF('2علوم تجريبة 2'!A17="","",'2علوم تجريبة 2'!A17)</f>
        <v>14</v>
      </c>
      <c r="B18" s="239" t="str">
        <f>IF('2علوم تجريبة 2'!B17="","",'2علوم تجريبة 2'!B17)</f>
        <v>جطني عادل</v>
      </c>
      <c r="C18" s="240"/>
      <c r="D18" s="142">
        <f>IF('2علوم تجريبة 2'!C17="","",'2علوم تجريبة 2'!C17)</f>
        <v>13</v>
      </c>
      <c r="E18" s="142">
        <f>IF('2علوم تجريبة 2'!D17="","",'2علوم تجريبة 2'!D17)</f>
        <v>12</v>
      </c>
      <c r="F18" s="142">
        <f>IF('2علوم تجريبة 2'!E17="","",'2علوم تجريبة 2'!E17)</f>
        <v>11.75</v>
      </c>
      <c r="G18" s="142">
        <f>IF('2علوم تجريبة 2'!F17="","",'2علوم تجريبة 2'!F17*2)</f>
        <v>20</v>
      </c>
      <c r="H18" s="142">
        <f t="shared" si="0"/>
        <v>11.35</v>
      </c>
      <c r="I18" s="143">
        <f>IF('2 علوم تجريبية 1'!$M$1="","",'2 علوم تجريبية 1'!$M$1)</f>
        <v>2</v>
      </c>
      <c r="J18" s="166">
        <f t="shared" si="1"/>
        <v>22.7</v>
      </c>
      <c r="K18" s="253" t="str">
        <f t="shared" si="2"/>
        <v>نتائج حسنة</v>
      </c>
      <c r="L18" s="253"/>
      <c r="M18" s="146"/>
      <c r="N18" s="274"/>
      <c r="O18" s="118"/>
      <c r="P18" s="118"/>
    </row>
    <row r="19" spans="1:16" ht="21" thickBot="1" x14ac:dyDescent="0.3">
      <c r="A19" s="141">
        <f>IF('2علوم تجريبة 2'!A18="","",'2علوم تجريبة 2'!A18)</f>
        <v>15</v>
      </c>
      <c r="B19" s="239" t="str">
        <f>IF('2علوم تجريبة 2'!B18="","",'2علوم تجريبة 2'!B18)</f>
        <v>جلمودي آدم</v>
      </c>
      <c r="C19" s="240"/>
      <c r="D19" s="142">
        <f>IF('2علوم تجريبة 2'!C18="","",'2علوم تجريبة 2'!C18)</f>
        <v>11</v>
      </c>
      <c r="E19" s="142">
        <f>IF('2علوم تجريبة 2'!D18="","",'2علوم تجريبة 2'!D18)</f>
        <v>14</v>
      </c>
      <c r="F19" s="142">
        <f>IF('2علوم تجريبة 2'!E18="","",'2علوم تجريبة 2'!E18)</f>
        <v>9.75</v>
      </c>
      <c r="G19" s="142">
        <f>IF('2علوم تجريبة 2'!F18="","",'2علوم تجريبة 2'!F18*2)</f>
        <v>17</v>
      </c>
      <c r="H19" s="142">
        <f t="shared" si="0"/>
        <v>10.35</v>
      </c>
      <c r="I19" s="143">
        <f>IF('2 علوم تجريبية 1'!$M$1="","",'2 علوم تجريبية 1'!$M$1)</f>
        <v>2</v>
      </c>
      <c r="J19" s="166">
        <f t="shared" si="1"/>
        <v>20.7</v>
      </c>
      <c r="K19" s="253" t="str">
        <f t="shared" si="2"/>
        <v>نتائج متوسطة</v>
      </c>
      <c r="L19" s="253"/>
      <c r="M19" s="146"/>
      <c r="N19" s="274"/>
      <c r="O19" s="118"/>
      <c r="P19" s="118"/>
    </row>
    <row r="20" spans="1:16" ht="21" thickBot="1" x14ac:dyDescent="0.3">
      <c r="A20" s="141">
        <f>IF('2علوم تجريبة 2'!A19="","",'2علوم تجريبة 2'!A19)</f>
        <v>16</v>
      </c>
      <c r="B20" s="239" t="str">
        <f>IF('2علوم تجريبة 2'!B19="","",'2علوم تجريبة 2'!B19)</f>
        <v>حكومي حنان</v>
      </c>
      <c r="C20" s="240"/>
      <c r="D20" s="142">
        <f>IF('2علوم تجريبة 2'!C19="","",'2علوم تجريبة 2'!C19)</f>
        <v>12.5</v>
      </c>
      <c r="E20" s="142">
        <f>IF('2علوم تجريبة 2'!D19="","",'2علوم تجريبة 2'!D19)</f>
        <v>13</v>
      </c>
      <c r="F20" s="142">
        <f>IF('2علوم تجريبة 2'!E19="","",'2علوم تجريبة 2'!E19)</f>
        <v>7</v>
      </c>
      <c r="G20" s="142">
        <f>IF('2علوم تجريبة 2'!F19="","",'2علوم تجريبة 2'!F19*2)</f>
        <v>14</v>
      </c>
      <c r="H20" s="142">
        <f t="shared" si="0"/>
        <v>9.3000000000000007</v>
      </c>
      <c r="I20" s="143">
        <f>IF('2 علوم تجريبية 1'!$M$1="","",'2 علوم تجريبية 1'!$M$1)</f>
        <v>2</v>
      </c>
      <c r="J20" s="166">
        <f t="shared" si="1"/>
        <v>18.600000000000001</v>
      </c>
      <c r="K20" s="253" t="str">
        <f t="shared" si="2"/>
        <v>نتائج غيرمقبولة</v>
      </c>
      <c r="L20" s="253"/>
      <c r="M20" s="146"/>
      <c r="N20" s="274"/>
      <c r="O20" s="118"/>
      <c r="P20" s="118"/>
    </row>
    <row r="21" spans="1:16" ht="21" thickBot="1" x14ac:dyDescent="0.3">
      <c r="A21" s="141">
        <f>IF('2علوم تجريبة 2'!A20="","",'2علوم تجريبة 2'!A20)</f>
        <v>17</v>
      </c>
      <c r="B21" s="239" t="str">
        <f>IF('2علوم تجريبة 2'!B20="","",'2علوم تجريبة 2'!B20)</f>
        <v>حواص محمد عماد الدين</v>
      </c>
      <c r="C21" s="240"/>
      <c r="D21" s="142">
        <f>IF('2علوم تجريبة 2'!C20="","",'2علوم تجريبة 2'!C20)</f>
        <v>15</v>
      </c>
      <c r="E21" s="142">
        <f>IF('2علوم تجريبة 2'!D20="","",'2علوم تجريبة 2'!D20)</f>
        <v>14</v>
      </c>
      <c r="F21" s="142">
        <f>IF('2علوم تجريبة 2'!E20="","",'2علوم تجريبة 2'!E20)</f>
        <v>10.25</v>
      </c>
      <c r="G21" s="142">
        <f>IF('2علوم تجريبة 2'!F20="","",'2علوم تجريبة 2'!F20*2)</f>
        <v>21.5</v>
      </c>
      <c r="H21" s="142">
        <f t="shared" si="0"/>
        <v>12.15</v>
      </c>
      <c r="I21" s="143">
        <f>IF('2 علوم تجريبية 1'!$M$1="","",'2 علوم تجريبية 1'!$M$1)</f>
        <v>2</v>
      </c>
      <c r="J21" s="166">
        <f t="shared" si="1"/>
        <v>24.3</v>
      </c>
      <c r="K21" s="253" t="str">
        <f t="shared" si="2"/>
        <v>نتائج حسنة</v>
      </c>
      <c r="L21" s="253"/>
      <c r="M21" s="146"/>
      <c r="N21" s="275"/>
      <c r="O21" s="118"/>
      <c r="P21" s="118"/>
    </row>
    <row r="22" spans="1:16" ht="21.75" thickTop="1" thickBot="1" x14ac:dyDescent="0.3">
      <c r="A22" s="141">
        <f>IF('2علوم تجريبة 2'!A21="","",'2علوم تجريبة 2'!A21)</f>
        <v>18</v>
      </c>
      <c r="B22" s="239" t="str">
        <f>IF('2علوم تجريبة 2'!B21="","",'2علوم تجريبة 2'!B21)</f>
        <v>خادر فيصل</v>
      </c>
      <c r="C22" s="240"/>
      <c r="D22" s="142">
        <f>IF('2علوم تجريبة 2'!C21="","",'2علوم تجريبة 2'!C21)</f>
        <v>14</v>
      </c>
      <c r="E22" s="142">
        <f>IF('2علوم تجريبة 2'!D21="","",'2علوم تجريبة 2'!D21)</f>
        <v>14</v>
      </c>
      <c r="F22" s="142">
        <f>IF('2علوم تجريبة 2'!E21="","",'2علوم تجريبة 2'!E21)</f>
        <v>7.75</v>
      </c>
      <c r="G22" s="142">
        <f>IF('2علوم تجريبة 2'!F21="","",'2علوم تجريبة 2'!F21*2)</f>
        <v>20</v>
      </c>
      <c r="H22" s="142">
        <f t="shared" si="0"/>
        <v>11.15</v>
      </c>
      <c r="I22" s="143">
        <f>IF('2 علوم تجريبية 1'!$M$1="","",'2 علوم تجريبية 1'!$M$1)</f>
        <v>2</v>
      </c>
      <c r="J22" s="166">
        <f t="shared" si="1"/>
        <v>22.3</v>
      </c>
      <c r="K22" s="253" t="str">
        <f t="shared" si="2"/>
        <v>نتائج حسنة</v>
      </c>
      <c r="L22" s="253"/>
      <c r="M22" s="146"/>
      <c r="N22" s="167"/>
      <c r="O22" s="118"/>
      <c r="P22" s="118"/>
    </row>
    <row r="23" spans="1:16" ht="21.75" customHeight="1" thickTop="1" thickBot="1" x14ac:dyDescent="0.3">
      <c r="A23" s="141">
        <f>IF('2علوم تجريبة 2'!A22="","",'2علوم تجريبة 2'!A22)</f>
        <v>19</v>
      </c>
      <c r="B23" s="239" t="str">
        <f>IF('2علوم تجريبة 2'!B22="","",'2علوم تجريبة 2'!B22)</f>
        <v>خليف فتحي</v>
      </c>
      <c r="C23" s="240"/>
      <c r="D23" s="142">
        <f>IF('2علوم تجريبة 2'!C22="","",'2علوم تجريبة 2'!C22)</f>
        <v>12</v>
      </c>
      <c r="E23" s="142">
        <f>IF('2علوم تجريبة 2'!D22="","",'2علوم تجريبة 2'!D22)</f>
        <v>12.5</v>
      </c>
      <c r="F23" s="142">
        <f>IF('2علوم تجريبة 2'!E22="","",'2علوم تجريبة 2'!E22)</f>
        <v>6.75</v>
      </c>
      <c r="G23" s="142">
        <f>IF('2علوم تجريبة 2'!F22="","",'2علوم تجريبة 2'!F22*2)</f>
        <v>18.5</v>
      </c>
      <c r="H23" s="142">
        <f t="shared" si="0"/>
        <v>9.9499999999999993</v>
      </c>
      <c r="I23" s="143">
        <f>IF('2 علوم تجريبية 1'!$M$1="","",'2 علوم تجريبية 1'!$M$1)</f>
        <v>2</v>
      </c>
      <c r="J23" s="166">
        <f t="shared" si="1"/>
        <v>19.899999999999999</v>
      </c>
      <c r="K23" s="253" t="str">
        <f t="shared" si="2"/>
        <v>نتائج غيرمقبولة</v>
      </c>
      <c r="L23" s="253"/>
      <c r="M23" s="146"/>
      <c r="N23" s="270">
        <f>IFERROR(AVERAGE(H5:H37),"")</f>
        <v>11.081250000000001</v>
      </c>
      <c r="O23" s="118"/>
      <c r="P23" s="118"/>
    </row>
    <row r="24" spans="1:16" ht="21" thickBot="1" x14ac:dyDescent="0.3">
      <c r="A24" s="141">
        <f>IF('2علوم تجريبة 2'!A23="","",'2علوم تجريبة 2'!A23)</f>
        <v>20</v>
      </c>
      <c r="B24" s="239" t="str">
        <f>IF('2علوم تجريبة 2'!B23="","",'2علوم تجريبة 2'!B23)</f>
        <v>دحماني محمد عبد الغاني</v>
      </c>
      <c r="C24" s="240"/>
      <c r="D24" s="142">
        <f>IF('2علوم تجريبة 2'!C23="","",'2علوم تجريبة 2'!C23)</f>
        <v>13</v>
      </c>
      <c r="E24" s="142">
        <f>IF('2علوم تجريبة 2'!D23="","",'2علوم تجريبة 2'!D23)</f>
        <v>11</v>
      </c>
      <c r="F24" s="142">
        <f>IF('2علوم تجريبة 2'!E23="","",'2علوم تجريبة 2'!E23)</f>
        <v>12</v>
      </c>
      <c r="G24" s="142">
        <f>IF('2علوم تجريبة 2'!F23="","",'2علوم تجريبة 2'!F23*2)</f>
        <v>20.5</v>
      </c>
      <c r="H24" s="142">
        <f t="shared" si="0"/>
        <v>11.3</v>
      </c>
      <c r="I24" s="143">
        <f>IF('2 علوم تجريبية 1'!$M$1="","",'2 علوم تجريبية 1'!$M$1)</f>
        <v>2</v>
      </c>
      <c r="J24" s="166">
        <f t="shared" si="1"/>
        <v>22.6</v>
      </c>
      <c r="K24" s="253" t="str">
        <f t="shared" si="2"/>
        <v>نتائج حسنة</v>
      </c>
      <c r="L24" s="253"/>
      <c r="M24" s="146"/>
      <c r="N24" s="271"/>
      <c r="O24" s="118"/>
      <c r="P24" s="118"/>
    </row>
    <row r="25" spans="1:16" ht="21" thickBot="1" x14ac:dyDescent="0.3">
      <c r="A25" s="141">
        <f>IF('2علوم تجريبة 2'!A24="","",'2علوم تجريبة 2'!A24)</f>
        <v>21</v>
      </c>
      <c r="B25" s="239" t="str">
        <f>IF('2علوم تجريبة 2'!B24="","",'2علوم تجريبة 2'!B24)</f>
        <v>زايد شيماء</v>
      </c>
      <c r="C25" s="240"/>
      <c r="D25" s="142">
        <f>IF('2علوم تجريبة 2'!C24="","",'2علوم تجريبة 2'!C24)</f>
        <v>14</v>
      </c>
      <c r="E25" s="142">
        <f>IF('2علوم تجريبة 2'!D24="","",'2علوم تجريبة 2'!D24)</f>
        <v>12</v>
      </c>
      <c r="F25" s="142">
        <f>IF('2علوم تجريبة 2'!E24="","",'2علوم تجريبة 2'!E24)</f>
        <v>12</v>
      </c>
      <c r="G25" s="142">
        <f>IF('2علوم تجريبة 2'!F24="","",'2علوم تجريبة 2'!F24*2)</f>
        <v>19</v>
      </c>
      <c r="H25" s="142">
        <f t="shared" si="0"/>
        <v>11.4</v>
      </c>
      <c r="I25" s="143">
        <f>IF('2 علوم تجريبية 1'!$M$1="","",'2 علوم تجريبية 1'!$M$1)</f>
        <v>2</v>
      </c>
      <c r="J25" s="166">
        <f t="shared" si="1"/>
        <v>22.8</v>
      </c>
      <c r="K25" s="253" t="str">
        <f t="shared" si="2"/>
        <v>نتائج حسنة</v>
      </c>
      <c r="L25" s="253"/>
      <c r="M25" s="146"/>
      <c r="N25" s="271"/>
      <c r="O25" s="118"/>
      <c r="P25" s="118"/>
    </row>
    <row r="26" spans="1:16" ht="21" thickBot="1" x14ac:dyDescent="0.3">
      <c r="A26" s="141">
        <f>IF('2علوم تجريبة 2'!A25="","",'2علوم تجريبة 2'!A25)</f>
        <v>22</v>
      </c>
      <c r="B26" s="239" t="str">
        <f>IF('2علوم تجريبة 2'!B25="","",'2علوم تجريبة 2'!B25)</f>
        <v>زكاري اسمهان</v>
      </c>
      <c r="C26" s="240"/>
      <c r="D26" s="142">
        <f>IF('2علوم تجريبة 2'!C25="","",'2علوم تجريبة 2'!C25)</f>
        <v>13</v>
      </c>
      <c r="E26" s="142">
        <f>IF('2علوم تجريبة 2'!D25="","",'2علوم تجريبة 2'!D25)</f>
        <v>14</v>
      </c>
      <c r="F26" s="142">
        <f>IF('2علوم تجريبة 2'!E25="","",'2علوم تجريبة 2'!E25)</f>
        <v>7.25</v>
      </c>
      <c r="G26" s="142">
        <f>IF('2علوم تجريبة 2'!F25="","",'2علوم تجريبة 2'!F25*2)</f>
        <v>16.5</v>
      </c>
      <c r="H26" s="142">
        <f t="shared" si="0"/>
        <v>10.15</v>
      </c>
      <c r="I26" s="143">
        <f>IF('2 علوم تجريبية 1'!$M$1="","",'2 علوم تجريبية 1'!$M$1)</f>
        <v>2</v>
      </c>
      <c r="J26" s="166">
        <f t="shared" si="1"/>
        <v>20.3</v>
      </c>
      <c r="K26" s="253" t="str">
        <f t="shared" si="2"/>
        <v>نتائج متوسطة</v>
      </c>
      <c r="L26" s="253"/>
      <c r="M26" s="146"/>
      <c r="N26" s="271"/>
      <c r="O26" s="118"/>
      <c r="P26" s="118"/>
    </row>
    <row r="27" spans="1:16" ht="21" thickBot="1" x14ac:dyDescent="0.3">
      <c r="A27" s="141">
        <f>IF('2علوم تجريبة 2'!A26="","",'2علوم تجريبة 2'!A26)</f>
        <v>23</v>
      </c>
      <c r="B27" s="239" t="str">
        <f>IF('2علوم تجريبة 2'!B26="","",'2علوم تجريبة 2'!B26)</f>
        <v>سيرات فؤاد</v>
      </c>
      <c r="C27" s="240"/>
      <c r="D27" s="142">
        <f>IF('2علوم تجريبة 2'!C26="","",'2علوم تجريبة 2'!C26)</f>
        <v>13.5</v>
      </c>
      <c r="E27" s="142">
        <f>IF('2علوم تجريبة 2'!D26="","",'2علوم تجريبة 2'!D26)</f>
        <v>12.5</v>
      </c>
      <c r="F27" s="142">
        <f>IF('2علوم تجريبة 2'!E26="","",'2علوم تجريبة 2'!E26)</f>
        <v>13.25</v>
      </c>
      <c r="G27" s="142">
        <f>IF('2علوم تجريبة 2'!F26="","",'2علوم تجريبة 2'!F26*2)</f>
        <v>22</v>
      </c>
      <c r="H27" s="142">
        <f t="shared" si="0"/>
        <v>12.25</v>
      </c>
      <c r="I27" s="143">
        <f>IF('2 علوم تجريبية 1'!$M$1="","",'2 علوم تجريبية 1'!$M$1)</f>
        <v>2</v>
      </c>
      <c r="J27" s="166">
        <f t="shared" si="1"/>
        <v>24.5</v>
      </c>
      <c r="K27" s="253" t="str">
        <f t="shared" si="2"/>
        <v>نتائج حسنة</v>
      </c>
      <c r="L27" s="253"/>
      <c r="M27" s="146"/>
      <c r="N27" s="271"/>
      <c r="O27" s="118"/>
      <c r="P27" s="118"/>
    </row>
    <row r="28" spans="1:16" ht="21" thickBot="1" x14ac:dyDescent="0.3">
      <c r="A28" s="141">
        <f>IF('2علوم تجريبة 2'!A27="","",'2علوم تجريبة 2'!A27)</f>
        <v>24</v>
      </c>
      <c r="B28" s="239" t="str">
        <f>IF('2علوم تجريبة 2'!B27="","",'2علوم تجريبة 2'!B27)</f>
        <v>شيحة خولة</v>
      </c>
      <c r="C28" s="240"/>
      <c r="D28" s="142">
        <f>IF('2علوم تجريبة 2'!C27="","",'2علوم تجريبة 2'!C27)</f>
        <v>13</v>
      </c>
      <c r="E28" s="142">
        <f>IF('2علوم تجريبة 2'!D27="","",'2علوم تجريبة 2'!D27)</f>
        <v>11</v>
      </c>
      <c r="F28" s="142">
        <f>IF('2علوم تجريبة 2'!E27="","",'2علوم تجريبة 2'!E27)</f>
        <v>12.25</v>
      </c>
      <c r="G28" s="142">
        <f>IF('2علوم تجريبة 2'!F27="","",'2علوم تجريبة 2'!F27*2)</f>
        <v>18.5</v>
      </c>
      <c r="H28" s="142">
        <f t="shared" si="0"/>
        <v>10.95</v>
      </c>
      <c r="I28" s="143">
        <f>IF('2 علوم تجريبية 1'!$M$1="","",'2 علوم تجريبية 1'!$M$1)</f>
        <v>2</v>
      </c>
      <c r="J28" s="166">
        <f t="shared" si="1"/>
        <v>21.9</v>
      </c>
      <c r="K28" s="253" t="str">
        <f t="shared" si="2"/>
        <v>نتائج متوسطة</v>
      </c>
      <c r="L28" s="253"/>
      <c r="M28" s="146"/>
      <c r="N28" s="271"/>
      <c r="O28" s="118"/>
      <c r="P28" s="118"/>
    </row>
    <row r="29" spans="1:16" ht="21" thickBot="1" x14ac:dyDescent="0.3">
      <c r="A29" s="141">
        <f>IF('2علوم تجريبة 2'!A28="","",'2علوم تجريبة 2'!A28)</f>
        <v>25</v>
      </c>
      <c r="B29" s="239" t="str">
        <f>IF('2علوم تجريبة 2'!B28="","",'2علوم تجريبة 2'!B28)</f>
        <v>صباح دلال</v>
      </c>
      <c r="C29" s="240"/>
      <c r="D29" s="142">
        <f>IF('2علوم تجريبة 2'!C28="","",'2علوم تجريبة 2'!C28)</f>
        <v>11.5</v>
      </c>
      <c r="E29" s="142">
        <f>IF('2علوم تجريبة 2'!D28="","",'2علوم تجريبة 2'!D28)</f>
        <v>12</v>
      </c>
      <c r="F29" s="142">
        <f>IF('2علوم تجريبة 2'!E28="","",'2علوم تجريبة 2'!E28)</f>
        <v>8.25</v>
      </c>
      <c r="G29" s="142">
        <f>IF('2علوم تجريبة 2'!F28="","",'2علوم تجريبة 2'!F28*2)</f>
        <v>9</v>
      </c>
      <c r="H29" s="142">
        <f t="shared" si="0"/>
        <v>8.15</v>
      </c>
      <c r="I29" s="143">
        <f>IF('2 علوم تجريبية 1'!$M$1="","",'2 علوم تجريبية 1'!$M$1)</f>
        <v>2</v>
      </c>
      <c r="J29" s="166">
        <f t="shared" si="1"/>
        <v>16.3</v>
      </c>
      <c r="K29" s="253" t="str">
        <f t="shared" si="2"/>
        <v>نتائج غيرمقبولة</v>
      </c>
      <c r="L29" s="253"/>
      <c r="M29" s="146"/>
      <c r="N29" s="271"/>
      <c r="O29" s="118"/>
      <c r="P29" s="118"/>
    </row>
    <row r="30" spans="1:16" ht="21" thickBot="1" x14ac:dyDescent="0.3">
      <c r="A30" s="141">
        <f>IF('2علوم تجريبة 2'!A29="","",'2علوم تجريبة 2'!A29)</f>
        <v>26</v>
      </c>
      <c r="B30" s="239" t="str">
        <f>IF('2علوم تجريبة 2'!B29="","",'2علوم تجريبة 2'!B29)</f>
        <v>عبيد حياة</v>
      </c>
      <c r="C30" s="240"/>
      <c r="D30" s="142">
        <f>IF('2علوم تجريبة 2'!C29="","",'2علوم تجريبة 2'!C29)</f>
        <v>15</v>
      </c>
      <c r="E30" s="142">
        <f>IF('2علوم تجريبة 2'!D29="","",'2علوم تجريبة 2'!D29)</f>
        <v>13.5</v>
      </c>
      <c r="F30" s="142">
        <f>IF('2علوم تجريبة 2'!E29="","",'2علوم تجريبة 2'!E29)</f>
        <v>13.5</v>
      </c>
      <c r="G30" s="142">
        <f>IF('2علوم تجريبة 2'!F29="","",'2علوم تجريبة 2'!F29*2)</f>
        <v>21</v>
      </c>
      <c r="H30" s="142">
        <f t="shared" si="0"/>
        <v>12.6</v>
      </c>
      <c r="I30" s="143">
        <f>IF('2 علوم تجريبية 1'!$M$1="","",'2 علوم تجريبية 1'!$M$1)</f>
        <v>2</v>
      </c>
      <c r="J30" s="166">
        <f t="shared" si="1"/>
        <v>25.2</v>
      </c>
      <c r="K30" s="253" t="str">
        <f t="shared" si="2"/>
        <v>نتائج حسنة</v>
      </c>
      <c r="L30" s="253"/>
      <c r="M30" s="146"/>
      <c r="N30" s="271"/>
      <c r="O30" s="118"/>
      <c r="P30" s="118"/>
    </row>
    <row r="31" spans="1:16" ht="21" thickBot="1" x14ac:dyDescent="0.3">
      <c r="A31" s="141">
        <f>IF('2علوم تجريبة 2'!A30="","",'2علوم تجريبة 2'!A30)</f>
        <v>27</v>
      </c>
      <c r="B31" s="239" t="str">
        <f>IF('2علوم تجريبة 2'!B30="","",'2علوم تجريبة 2'!B30)</f>
        <v>قاسمي رحمة</v>
      </c>
      <c r="C31" s="240"/>
      <c r="D31" s="142">
        <f>IF('2علوم تجريبة 2'!C30="","",'2علوم تجريبة 2'!C30)</f>
        <v>15</v>
      </c>
      <c r="E31" s="142">
        <f>IF('2علوم تجريبة 2'!D30="","",'2علوم تجريبة 2'!D30)</f>
        <v>12.5</v>
      </c>
      <c r="F31" s="142">
        <f>IF('2علوم تجريبة 2'!E30="","",'2علوم تجريبة 2'!E30)</f>
        <v>9.75</v>
      </c>
      <c r="G31" s="142">
        <f>IF('2علوم تجريبة 2'!F30="","",'2علوم تجريبة 2'!F30*2)</f>
        <v>26</v>
      </c>
      <c r="H31" s="142">
        <f t="shared" si="0"/>
        <v>12.65</v>
      </c>
      <c r="I31" s="143">
        <f>IF('2 علوم تجريبية 1'!$M$1="","",'2 علوم تجريبية 1'!$M$1)</f>
        <v>2</v>
      </c>
      <c r="J31" s="166">
        <f t="shared" si="1"/>
        <v>25.3</v>
      </c>
      <c r="K31" s="253" t="str">
        <f t="shared" si="2"/>
        <v>نتائج حسنة</v>
      </c>
      <c r="L31" s="253"/>
      <c r="M31" s="146"/>
      <c r="N31" s="271"/>
      <c r="O31" s="118"/>
      <c r="P31" s="118"/>
    </row>
    <row r="32" spans="1:16" ht="21" thickBot="1" x14ac:dyDescent="0.3">
      <c r="A32" s="141">
        <f>IF('2علوم تجريبة 2'!A31="","",'2علوم تجريبة 2'!A31)</f>
        <v>28</v>
      </c>
      <c r="B32" s="239" t="str">
        <f>IF('2علوم تجريبة 2'!B31="","",'2علوم تجريبة 2'!B31)</f>
        <v>قدير انفال</v>
      </c>
      <c r="C32" s="240"/>
      <c r="D32" s="142">
        <f>IF('2علوم تجريبة 2'!C31="","",'2علوم تجريبة 2'!C31)</f>
        <v>15</v>
      </c>
      <c r="E32" s="142">
        <f>IF('2علوم تجريبة 2'!D31="","",'2علوم تجريبة 2'!D31)</f>
        <v>11.5</v>
      </c>
      <c r="F32" s="142">
        <f>IF('2علوم تجريبة 2'!E31="","",'2علوم تجريبة 2'!E31)</f>
        <v>13.5</v>
      </c>
      <c r="G32" s="142">
        <f>IF('2علوم تجريبة 2'!F31="","",'2علوم تجريبة 2'!F31*2)</f>
        <v>23</v>
      </c>
      <c r="H32" s="142">
        <f t="shared" si="0"/>
        <v>12.6</v>
      </c>
      <c r="I32" s="143">
        <f>IF('2 علوم تجريبية 1'!$M$1="","",'2 علوم تجريبية 1'!$M$1)</f>
        <v>2</v>
      </c>
      <c r="J32" s="166">
        <f t="shared" si="1"/>
        <v>25.2</v>
      </c>
      <c r="K32" s="253" t="str">
        <f t="shared" si="2"/>
        <v>نتائج حسنة</v>
      </c>
      <c r="L32" s="253"/>
      <c r="M32" s="146"/>
      <c r="N32" s="271"/>
      <c r="O32" s="118"/>
      <c r="P32" s="118"/>
    </row>
    <row r="33" spans="1:16" ht="21" thickBot="1" x14ac:dyDescent="0.3">
      <c r="A33" s="141">
        <f>IF('2علوم تجريبة 2'!A32="","",'2علوم تجريبة 2'!A32)</f>
        <v>29</v>
      </c>
      <c r="B33" s="239" t="str">
        <f>IF('2علوم تجريبة 2'!B32="","",'2علوم تجريبة 2'!B32)</f>
        <v>لغزال عبد المجيد</v>
      </c>
      <c r="C33" s="240"/>
      <c r="D33" s="142">
        <f>IF('2علوم تجريبة 2'!C32="","",'2علوم تجريبة 2'!C32)</f>
        <v>11.5</v>
      </c>
      <c r="E33" s="142">
        <f>IF('2علوم تجريبة 2'!D32="","",'2علوم تجريبة 2'!D32)</f>
        <v>11</v>
      </c>
      <c r="F33" s="142">
        <f>IF('2علوم تجريبة 2'!E32="","",'2علوم تجريبة 2'!E32)</f>
        <v>8.75</v>
      </c>
      <c r="G33" s="142">
        <f>IF('2علوم تجريبة 2'!F32="","",'2علوم تجريبة 2'!F32*2)</f>
        <v>22.5</v>
      </c>
      <c r="H33" s="142">
        <f t="shared" si="0"/>
        <v>10.75</v>
      </c>
      <c r="I33" s="143">
        <f>IF('2 علوم تجريبية 1'!$M$1="","",'2 علوم تجريبية 1'!$M$1)</f>
        <v>2</v>
      </c>
      <c r="J33" s="166">
        <f t="shared" si="1"/>
        <v>21.5</v>
      </c>
      <c r="K33" s="253" t="str">
        <f t="shared" si="2"/>
        <v>نتائج متوسطة</v>
      </c>
      <c r="L33" s="253"/>
      <c r="M33" s="146"/>
      <c r="N33" s="271"/>
      <c r="O33" s="118"/>
      <c r="P33" s="118"/>
    </row>
    <row r="34" spans="1:16" ht="21" thickBot="1" x14ac:dyDescent="0.3">
      <c r="A34" s="141">
        <f>IF('2علوم تجريبة 2'!A33="","",'2علوم تجريبة 2'!A33)</f>
        <v>30</v>
      </c>
      <c r="B34" s="239" t="str">
        <f>IF('2علوم تجريبة 2'!B33="","",'2علوم تجريبة 2'!B33)</f>
        <v>محجوب عبد الجليل</v>
      </c>
      <c r="C34" s="240"/>
      <c r="D34" s="142">
        <f>IF('2علوم تجريبة 2'!C33="","",'2علوم تجريبة 2'!C33)</f>
        <v>13</v>
      </c>
      <c r="E34" s="142">
        <f>IF('2علوم تجريبة 2'!D33="","",'2علوم تجريبة 2'!D33)</f>
        <v>11</v>
      </c>
      <c r="F34" s="142">
        <f>IF('2علوم تجريبة 2'!E33="","",'2علوم تجريبة 2'!E33)</f>
        <v>12.5</v>
      </c>
      <c r="G34" s="142">
        <f>IF('2علوم تجريبة 2'!F33="","",'2علوم تجريبة 2'!F33*2)</f>
        <v>10</v>
      </c>
      <c r="H34" s="142">
        <f t="shared" si="0"/>
        <v>9.3000000000000007</v>
      </c>
      <c r="I34" s="143">
        <f>IF('2 علوم تجريبية 1'!$M$1="","",'2 علوم تجريبية 1'!$M$1)</f>
        <v>2</v>
      </c>
      <c r="J34" s="166">
        <f t="shared" si="1"/>
        <v>18.600000000000001</v>
      </c>
      <c r="K34" s="253" t="str">
        <f t="shared" si="2"/>
        <v>نتائج غيرمقبولة</v>
      </c>
      <c r="L34" s="253"/>
      <c r="M34" s="146"/>
      <c r="N34" s="271"/>
      <c r="O34" s="118"/>
      <c r="P34" s="118"/>
    </row>
    <row r="35" spans="1:16" ht="21" thickBot="1" x14ac:dyDescent="0.3">
      <c r="A35" s="141">
        <f>IF('2علوم تجريبة 2'!A34="","",'2علوم تجريبة 2'!A34)</f>
        <v>31</v>
      </c>
      <c r="B35" s="239" t="str">
        <f>IF('2علوم تجريبة 2'!B34="","",'2علوم تجريبة 2'!B34)</f>
        <v>معراج أمينة</v>
      </c>
      <c r="C35" s="240"/>
      <c r="D35" s="142">
        <f>IF('2علوم تجريبة 2'!C34="","",'2علوم تجريبة 2'!C34)</f>
        <v>15</v>
      </c>
      <c r="E35" s="142">
        <f>IF('2علوم تجريبة 2'!D34="","",'2علوم تجريبة 2'!D34)</f>
        <v>12</v>
      </c>
      <c r="F35" s="142">
        <f>IF('2علوم تجريبة 2'!E34="","",'2علوم تجريبة 2'!E34)</f>
        <v>16</v>
      </c>
      <c r="G35" s="142">
        <f>IF('2علوم تجريبة 2'!F34="","",'2علوم تجريبة 2'!F34*2)</f>
        <v>28</v>
      </c>
      <c r="H35" s="142">
        <f t="shared" si="0"/>
        <v>14.2</v>
      </c>
      <c r="I35" s="143">
        <f>IF('2 علوم تجريبية 1'!$M$1="","",'2 علوم تجريبية 1'!$M$1)</f>
        <v>2</v>
      </c>
      <c r="J35" s="166">
        <f t="shared" si="1"/>
        <v>28.4</v>
      </c>
      <c r="K35" s="253" t="str">
        <f t="shared" si="2"/>
        <v>نتائج جيدة جدا</v>
      </c>
      <c r="L35" s="253"/>
      <c r="M35" s="146"/>
      <c r="N35" s="271"/>
      <c r="O35" s="118"/>
      <c r="P35" s="118"/>
    </row>
    <row r="36" spans="1:16" ht="21" thickBot="1" x14ac:dyDescent="0.3">
      <c r="A36" s="141">
        <f>IF('2علوم تجريبة 2'!A35="","",'2علوم تجريبة 2'!A35)</f>
        <v>32</v>
      </c>
      <c r="B36" s="239" t="str">
        <f>IF('2علوم تجريبة 2'!B35="","",'2علوم تجريبة 2'!B35)</f>
        <v>معمري نورية</v>
      </c>
      <c r="C36" s="240"/>
      <c r="D36" s="142">
        <f>IF('2علوم تجريبة 2'!C35="","",'2علوم تجريبة 2'!C35)</f>
        <v>15</v>
      </c>
      <c r="E36" s="142">
        <f>IF('2علوم تجريبة 2'!D35="","",'2علوم تجريبة 2'!D35)</f>
        <v>12</v>
      </c>
      <c r="F36" s="142">
        <f>IF('2علوم تجريبة 2'!E35="","",'2علوم تجريبة 2'!E35)</f>
        <v>7</v>
      </c>
      <c r="G36" s="142">
        <f>IF('2علوم تجريبة 2'!F35="","",'2علوم تجريبة 2'!F35*2)</f>
        <v>18</v>
      </c>
      <c r="H36" s="142">
        <f t="shared" si="0"/>
        <v>10.4</v>
      </c>
      <c r="I36" s="143">
        <f>IF('2 علوم تجريبية 1'!$M$1="","",'2 علوم تجريبية 1'!$M$1)</f>
        <v>2</v>
      </c>
      <c r="J36" s="166">
        <f t="shared" si="1"/>
        <v>20.8</v>
      </c>
      <c r="K36" s="253" t="str">
        <f t="shared" si="2"/>
        <v>نتائج متوسطة</v>
      </c>
      <c r="L36" s="253"/>
      <c r="M36" s="146"/>
      <c r="N36" s="271"/>
      <c r="O36" s="118"/>
      <c r="P36" s="118"/>
    </row>
    <row r="37" spans="1:16" ht="21" thickBot="1" x14ac:dyDescent="0.3">
      <c r="A37" s="141" t="str">
        <f>IF('2علوم تجريبة 2'!A36="","",'2علوم تجريبة 2'!A36)</f>
        <v/>
      </c>
      <c r="B37" s="276" t="str">
        <f>IF('2علوم تجريبة 2'!B36:B36="","",'2علوم تجريبة 2'!B36:B36)</f>
        <v/>
      </c>
      <c r="C37" s="277"/>
      <c r="D37" s="160" t="str">
        <f>IF('2علوم تجريبة 2'!C36="","",'2علوم تجريبة 2'!C36)</f>
        <v/>
      </c>
      <c r="E37" s="160" t="str">
        <f>IF('2علوم تجريبة 2'!D36="","",'2علوم تجريبة 2'!D36)</f>
        <v/>
      </c>
      <c r="F37" s="160" t="str">
        <f>IF('2علوم تجريبة 2'!E36="","",'2علوم تجريبة 2'!E36)</f>
        <v/>
      </c>
      <c r="G37" s="160" t="str">
        <f>IF('2علوم تجريبة 2'!F36="","",'2علوم تجريبة 2'!F36*2)</f>
        <v/>
      </c>
      <c r="H37" s="160" t="str">
        <f t="shared" ref="H37:H40" si="3">IFERROR((D37+E37+F37+G37)/5,"")</f>
        <v/>
      </c>
      <c r="I37" s="161">
        <f>IF('2 علوم تجريبية 1'!$M$1="","",'2 علوم تجريبية 1'!$M$1)</f>
        <v>2</v>
      </c>
      <c r="J37" s="168" t="str">
        <f t="shared" si="1"/>
        <v/>
      </c>
      <c r="K37" s="278" t="str">
        <f t="shared" si="2"/>
        <v/>
      </c>
      <c r="L37" s="278"/>
      <c r="M37" s="157"/>
      <c r="N37" s="272"/>
      <c r="O37" s="118"/>
      <c r="P37" s="118"/>
    </row>
    <row r="38" spans="1:16" ht="21" thickBot="1" x14ac:dyDescent="0.3">
      <c r="A38" s="120" t="str">
        <f>IF('2 علوم تجريبية 1'!C37="","",'2 علوم تجريبية 1'!C37)</f>
        <v/>
      </c>
      <c r="B38" s="254" t="str">
        <f>IF('2علوم تجريبة 2'!B37:B37="","",'2علوم تجريبة 2'!B37:B37)</f>
        <v/>
      </c>
      <c r="C38" s="254"/>
      <c r="D38" s="122" t="str">
        <f>IF('2 علوم تجريبية 1'!F37="","",'2 علوم تجريبية 1'!F37)</f>
        <v/>
      </c>
      <c r="E38" s="122" t="str">
        <f>IF('2 علوم تجريبية 1'!G37="","",'2 علوم تجريبية 1'!G37)</f>
        <v/>
      </c>
      <c r="F38" s="122" t="str">
        <f>IF('2 علوم تجريبية 1'!H37="","",'2 علوم تجريبية 1'!H37)</f>
        <v/>
      </c>
      <c r="G38" s="122" t="str">
        <f>IF('2 علوم تجريبية 1'!I37="","",'2 علوم تجريبية 1'!I37*2)</f>
        <v/>
      </c>
      <c r="H38" s="122" t="str">
        <f t="shared" si="3"/>
        <v/>
      </c>
      <c r="I38" s="123"/>
      <c r="J38" s="121" t="str">
        <f t="shared" si="1"/>
        <v/>
      </c>
      <c r="K38" s="259" t="str">
        <f t="shared" si="2"/>
        <v/>
      </c>
      <c r="L38" s="259"/>
      <c r="M38" s="124"/>
      <c r="N38" s="125"/>
      <c r="O38" s="118"/>
      <c r="P38" s="118"/>
    </row>
    <row r="39" spans="1:16" ht="24" thickTop="1" thickBot="1" x14ac:dyDescent="0.3">
      <c r="A39" s="120" t="str">
        <f>IF('2 علوم تجريبية 1'!C38="","",'2 علوم تجريبية 1'!C38)</f>
        <v/>
      </c>
      <c r="B39" s="279" t="s">
        <v>153</v>
      </c>
      <c r="C39" s="280"/>
      <c r="D39" s="281"/>
      <c r="E39" s="122" t="str">
        <f>IF('2 علوم تجريبية 1'!G38="","",'2 علوم تجريبية 1'!G38)</f>
        <v/>
      </c>
      <c r="F39" s="173">
        <f>COUNTIF(H5:H37,"&gt;=10")</f>
        <v>25</v>
      </c>
      <c r="G39" s="122" t="str">
        <f>IF('2 علوم تجريبية 1'!I38="","",'2 علوم تجريبية 1'!I38*2)</f>
        <v/>
      </c>
      <c r="H39" s="279" t="s">
        <v>152</v>
      </c>
      <c r="I39" s="280"/>
      <c r="J39" s="281"/>
      <c r="K39" s="259" t="str">
        <f t="shared" si="2"/>
        <v/>
      </c>
      <c r="L39" s="259"/>
      <c r="M39" s="124"/>
      <c r="N39" s="173">
        <f>COUNTIF(H5:H37,"&lt;10")</f>
        <v>7</v>
      </c>
      <c r="O39" s="118"/>
      <c r="P39" s="118"/>
    </row>
    <row r="40" spans="1:16" ht="21" thickTop="1" x14ac:dyDescent="0.25">
      <c r="A40" s="120" t="str">
        <f>IF('2 علوم تجريبية 1'!C39="","",'2 علوم تجريبية 1'!C39)</f>
        <v/>
      </c>
      <c r="B40" s="254" t="str">
        <f>IF('2علوم تجريبة 2'!B39:B39="","",'2علوم تجريبة 2'!B39:B39)</f>
        <v/>
      </c>
      <c r="C40" s="254"/>
      <c r="D40" s="121" t="str">
        <f>IF('2 علوم تجريبية 1'!F39="","",'2 علوم تجريبية 1'!F39)</f>
        <v/>
      </c>
      <c r="E40" s="121" t="str">
        <f>IF('2 علوم تجريبية 1'!G39="","",'2 علوم تجريبية 1'!G39)</f>
        <v/>
      </c>
      <c r="F40" s="121" t="str">
        <f>IF('2 علوم تجريبية 1'!H39="","",'2 علوم تجريبية 1'!H39)</f>
        <v/>
      </c>
      <c r="G40" s="121" t="str">
        <f>IF('2 علوم تجريبية 1'!I39="","",'2 علوم تجريبية 1'!I39*2)</f>
        <v/>
      </c>
      <c r="H40" s="121" t="str">
        <f t="shared" si="3"/>
        <v/>
      </c>
      <c r="I40" s="123"/>
      <c r="J40" s="121" t="str">
        <f t="shared" si="1"/>
        <v/>
      </c>
      <c r="K40" s="259" t="str">
        <f t="shared" si="2"/>
        <v/>
      </c>
      <c r="L40" s="259"/>
      <c r="M40" s="124"/>
      <c r="N40" s="125"/>
      <c r="O40" s="118"/>
      <c r="P40" s="118"/>
    </row>
    <row r="41" spans="1:16" ht="19.5" thickBot="1" x14ac:dyDescent="0.3"/>
    <row r="42" spans="1:16" ht="30.75" thickBot="1" x14ac:dyDescent="0.3">
      <c r="A42" s="246" t="s">
        <v>0</v>
      </c>
      <c r="B42" s="246"/>
      <c r="C42" s="248" t="s">
        <v>26</v>
      </c>
      <c r="D42" s="248"/>
      <c r="E42" s="249"/>
      <c r="F42" s="243" t="s">
        <v>21</v>
      </c>
      <c r="G42" s="244"/>
      <c r="H42" s="244"/>
      <c r="I42" s="245"/>
      <c r="J42" s="263" t="s">
        <v>9</v>
      </c>
      <c r="K42" s="264"/>
      <c r="L42" s="262" t="s">
        <v>19</v>
      </c>
      <c r="M42" s="262"/>
      <c r="N42" s="262"/>
    </row>
    <row r="43" spans="1:16" ht="23.25" thickBot="1" x14ac:dyDescent="0.3">
      <c r="A43" s="246" t="s">
        <v>6</v>
      </c>
      <c r="B43" s="246"/>
      <c r="C43" s="250" t="s">
        <v>29</v>
      </c>
      <c r="D43" s="250"/>
      <c r="E43" s="250"/>
      <c r="F43" s="241" t="s">
        <v>5</v>
      </c>
      <c r="G43" s="241"/>
      <c r="H43" s="251" t="str">
        <f>IFERROR(INDEX($B$46:$H$77,MATCH(L43,$H$46:$H$77,0),1),"")</f>
        <v/>
      </c>
      <c r="I43" s="251"/>
      <c r="J43" s="252"/>
      <c r="K43" s="165" t="s">
        <v>10</v>
      </c>
      <c r="L43" s="136">
        <f>IFERROR(MAX(H46:H81),"")</f>
        <v>0</v>
      </c>
      <c r="M43" s="137"/>
      <c r="N43" s="138" t="s">
        <v>18</v>
      </c>
    </row>
    <row r="44" spans="1:16" ht="23.25" thickBot="1" x14ac:dyDescent="0.3">
      <c r="A44" s="246" t="s">
        <v>1</v>
      </c>
      <c r="B44" s="246"/>
      <c r="C44" s="250" t="s">
        <v>7</v>
      </c>
      <c r="D44" s="250"/>
      <c r="E44" s="250"/>
      <c r="F44" s="242" t="s">
        <v>8</v>
      </c>
      <c r="G44" s="242"/>
      <c r="H44" s="252" t="str">
        <f>IFERROR(INDEX($B$46:$H$77,MATCH(L44,$H$46:$H$77,0),1),"")</f>
        <v/>
      </c>
      <c r="I44" s="252"/>
      <c r="J44" s="252"/>
      <c r="K44" s="165" t="s">
        <v>10</v>
      </c>
      <c r="L44" s="136">
        <f>IFERROR(MIN(H46:H81),"")</f>
        <v>0</v>
      </c>
      <c r="M44" s="137"/>
      <c r="N44" s="139" t="s">
        <v>25</v>
      </c>
    </row>
    <row r="45" spans="1:16" ht="21.75" customHeight="1" thickTop="1" thickBot="1" x14ac:dyDescent="0.3">
      <c r="A45" s="163" t="s">
        <v>2</v>
      </c>
      <c r="B45" s="247" t="s">
        <v>3</v>
      </c>
      <c r="C45" s="247"/>
      <c r="D45" s="164" t="s">
        <v>11</v>
      </c>
      <c r="E45" s="164" t="s">
        <v>12</v>
      </c>
      <c r="F45" s="164" t="s">
        <v>13</v>
      </c>
      <c r="G45" s="164" t="s">
        <v>28</v>
      </c>
      <c r="H45" s="164" t="s">
        <v>14</v>
      </c>
      <c r="I45" s="164" t="s">
        <v>15</v>
      </c>
      <c r="J45" s="164" t="s">
        <v>16</v>
      </c>
      <c r="K45" s="265" t="s">
        <v>17</v>
      </c>
      <c r="L45" s="265"/>
      <c r="M45" s="140"/>
      <c r="N45" s="273" t="s">
        <v>151</v>
      </c>
    </row>
    <row r="46" spans="1:16" ht="21" thickBot="1" x14ac:dyDescent="0.3">
      <c r="A46" s="141">
        <f>IF('2علوم تجريبة 2'!A4="","",'2علوم تجريبة 2'!A4)</f>
        <v>1</v>
      </c>
      <c r="B46" s="239" t="str">
        <f>IF('2علوم تجريبة 2'!B4:B4="","",'2علوم تجريبة 2'!B4:B4)</f>
        <v>أولا نصير رياض</v>
      </c>
      <c r="C46" s="240"/>
      <c r="D46" s="142" t="str">
        <f>IF('2علوم تجريبة 2'!H4="","",'2علوم تجريبة 2'!H4)</f>
        <v/>
      </c>
      <c r="E46" s="142" t="str">
        <f>IF('2علوم تجريبة 2'!I4="","",'2علوم تجريبة 2'!I4)</f>
        <v/>
      </c>
      <c r="F46" s="142" t="str">
        <f>IF('2علوم تجريبة 2'!J4="","",'2علوم تجريبة 2'!J4)</f>
        <v/>
      </c>
      <c r="G46" s="142" t="str">
        <f>IF('2علوم تجريبة 2'!K4="","",'2علوم تجريبة 2'!K4*2)</f>
        <v/>
      </c>
      <c r="H46" s="142" t="str">
        <f>IF(D46="","",SUM(D46:G46)/5)</f>
        <v/>
      </c>
      <c r="I46" s="143">
        <f>IF('2 علوم تجريبية 1'!$M$1="","",'2 علوم تجريبية 1'!$M$1)</f>
        <v>2</v>
      </c>
      <c r="J46" s="166" t="str">
        <f>IFERROR(I46*H46,"")</f>
        <v/>
      </c>
      <c r="K46" s="253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53"/>
      <c r="M46" s="145"/>
      <c r="N46" s="274"/>
    </row>
    <row r="47" spans="1:16" ht="21" thickBot="1" x14ac:dyDescent="0.3">
      <c r="A47" s="141">
        <f>IF('2علوم تجريبة 2'!A5="","",'2علوم تجريبة 2'!A5)</f>
        <v>2</v>
      </c>
      <c r="B47" s="239" t="str">
        <f>IF('2علوم تجريبة 2'!B5:B5="","",'2علوم تجريبة 2'!B5:B5)</f>
        <v>بركات بشرى</v>
      </c>
      <c r="C47" s="240"/>
      <c r="D47" s="142" t="str">
        <f>IF('2علوم تجريبة 2'!H5="","",'2علوم تجريبة 2'!H5)</f>
        <v/>
      </c>
      <c r="E47" s="142" t="str">
        <f>IF('2علوم تجريبة 2'!I5="","",'2علوم تجريبة 2'!I5)</f>
        <v/>
      </c>
      <c r="F47" s="142" t="str">
        <f>IF('2علوم تجريبة 2'!J5="","",'2علوم تجريبة 2'!J5)</f>
        <v/>
      </c>
      <c r="G47" s="142" t="str">
        <f>IF('2علوم تجريبة 2'!K5="","",'2علوم تجريبة 2'!K5*2)</f>
        <v/>
      </c>
      <c r="H47" s="142" t="str">
        <f t="shared" ref="H47:H78" si="4">IF(D47="","",SUM(D47:G47)/5)</f>
        <v/>
      </c>
      <c r="I47" s="143">
        <f>IF('2 علوم تجريبية 1'!$M$1="","",'2 علوم تجريبية 1'!$M$1)</f>
        <v>2</v>
      </c>
      <c r="J47" s="166" t="str">
        <f t="shared" ref="J47:J78" si="5">IFERROR(I47*H47,"")</f>
        <v/>
      </c>
      <c r="K47" s="253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53"/>
      <c r="M47" s="146"/>
      <c r="N47" s="274"/>
    </row>
    <row r="48" spans="1:16" ht="21" thickBot="1" x14ac:dyDescent="0.3">
      <c r="A48" s="141">
        <f>IF('2علوم تجريبة 2'!A6="","",'2علوم تجريبة 2'!A6)</f>
        <v>3</v>
      </c>
      <c r="B48" s="239" t="str">
        <f>IF('2علوم تجريبة 2'!B6:B6="","",'2علوم تجريبة 2'!B6:B6)</f>
        <v>بقوق نجيب</v>
      </c>
      <c r="C48" s="240"/>
      <c r="D48" s="142" t="str">
        <f>IF('2علوم تجريبة 2'!H6="","",'2علوم تجريبة 2'!H6)</f>
        <v/>
      </c>
      <c r="E48" s="142" t="str">
        <f>IF('2علوم تجريبة 2'!I6="","",'2علوم تجريبة 2'!I6)</f>
        <v/>
      </c>
      <c r="F48" s="142" t="str">
        <f>IF('2علوم تجريبة 2'!J6="","",'2علوم تجريبة 2'!J6)</f>
        <v/>
      </c>
      <c r="G48" s="142" t="str">
        <f>IF('2علوم تجريبة 2'!K6="","",'2علوم تجريبة 2'!K6*2)</f>
        <v/>
      </c>
      <c r="H48" s="142" t="str">
        <f t="shared" si="4"/>
        <v/>
      </c>
      <c r="I48" s="143">
        <f>IF('2 علوم تجريبية 1'!$M$1="","",'2 علوم تجريبية 1'!$M$1)</f>
        <v>2</v>
      </c>
      <c r="J48" s="166" t="str">
        <f t="shared" si="5"/>
        <v/>
      </c>
      <c r="K48" s="253" t="str">
        <f t="shared" si="6"/>
        <v/>
      </c>
      <c r="L48" s="253"/>
      <c r="M48" s="146"/>
      <c r="N48" s="274"/>
    </row>
    <row r="49" spans="1:14" ht="21" thickBot="1" x14ac:dyDescent="0.3">
      <c r="A49" s="141">
        <f>IF('2علوم تجريبة 2'!A7="","",'2علوم تجريبة 2'!A7)</f>
        <v>4</v>
      </c>
      <c r="B49" s="239" t="str">
        <f>IF('2علوم تجريبة 2'!B7:B7="","",'2علوم تجريبة 2'!B7:B7)</f>
        <v>بلعيد ايمان</v>
      </c>
      <c r="C49" s="240"/>
      <c r="D49" s="142" t="str">
        <f>IF('2علوم تجريبة 2'!H7="","",'2علوم تجريبة 2'!H7)</f>
        <v/>
      </c>
      <c r="E49" s="142" t="str">
        <f>IF('2علوم تجريبة 2'!I7="","",'2علوم تجريبة 2'!I7)</f>
        <v/>
      </c>
      <c r="F49" s="142" t="str">
        <f>IF('2علوم تجريبة 2'!J7="","",'2علوم تجريبة 2'!J7)</f>
        <v/>
      </c>
      <c r="G49" s="142" t="str">
        <f>IF('2علوم تجريبة 2'!K7="","",'2علوم تجريبة 2'!K7*2)</f>
        <v/>
      </c>
      <c r="H49" s="142" t="str">
        <f t="shared" si="4"/>
        <v/>
      </c>
      <c r="I49" s="143">
        <f>IF('2 علوم تجريبية 1'!$M$1="","",'2 علوم تجريبية 1'!$M$1)</f>
        <v>2</v>
      </c>
      <c r="J49" s="166" t="str">
        <f t="shared" si="5"/>
        <v/>
      </c>
      <c r="K49" s="253" t="str">
        <f t="shared" si="6"/>
        <v/>
      </c>
      <c r="L49" s="253"/>
      <c r="M49" s="146"/>
      <c r="N49" s="274"/>
    </row>
    <row r="50" spans="1:14" ht="21" thickBot="1" x14ac:dyDescent="0.3">
      <c r="A50" s="141">
        <f>IF('2علوم تجريبة 2'!A8="","",'2علوم تجريبة 2'!A8)</f>
        <v>5</v>
      </c>
      <c r="B50" s="239" t="str">
        <f>IF('2علوم تجريبة 2'!B8:B8="","",'2علوم تجريبة 2'!B8:B8)</f>
        <v>بن خادر خالد</v>
      </c>
      <c r="C50" s="240"/>
      <c r="D50" s="142" t="str">
        <f>IF('2علوم تجريبة 2'!H8="","",'2علوم تجريبة 2'!H8)</f>
        <v/>
      </c>
      <c r="E50" s="142" t="str">
        <f>IF('2علوم تجريبة 2'!I8="","",'2علوم تجريبة 2'!I8)</f>
        <v/>
      </c>
      <c r="F50" s="142" t="str">
        <f>IF('2علوم تجريبة 2'!J8="","",'2علوم تجريبة 2'!J8)</f>
        <v/>
      </c>
      <c r="G50" s="142" t="str">
        <f>IF('2علوم تجريبة 2'!K8="","",'2علوم تجريبة 2'!K8*2)</f>
        <v/>
      </c>
      <c r="H50" s="142" t="str">
        <f t="shared" si="4"/>
        <v/>
      </c>
      <c r="I50" s="143">
        <f>IF('2 علوم تجريبية 1'!$M$1="","",'2 علوم تجريبية 1'!$M$1)</f>
        <v>2</v>
      </c>
      <c r="J50" s="166" t="str">
        <f t="shared" si="5"/>
        <v/>
      </c>
      <c r="K50" s="253" t="str">
        <f t="shared" si="6"/>
        <v/>
      </c>
      <c r="L50" s="253"/>
      <c r="M50" s="146"/>
      <c r="N50" s="274"/>
    </row>
    <row r="51" spans="1:14" ht="21" thickBot="1" x14ac:dyDescent="0.3">
      <c r="A51" s="141">
        <f>IF('2علوم تجريبة 2'!A9="","",'2علوم تجريبة 2'!A9)</f>
        <v>6</v>
      </c>
      <c r="B51" s="239" t="str">
        <f>IF('2علوم تجريبة 2'!B9:B9="","",'2علوم تجريبة 2'!B9:B9)</f>
        <v>بن دادة محمد اكرم</v>
      </c>
      <c r="C51" s="240"/>
      <c r="D51" s="142" t="str">
        <f>IF('2علوم تجريبة 2'!H9="","",'2علوم تجريبة 2'!H9)</f>
        <v/>
      </c>
      <c r="E51" s="142" t="str">
        <f>IF('2علوم تجريبة 2'!I9="","",'2علوم تجريبة 2'!I9)</f>
        <v/>
      </c>
      <c r="F51" s="142" t="str">
        <f>IF('2علوم تجريبة 2'!J9="","",'2علوم تجريبة 2'!J9)</f>
        <v/>
      </c>
      <c r="G51" s="142" t="str">
        <f>IF('2علوم تجريبة 2'!K9="","",'2علوم تجريبة 2'!K9*2)</f>
        <v/>
      </c>
      <c r="H51" s="142" t="str">
        <f t="shared" si="4"/>
        <v/>
      </c>
      <c r="I51" s="143">
        <f>IF('2 علوم تجريبية 1'!$M$1="","",'2 علوم تجريبية 1'!$M$1)</f>
        <v>2</v>
      </c>
      <c r="J51" s="166" t="str">
        <f t="shared" si="5"/>
        <v/>
      </c>
      <c r="K51" s="253" t="str">
        <f t="shared" si="6"/>
        <v/>
      </c>
      <c r="L51" s="253"/>
      <c r="M51" s="146"/>
      <c r="N51" s="274"/>
    </row>
    <row r="52" spans="1:14" ht="21" thickBot="1" x14ac:dyDescent="0.3">
      <c r="A52" s="141">
        <f>IF('2علوم تجريبة 2'!A10="","",'2علوم تجريبة 2'!A10)</f>
        <v>7</v>
      </c>
      <c r="B52" s="239" t="str">
        <f>IF('2علوم تجريبة 2'!B10:B10="","",'2علوم تجريبة 2'!B10:B10)</f>
        <v>بن صابرو محمد</v>
      </c>
      <c r="C52" s="240"/>
      <c r="D52" s="142" t="str">
        <f>IF('2علوم تجريبة 2'!H10="","",'2علوم تجريبة 2'!H10)</f>
        <v/>
      </c>
      <c r="E52" s="142" t="str">
        <f>IF('2علوم تجريبة 2'!I10="","",'2علوم تجريبة 2'!I10)</f>
        <v/>
      </c>
      <c r="F52" s="142" t="str">
        <f>IF('2علوم تجريبة 2'!J10="","",'2علوم تجريبة 2'!J10)</f>
        <v/>
      </c>
      <c r="G52" s="142" t="str">
        <f>IF('2علوم تجريبة 2'!K10="","",'2علوم تجريبة 2'!K10*2)</f>
        <v/>
      </c>
      <c r="H52" s="142" t="str">
        <f t="shared" si="4"/>
        <v/>
      </c>
      <c r="I52" s="143">
        <f>IF('2 علوم تجريبية 1'!$M$1="","",'2 علوم تجريبية 1'!$M$1)</f>
        <v>2</v>
      </c>
      <c r="J52" s="166" t="str">
        <f t="shared" si="5"/>
        <v/>
      </c>
      <c r="K52" s="253" t="str">
        <f t="shared" si="6"/>
        <v/>
      </c>
      <c r="L52" s="253"/>
      <c r="M52" s="146"/>
      <c r="N52" s="274"/>
    </row>
    <row r="53" spans="1:14" ht="21" thickBot="1" x14ac:dyDescent="0.3">
      <c r="A53" s="141">
        <f>IF('2علوم تجريبة 2'!A11="","",'2علوم تجريبة 2'!A11)</f>
        <v>8</v>
      </c>
      <c r="B53" s="239" t="str">
        <f>IF('2علوم تجريبة 2'!B11:B11="","",'2علوم تجريبة 2'!B11:B11)</f>
        <v>بن عامر أسامة</v>
      </c>
      <c r="C53" s="240"/>
      <c r="D53" s="142" t="str">
        <f>IF('2علوم تجريبة 2'!H11="","",'2علوم تجريبة 2'!H11)</f>
        <v/>
      </c>
      <c r="E53" s="142" t="str">
        <f>IF('2علوم تجريبة 2'!I11="","",'2علوم تجريبة 2'!I11)</f>
        <v/>
      </c>
      <c r="F53" s="142" t="str">
        <f>IF('2علوم تجريبة 2'!J11="","",'2علوم تجريبة 2'!J11)</f>
        <v/>
      </c>
      <c r="G53" s="142" t="str">
        <f>IF('2علوم تجريبة 2'!K11="","",'2علوم تجريبة 2'!K11*2)</f>
        <v/>
      </c>
      <c r="H53" s="142" t="str">
        <f t="shared" si="4"/>
        <v/>
      </c>
      <c r="I53" s="143">
        <f>IF('2 علوم تجريبية 1'!$M$1="","",'2 علوم تجريبية 1'!$M$1)</f>
        <v>2</v>
      </c>
      <c r="J53" s="166" t="str">
        <f t="shared" si="5"/>
        <v/>
      </c>
      <c r="K53" s="253" t="str">
        <f t="shared" si="6"/>
        <v/>
      </c>
      <c r="L53" s="253"/>
      <c r="M53" s="146"/>
      <c r="N53" s="274"/>
    </row>
    <row r="54" spans="1:14" ht="21" thickBot="1" x14ac:dyDescent="0.3">
      <c r="A54" s="141">
        <f>IF('2علوم تجريبة 2'!A12="","",'2علوم تجريبة 2'!A12)</f>
        <v>9</v>
      </c>
      <c r="B54" s="239" t="str">
        <f>IF('2علوم تجريبة 2'!B12:B12="","",'2علوم تجريبة 2'!B12:B12)</f>
        <v>بن مجاهد هند</v>
      </c>
      <c r="C54" s="240"/>
      <c r="D54" s="142" t="str">
        <f>IF('2علوم تجريبة 2'!H12="","",'2علوم تجريبة 2'!H12)</f>
        <v/>
      </c>
      <c r="E54" s="142" t="str">
        <f>IF('2علوم تجريبة 2'!I12="","",'2علوم تجريبة 2'!I12)</f>
        <v/>
      </c>
      <c r="F54" s="142" t="str">
        <f>IF('2علوم تجريبة 2'!J12="","",'2علوم تجريبة 2'!J12)</f>
        <v/>
      </c>
      <c r="G54" s="142" t="str">
        <f>IF('2علوم تجريبة 2'!K12="","",'2علوم تجريبة 2'!K12*2)</f>
        <v/>
      </c>
      <c r="H54" s="142" t="str">
        <f t="shared" si="4"/>
        <v/>
      </c>
      <c r="I54" s="143">
        <f>IF('2 علوم تجريبية 1'!$M$1="","",'2 علوم تجريبية 1'!$M$1)</f>
        <v>2</v>
      </c>
      <c r="J54" s="166" t="str">
        <f t="shared" si="5"/>
        <v/>
      </c>
      <c r="K54" s="253" t="str">
        <f t="shared" si="6"/>
        <v/>
      </c>
      <c r="L54" s="253"/>
      <c r="M54" s="146"/>
      <c r="N54" s="274"/>
    </row>
    <row r="55" spans="1:14" ht="21" thickBot="1" x14ac:dyDescent="0.3">
      <c r="A55" s="141">
        <f>IF('2علوم تجريبة 2'!A13="","",'2علوم تجريبة 2'!A13)</f>
        <v>10</v>
      </c>
      <c r="B55" s="239" t="str">
        <f>IF('2علوم تجريبة 2'!B13:B13="","",'2علوم تجريبة 2'!B13:B13)</f>
        <v>بن معطي الحاج محمد</v>
      </c>
      <c r="C55" s="240"/>
      <c r="D55" s="142" t="str">
        <f>IF('2علوم تجريبة 2'!H13="","",'2علوم تجريبة 2'!H13)</f>
        <v/>
      </c>
      <c r="E55" s="142" t="str">
        <f>IF('2علوم تجريبة 2'!I13="","",'2علوم تجريبة 2'!I13)</f>
        <v/>
      </c>
      <c r="F55" s="142" t="str">
        <f>IF('2علوم تجريبة 2'!J13="","",'2علوم تجريبة 2'!J13)</f>
        <v/>
      </c>
      <c r="G55" s="142" t="str">
        <f>IF('2علوم تجريبة 2'!K13="","",'2علوم تجريبة 2'!K13*2)</f>
        <v/>
      </c>
      <c r="H55" s="142" t="str">
        <f t="shared" si="4"/>
        <v/>
      </c>
      <c r="I55" s="143">
        <f>IF('2 علوم تجريبية 1'!$M$1="","",'2 علوم تجريبية 1'!$M$1)</f>
        <v>2</v>
      </c>
      <c r="J55" s="166" t="str">
        <f t="shared" si="5"/>
        <v/>
      </c>
      <c r="K55" s="253" t="str">
        <f t="shared" si="6"/>
        <v/>
      </c>
      <c r="L55" s="253"/>
      <c r="M55" s="146"/>
      <c r="N55" s="274"/>
    </row>
    <row r="56" spans="1:14" ht="21" thickBot="1" x14ac:dyDescent="0.3">
      <c r="A56" s="141">
        <f>IF('2علوم تجريبة 2'!A14="","",'2علوم تجريبة 2'!A14)</f>
        <v>11</v>
      </c>
      <c r="B56" s="239" t="str">
        <f>IF('2علوم تجريبة 2'!B14:B14="","",'2علوم تجريبة 2'!B14:B14)</f>
        <v>بوشيخي أحمد</v>
      </c>
      <c r="C56" s="240"/>
      <c r="D56" s="142" t="str">
        <f>IF('2علوم تجريبة 2'!H14="","",'2علوم تجريبة 2'!H14)</f>
        <v/>
      </c>
      <c r="E56" s="142" t="str">
        <f>IF('2علوم تجريبة 2'!I14="","",'2علوم تجريبة 2'!I14)</f>
        <v/>
      </c>
      <c r="F56" s="142" t="str">
        <f>IF('2علوم تجريبة 2'!J14="","",'2علوم تجريبة 2'!J14)</f>
        <v/>
      </c>
      <c r="G56" s="142" t="str">
        <f>IF('2علوم تجريبة 2'!K14="","",'2علوم تجريبة 2'!K14*2)</f>
        <v/>
      </c>
      <c r="H56" s="142" t="str">
        <f t="shared" si="4"/>
        <v/>
      </c>
      <c r="I56" s="143">
        <f>IF('2 علوم تجريبية 1'!$M$1="","",'2 علوم تجريبية 1'!$M$1)</f>
        <v>2</v>
      </c>
      <c r="J56" s="166" t="str">
        <f t="shared" si="5"/>
        <v/>
      </c>
      <c r="K56" s="253" t="str">
        <f t="shared" si="6"/>
        <v/>
      </c>
      <c r="L56" s="253"/>
      <c r="M56" s="146"/>
      <c r="N56" s="274"/>
    </row>
    <row r="57" spans="1:14" ht="21" thickBot="1" x14ac:dyDescent="0.3">
      <c r="A57" s="141">
        <f>IF('2علوم تجريبة 2'!A15="","",'2علوم تجريبة 2'!A15)</f>
        <v>12</v>
      </c>
      <c r="B57" s="239" t="str">
        <f>IF('2علوم تجريبة 2'!B15:B15="","",'2علوم تجريبة 2'!B15:B15)</f>
        <v>تارقي عبد الفتاح</v>
      </c>
      <c r="C57" s="240"/>
      <c r="D57" s="142" t="str">
        <f>IF('2علوم تجريبة 2'!H15="","",'2علوم تجريبة 2'!H15)</f>
        <v/>
      </c>
      <c r="E57" s="142" t="str">
        <f>IF('2علوم تجريبة 2'!I15="","",'2علوم تجريبة 2'!I15)</f>
        <v/>
      </c>
      <c r="F57" s="142" t="str">
        <f>IF('2علوم تجريبة 2'!J15="","",'2علوم تجريبة 2'!J15)</f>
        <v/>
      </c>
      <c r="G57" s="142" t="str">
        <f>IF('2علوم تجريبة 2'!K15="","",'2علوم تجريبة 2'!K15*2)</f>
        <v/>
      </c>
      <c r="H57" s="142" t="str">
        <f t="shared" si="4"/>
        <v/>
      </c>
      <c r="I57" s="143">
        <f>IF('2 علوم تجريبية 1'!$M$1="","",'2 علوم تجريبية 1'!$M$1)</f>
        <v>2</v>
      </c>
      <c r="J57" s="166" t="str">
        <f t="shared" si="5"/>
        <v/>
      </c>
      <c r="K57" s="253" t="str">
        <f t="shared" si="6"/>
        <v/>
      </c>
      <c r="L57" s="253"/>
      <c r="M57" s="146"/>
      <c r="N57" s="274"/>
    </row>
    <row r="58" spans="1:14" ht="21" thickBot="1" x14ac:dyDescent="0.3">
      <c r="A58" s="141">
        <f>IF('2علوم تجريبة 2'!A16="","",'2علوم تجريبة 2'!A16)</f>
        <v>13</v>
      </c>
      <c r="B58" s="239" t="str">
        <f>IF('2علوم تجريبة 2'!B16:B16="","",'2علوم تجريبة 2'!B16:B16)</f>
        <v>توجي ندى شرين سهام  1</v>
      </c>
      <c r="C58" s="240"/>
      <c r="D58" s="142" t="str">
        <f>IF('2علوم تجريبة 2'!H16="","",'2علوم تجريبة 2'!H16)</f>
        <v/>
      </c>
      <c r="E58" s="142" t="str">
        <f>IF('2علوم تجريبة 2'!I16="","",'2علوم تجريبة 2'!I16)</f>
        <v/>
      </c>
      <c r="F58" s="142" t="str">
        <f>IF('2علوم تجريبة 2'!J16="","",'2علوم تجريبة 2'!J16)</f>
        <v/>
      </c>
      <c r="G58" s="142" t="str">
        <f>IF('2علوم تجريبة 2'!K16="","",'2علوم تجريبة 2'!K16*2)</f>
        <v/>
      </c>
      <c r="H58" s="142" t="str">
        <f t="shared" si="4"/>
        <v/>
      </c>
      <c r="I58" s="143">
        <f>IF('2 علوم تجريبية 1'!$M$1="","",'2 علوم تجريبية 1'!$M$1)</f>
        <v>2</v>
      </c>
      <c r="J58" s="166" t="str">
        <f t="shared" si="5"/>
        <v/>
      </c>
      <c r="K58" s="253" t="str">
        <f t="shared" si="6"/>
        <v/>
      </c>
      <c r="L58" s="253"/>
      <c r="M58" s="146"/>
      <c r="N58" s="274"/>
    </row>
    <row r="59" spans="1:14" ht="21" thickBot="1" x14ac:dyDescent="0.3">
      <c r="A59" s="141">
        <f>IF('2علوم تجريبة 2'!A17="","",'2علوم تجريبة 2'!A17)</f>
        <v>14</v>
      </c>
      <c r="B59" s="239" t="str">
        <f>IF('2علوم تجريبة 2'!B17:B17="","",'2علوم تجريبة 2'!B17:B17)</f>
        <v>جطني عادل</v>
      </c>
      <c r="C59" s="240"/>
      <c r="D59" s="142" t="str">
        <f>IF('2علوم تجريبة 2'!H17="","",'2علوم تجريبة 2'!H17)</f>
        <v/>
      </c>
      <c r="E59" s="142" t="str">
        <f>IF('2علوم تجريبة 2'!I17="","",'2علوم تجريبة 2'!I17)</f>
        <v/>
      </c>
      <c r="F59" s="142" t="str">
        <f>IF('2علوم تجريبة 2'!J17="","",'2علوم تجريبة 2'!J17)</f>
        <v/>
      </c>
      <c r="G59" s="142" t="str">
        <f>IF('2علوم تجريبة 2'!K17="","",'2علوم تجريبة 2'!K17*2)</f>
        <v/>
      </c>
      <c r="H59" s="142" t="str">
        <f t="shared" si="4"/>
        <v/>
      </c>
      <c r="I59" s="143">
        <f>IF('2 علوم تجريبية 1'!$M$1="","",'2 علوم تجريبية 1'!$M$1)</f>
        <v>2</v>
      </c>
      <c r="J59" s="166" t="str">
        <f t="shared" si="5"/>
        <v/>
      </c>
      <c r="K59" s="253" t="str">
        <f t="shared" si="6"/>
        <v/>
      </c>
      <c r="L59" s="253"/>
      <c r="M59" s="146"/>
      <c r="N59" s="274"/>
    </row>
    <row r="60" spans="1:14" ht="21" thickBot="1" x14ac:dyDescent="0.3">
      <c r="A60" s="141">
        <f>IF('2علوم تجريبة 2'!A18="","",'2علوم تجريبة 2'!A18)</f>
        <v>15</v>
      </c>
      <c r="B60" s="239" t="str">
        <f>IF('2علوم تجريبة 2'!B18:B18="","",'2علوم تجريبة 2'!B18:B18)</f>
        <v>جلمودي آدم</v>
      </c>
      <c r="C60" s="240"/>
      <c r="D60" s="142" t="str">
        <f>IF('2علوم تجريبة 2'!H18="","",'2علوم تجريبة 2'!H18)</f>
        <v/>
      </c>
      <c r="E60" s="142" t="str">
        <f>IF('2علوم تجريبة 2'!I18="","",'2علوم تجريبة 2'!I18)</f>
        <v/>
      </c>
      <c r="F60" s="142">
        <f>IF('2علوم تجريبة 2'!J18="","",'2علوم تجريبة 2'!J18)</f>
        <v>1</v>
      </c>
      <c r="G60" s="142" t="str">
        <f>IF('2علوم تجريبة 2'!K18="","",'2علوم تجريبة 2'!K18*2)</f>
        <v/>
      </c>
      <c r="H60" s="142" t="str">
        <f t="shared" si="4"/>
        <v/>
      </c>
      <c r="I60" s="143">
        <f>IF('2 علوم تجريبية 1'!$M$1="","",'2 علوم تجريبية 1'!$M$1)</f>
        <v>2</v>
      </c>
      <c r="J60" s="166" t="str">
        <f t="shared" si="5"/>
        <v/>
      </c>
      <c r="K60" s="253" t="str">
        <f t="shared" si="6"/>
        <v/>
      </c>
      <c r="L60" s="253"/>
      <c r="M60" s="146"/>
      <c r="N60" s="274"/>
    </row>
    <row r="61" spans="1:14" ht="21" thickBot="1" x14ac:dyDescent="0.3">
      <c r="A61" s="141">
        <f>IF('2علوم تجريبة 2'!A19="","",'2علوم تجريبة 2'!A19)</f>
        <v>16</v>
      </c>
      <c r="B61" s="239" t="str">
        <f>IF('2علوم تجريبة 2'!B19:B19="","",'2علوم تجريبة 2'!B19:B19)</f>
        <v>حكومي حنان</v>
      </c>
      <c r="C61" s="240"/>
      <c r="D61" s="142" t="str">
        <f>IF('2علوم تجريبة 2'!H19="","",'2علوم تجريبة 2'!H19)</f>
        <v/>
      </c>
      <c r="E61" s="142" t="str">
        <f>IF('2علوم تجريبة 2'!I19="","",'2علوم تجريبة 2'!I19)</f>
        <v/>
      </c>
      <c r="F61" s="142" t="str">
        <f>IF('2علوم تجريبة 2'!J19="","",'2علوم تجريبة 2'!J19)</f>
        <v/>
      </c>
      <c r="G61" s="142" t="str">
        <f>IF('2علوم تجريبة 2'!K19="","",'2علوم تجريبة 2'!K19*2)</f>
        <v/>
      </c>
      <c r="H61" s="142" t="str">
        <f t="shared" si="4"/>
        <v/>
      </c>
      <c r="I61" s="143">
        <f>IF('2 علوم تجريبية 1'!$M$1="","",'2 علوم تجريبية 1'!$M$1)</f>
        <v>2</v>
      </c>
      <c r="J61" s="166" t="str">
        <f t="shared" si="5"/>
        <v/>
      </c>
      <c r="K61" s="253" t="str">
        <f t="shared" si="6"/>
        <v/>
      </c>
      <c r="L61" s="253"/>
      <c r="M61" s="146"/>
      <c r="N61" s="274"/>
    </row>
    <row r="62" spans="1:14" ht="21" thickBot="1" x14ac:dyDescent="0.3">
      <c r="A62" s="141">
        <f>IF('2علوم تجريبة 2'!A20="","",'2علوم تجريبة 2'!A20)</f>
        <v>17</v>
      </c>
      <c r="B62" s="239" t="str">
        <f>IF('2علوم تجريبة 2'!B20:B20="","",'2علوم تجريبة 2'!B20:B20)</f>
        <v>حواص محمد عماد الدين</v>
      </c>
      <c r="C62" s="240"/>
      <c r="D62" s="142" t="str">
        <f>IF('2علوم تجريبة 2'!H20="","",'2علوم تجريبة 2'!H20)</f>
        <v/>
      </c>
      <c r="E62" s="142" t="str">
        <f>IF('2علوم تجريبة 2'!I20="","",'2علوم تجريبة 2'!I20)</f>
        <v/>
      </c>
      <c r="F62" s="142">
        <f>IF('2علوم تجريبة 2'!J20="","",'2علوم تجريبة 2'!J20)</f>
        <v>0.5</v>
      </c>
      <c r="G62" s="142" t="str">
        <f>IF('2علوم تجريبة 2'!K20="","",'2علوم تجريبة 2'!K20*2)</f>
        <v/>
      </c>
      <c r="H62" s="142" t="str">
        <f t="shared" si="4"/>
        <v/>
      </c>
      <c r="I62" s="143">
        <f>IF('2 علوم تجريبية 1'!$M$1="","",'2 علوم تجريبية 1'!$M$1)</f>
        <v>2</v>
      </c>
      <c r="J62" s="166" t="str">
        <f t="shared" si="5"/>
        <v/>
      </c>
      <c r="K62" s="253" t="str">
        <f t="shared" si="6"/>
        <v/>
      </c>
      <c r="L62" s="253"/>
      <c r="M62" s="146"/>
      <c r="N62" s="275"/>
    </row>
    <row r="63" spans="1:14" ht="21.75" thickTop="1" thickBot="1" x14ac:dyDescent="0.3">
      <c r="A63" s="141">
        <f>IF('2علوم تجريبة 2'!A21="","",'2علوم تجريبة 2'!A21)</f>
        <v>18</v>
      </c>
      <c r="B63" s="239" t="str">
        <f>IF('2علوم تجريبة 2'!B21:B21="","",'2علوم تجريبة 2'!B21:B21)</f>
        <v>خادر فيصل</v>
      </c>
      <c r="C63" s="240"/>
      <c r="D63" s="142" t="str">
        <f>IF('2علوم تجريبة 2'!H21="","",'2علوم تجريبة 2'!H21)</f>
        <v/>
      </c>
      <c r="E63" s="142" t="str">
        <f>IF('2علوم تجريبة 2'!I21="","",'2علوم تجريبة 2'!I21)</f>
        <v/>
      </c>
      <c r="F63" s="142" t="str">
        <f>IF('2علوم تجريبة 2'!J21="","",'2علوم تجريبة 2'!J21)</f>
        <v/>
      </c>
      <c r="G63" s="142" t="str">
        <f>IF('2علوم تجريبة 2'!K21="","",'2علوم تجريبة 2'!K21*2)</f>
        <v/>
      </c>
      <c r="H63" s="142" t="str">
        <f t="shared" si="4"/>
        <v/>
      </c>
      <c r="I63" s="143">
        <f>IF('2 علوم تجريبية 1'!$M$1="","",'2 علوم تجريبية 1'!$M$1)</f>
        <v>2</v>
      </c>
      <c r="J63" s="166" t="str">
        <f t="shared" si="5"/>
        <v/>
      </c>
      <c r="K63" s="253" t="str">
        <f t="shared" si="6"/>
        <v/>
      </c>
      <c r="L63" s="253"/>
      <c r="M63" s="146"/>
      <c r="N63" s="169"/>
    </row>
    <row r="64" spans="1:14" ht="21.75" thickTop="1" thickBot="1" x14ac:dyDescent="0.3">
      <c r="A64" s="141">
        <f>IF('2علوم تجريبة 2'!A22="","",'2علوم تجريبة 2'!A22)</f>
        <v>19</v>
      </c>
      <c r="B64" s="239" t="str">
        <f>IF('2علوم تجريبة 2'!B22:B22="","",'2علوم تجريبة 2'!B22:B22)</f>
        <v>خليف فتحي</v>
      </c>
      <c r="C64" s="240"/>
      <c r="D64" s="142" t="str">
        <f>IF('2علوم تجريبة 2'!H22="","",'2علوم تجريبة 2'!H22)</f>
        <v/>
      </c>
      <c r="E64" s="142" t="str">
        <f>IF('2علوم تجريبة 2'!I22="","",'2علوم تجريبة 2'!I22)</f>
        <v/>
      </c>
      <c r="F64" s="142" t="str">
        <f>IF('2علوم تجريبة 2'!J22="","",'2علوم تجريبة 2'!J22)</f>
        <v/>
      </c>
      <c r="G64" s="142" t="str">
        <f>IF('2علوم تجريبة 2'!K22="","",'2علوم تجريبة 2'!K22*2)</f>
        <v/>
      </c>
      <c r="H64" s="142" t="str">
        <f t="shared" si="4"/>
        <v/>
      </c>
      <c r="I64" s="143">
        <f>IF('2 علوم تجريبية 1'!$M$1="","",'2 علوم تجريبية 1'!$M$1)</f>
        <v>2</v>
      </c>
      <c r="J64" s="166" t="str">
        <f t="shared" si="5"/>
        <v/>
      </c>
      <c r="K64" s="253" t="str">
        <f t="shared" si="6"/>
        <v/>
      </c>
      <c r="L64" s="253"/>
      <c r="M64" s="146"/>
      <c r="N64" s="270" t="str">
        <f>IFERROR(AVERAGE(H46:H78),"")</f>
        <v/>
      </c>
    </row>
    <row r="65" spans="1:14" ht="21" thickBot="1" x14ac:dyDescent="0.3">
      <c r="A65" s="141">
        <f>IF('2علوم تجريبة 2'!A23="","",'2علوم تجريبة 2'!A23)</f>
        <v>20</v>
      </c>
      <c r="B65" s="239" t="str">
        <f>IF('2علوم تجريبة 2'!B23:B23="","",'2علوم تجريبة 2'!B23:B23)</f>
        <v>دحماني محمد عبد الغاني</v>
      </c>
      <c r="C65" s="240"/>
      <c r="D65" s="142" t="str">
        <f>IF('2علوم تجريبة 2'!H23="","",'2علوم تجريبة 2'!H23)</f>
        <v/>
      </c>
      <c r="E65" s="142" t="str">
        <f>IF('2علوم تجريبة 2'!I23="","",'2علوم تجريبة 2'!I23)</f>
        <v/>
      </c>
      <c r="F65" s="142" t="str">
        <f>IF('2علوم تجريبة 2'!J23="","",'2علوم تجريبة 2'!J23)</f>
        <v/>
      </c>
      <c r="G65" s="142" t="str">
        <f>IF('2علوم تجريبة 2'!K23="","",'2علوم تجريبة 2'!K23*2)</f>
        <v/>
      </c>
      <c r="H65" s="142" t="str">
        <f t="shared" si="4"/>
        <v/>
      </c>
      <c r="I65" s="143">
        <f>IF('2 علوم تجريبية 1'!$M$1="","",'2 علوم تجريبية 1'!$M$1)</f>
        <v>2</v>
      </c>
      <c r="J65" s="166" t="str">
        <f t="shared" si="5"/>
        <v/>
      </c>
      <c r="K65" s="253" t="str">
        <f t="shared" si="6"/>
        <v/>
      </c>
      <c r="L65" s="253"/>
      <c r="M65" s="146"/>
      <c r="N65" s="271"/>
    </row>
    <row r="66" spans="1:14" ht="21" thickBot="1" x14ac:dyDescent="0.3">
      <c r="A66" s="141">
        <f>IF('2علوم تجريبة 2'!A24="","",'2علوم تجريبة 2'!A24)</f>
        <v>21</v>
      </c>
      <c r="B66" s="239" t="str">
        <f>IF('2علوم تجريبة 2'!B24:B24="","",'2علوم تجريبة 2'!B24:B24)</f>
        <v>زايد شيماء</v>
      </c>
      <c r="C66" s="240"/>
      <c r="D66" s="142" t="str">
        <f>IF('2علوم تجريبة 2'!H24="","",'2علوم تجريبة 2'!H24)</f>
        <v/>
      </c>
      <c r="E66" s="142" t="str">
        <f>IF('2علوم تجريبة 2'!I24="","",'2علوم تجريبة 2'!I24)</f>
        <v/>
      </c>
      <c r="F66" s="142" t="str">
        <f>IF('2علوم تجريبة 2'!J24="","",'2علوم تجريبة 2'!J24)</f>
        <v/>
      </c>
      <c r="G66" s="142" t="str">
        <f>IF('2علوم تجريبة 2'!K24="","",'2علوم تجريبة 2'!K24*2)</f>
        <v/>
      </c>
      <c r="H66" s="142" t="str">
        <f t="shared" si="4"/>
        <v/>
      </c>
      <c r="I66" s="143">
        <f>IF('2 علوم تجريبية 1'!$M$1="","",'2 علوم تجريبية 1'!$M$1)</f>
        <v>2</v>
      </c>
      <c r="J66" s="166" t="str">
        <f t="shared" si="5"/>
        <v/>
      </c>
      <c r="K66" s="253" t="str">
        <f t="shared" si="6"/>
        <v/>
      </c>
      <c r="L66" s="253"/>
      <c r="M66" s="146"/>
      <c r="N66" s="271"/>
    </row>
    <row r="67" spans="1:14" ht="21" thickBot="1" x14ac:dyDescent="0.3">
      <c r="A67" s="141">
        <f>IF('2علوم تجريبة 2'!A25="","",'2علوم تجريبة 2'!A25)</f>
        <v>22</v>
      </c>
      <c r="B67" s="239" t="str">
        <f>IF('2علوم تجريبة 2'!B25:B25="","",'2علوم تجريبة 2'!B25:B25)</f>
        <v>زكاري اسمهان</v>
      </c>
      <c r="C67" s="240"/>
      <c r="D67" s="142" t="str">
        <f>IF('2علوم تجريبة 2'!H25="","",'2علوم تجريبة 2'!H25)</f>
        <v/>
      </c>
      <c r="E67" s="142" t="str">
        <f>IF('2علوم تجريبة 2'!I25="","",'2علوم تجريبة 2'!I25)</f>
        <v/>
      </c>
      <c r="F67" s="142" t="str">
        <f>IF('2علوم تجريبة 2'!J25="","",'2علوم تجريبة 2'!J25)</f>
        <v/>
      </c>
      <c r="G67" s="142" t="str">
        <f>IF('2علوم تجريبة 2'!K25="","",'2علوم تجريبة 2'!K25*2)</f>
        <v/>
      </c>
      <c r="H67" s="142" t="str">
        <f t="shared" si="4"/>
        <v/>
      </c>
      <c r="I67" s="143">
        <f>IF('2 علوم تجريبية 1'!$M$1="","",'2 علوم تجريبية 1'!$M$1)</f>
        <v>2</v>
      </c>
      <c r="J67" s="166" t="str">
        <f t="shared" si="5"/>
        <v/>
      </c>
      <c r="K67" s="253" t="str">
        <f t="shared" si="6"/>
        <v/>
      </c>
      <c r="L67" s="253"/>
      <c r="M67" s="146"/>
      <c r="N67" s="271"/>
    </row>
    <row r="68" spans="1:14" ht="21" thickBot="1" x14ac:dyDescent="0.3">
      <c r="A68" s="141">
        <f>IF('2علوم تجريبة 2'!A26="","",'2علوم تجريبة 2'!A26)</f>
        <v>23</v>
      </c>
      <c r="B68" s="239" t="str">
        <f>IF('2علوم تجريبة 2'!B26:B26="","",'2علوم تجريبة 2'!B26:B26)</f>
        <v>سيرات فؤاد</v>
      </c>
      <c r="C68" s="240"/>
      <c r="D68" s="142" t="str">
        <f>IF('2علوم تجريبة 2'!H26="","",'2علوم تجريبة 2'!H26)</f>
        <v/>
      </c>
      <c r="E68" s="142" t="str">
        <f>IF('2علوم تجريبة 2'!I26="","",'2علوم تجريبة 2'!I26)</f>
        <v/>
      </c>
      <c r="F68" s="142" t="str">
        <f>IF('2علوم تجريبة 2'!J26="","",'2علوم تجريبة 2'!J26)</f>
        <v/>
      </c>
      <c r="G68" s="142" t="str">
        <f>IF('2علوم تجريبة 2'!K26="","",'2علوم تجريبة 2'!K26*2)</f>
        <v/>
      </c>
      <c r="H68" s="142" t="str">
        <f t="shared" si="4"/>
        <v/>
      </c>
      <c r="I68" s="143">
        <f>IF('2 علوم تجريبية 1'!$M$1="","",'2 علوم تجريبية 1'!$M$1)</f>
        <v>2</v>
      </c>
      <c r="J68" s="166" t="str">
        <f t="shared" si="5"/>
        <v/>
      </c>
      <c r="K68" s="253" t="str">
        <f t="shared" si="6"/>
        <v/>
      </c>
      <c r="L68" s="253"/>
      <c r="M68" s="146"/>
      <c r="N68" s="271"/>
    </row>
    <row r="69" spans="1:14" ht="21" thickBot="1" x14ac:dyDescent="0.3">
      <c r="A69" s="141">
        <f>IF('2علوم تجريبة 2'!A27="","",'2علوم تجريبة 2'!A27)</f>
        <v>24</v>
      </c>
      <c r="B69" s="239" t="str">
        <f>IF('2علوم تجريبة 2'!B27:B27="","",'2علوم تجريبة 2'!B27:B27)</f>
        <v>شيحة خولة</v>
      </c>
      <c r="C69" s="240"/>
      <c r="D69" s="142" t="str">
        <f>IF('2علوم تجريبة 2'!H27="","",'2علوم تجريبة 2'!H27)</f>
        <v/>
      </c>
      <c r="E69" s="142" t="str">
        <f>IF('2علوم تجريبة 2'!I27="","",'2علوم تجريبة 2'!I27)</f>
        <v/>
      </c>
      <c r="F69" s="142" t="str">
        <f>IF('2علوم تجريبة 2'!J27="","",'2علوم تجريبة 2'!J27)</f>
        <v/>
      </c>
      <c r="G69" s="142" t="str">
        <f>IF('2علوم تجريبة 2'!K27="","",'2علوم تجريبة 2'!K27*2)</f>
        <v/>
      </c>
      <c r="H69" s="142" t="str">
        <f t="shared" si="4"/>
        <v/>
      </c>
      <c r="I69" s="143">
        <f>IF('2 علوم تجريبية 1'!$M$1="","",'2 علوم تجريبية 1'!$M$1)</f>
        <v>2</v>
      </c>
      <c r="J69" s="166" t="str">
        <f t="shared" si="5"/>
        <v/>
      </c>
      <c r="K69" s="253" t="str">
        <f t="shared" si="6"/>
        <v/>
      </c>
      <c r="L69" s="253"/>
      <c r="M69" s="146"/>
      <c r="N69" s="271"/>
    </row>
    <row r="70" spans="1:14" ht="21" thickBot="1" x14ac:dyDescent="0.3">
      <c r="A70" s="141">
        <f>IF('2علوم تجريبة 2'!A28="","",'2علوم تجريبة 2'!A28)</f>
        <v>25</v>
      </c>
      <c r="B70" s="239" t="str">
        <f>IF('2علوم تجريبة 2'!B28:B28="","",'2علوم تجريبة 2'!B28:B28)</f>
        <v>صباح دلال</v>
      </c>
      <c r="C70" s="240"/>
      <c r="D70" s="142" t="str">
        <f>IF('2علوم تجريبة 2'!H28="","",'2علوم تجريبة 2'!H28)</f>
        <v/>
      </c>
      <c r="E70" s="142" t="str">
        <f>IF('2علوم تجريبة 2'!I28="","",'2علوم تجريبة 2'!I28)</f>
        <v/>
      </c>
      <c r="F70" s="142" t="str">
        <f>IF('2علوم تجريبة 2'!J28="","",'2علوم تجريبة 2'!J28)</f>
        <v/>
      </c>
      <c r="G70" s="142" t="str">
        <f>IF('2علوم تجريبة 2'!K28="","",'2علوم تجريبة 2'!K28*2)</f>
        <v/>
      </c>
      <c r="H70" s="142" t="str">
        <f t="shared" si="4"/>
        <v/>
      </c>
      <c r="I70" s="143">
        <f>IF('2 علوم تجريبية 1'!$M$1="","",'2 علوم تجريبية 1'!$M$1)</f>
        <v>2</v>
      </c>
      <c r="J70" s="166" t="str">
        <f t="shared" si="5"/>
        <v/>
      </c>
      <c r="K70" s="253" t="str">
        <f t="shared" si="6"/>
        <v/>
      </c>
      <c r="L70" s="253"/>
      <c r="M70" s="146"/>
      <c r="N70" s="271"/>
    </row>
    <row r="71" spans="1:14" ht="21" thickBot="1" x14ac:dyDescent="0.3">
      <c r="A71" s="141">
        <f>IF('2علوم تجريبة 2'!A29="","",'2علوم تجريبة 2'!A29)</f>
        <v>26</v>
      </c>
      <c r="B71" s="239" t="str">
        <f>IF('2علوم تجريبة 2'!B29:B29="","",'2علوم تجريبة 2'!B29:B29)</f>
        <v>عبيد حياة</v>
      </c>
      <c r="C71" s="240"/>
      <c r="D71" s="142" t="str">
        <f>IF('2علوم تجريبة 2'!H29="","",'2علوم تجريبة 2'!H29)</f>
        <v/>
      </c>
      <c r="E71" s="142" t="str">
        <f>IF('2علوم تجريبة 2'!I29="","",'2علوم تجريبة 2'!I29)</f>
        <v/>
      </c>
      <c r="F71" s="142">
        <f>IF('2علوم تجريبة 2'!J29="","",'2علوم تجريبة 2'!J29)</f>
        <v>0.5</v>
      </c>
      <c r="G71" s="142" t="str">
        <f>IF('2علوم تجريبة 2'!K29="","",'2علوم تجريبة 2'!K29*2)</f>
        <v/>
      </c>
      <c r="H71" s="142" t="str">
        <f t="shared" si="4"/>
        <v/>
      </c>
      <c r="I71" s="143">
        <f>IF('2 علوم تجريبية 1'!$M$1="","",'2 علوم تجريبية 1'!$M$1)</f>
        <v>2</v>
      </c>
      <c r="J71" s="166" t="str">
        <f t="shared" si="5"/>
        <v/>
      </c>
      <c r="K71" s="253" t="str">
        <f t="shared" si="6"/>
        <v/>
      </c>
      <c r="L71" s="253"/>
      <c r="M71" s="146"/>
      <c r="N71" s="271"/>
    </row>
    <row r="72" spans="1:14" ht="21" thickBot="1" x14ac:dyDescent="0.3">
      <c r="A72" s="141">
        <f>IF('2علوم تجريبة 2'!A30="","",'2علوم تجريبة 2'!A30)</f>
        <v>27</v>
      </c>
      <c r="B72" s="239" t="str">
        <f>IF('2علوم تجريبة 2'!B30:B30="","",'2علوم تجريبة 2'!B30:B30)</f>
        <v>قاسمي رحمة</v>
      </c>
      <c r="C72" s="240"/>
      <c r="D72" s="142" t="str">
        <f>IF('2علوم تجريبة 2'!H30="","",'2علوم تجريبة 2'!H30)</f>
        <v/>
      </c>
      <c r="E72" s="142" t="str">
        <f>IF('2علوم تجريبة 2'!I30="","",'2علوم تجريبة 2'!I30)</f>
        <v/>
      </c>
      <c r="F72" s="142" t="str">
        <f>IF('2علوم تجريبة 2'!J30="","",'2علوم تجريبة 2'!J30)</f>
        <v/>
      </c>
      <c r="G72" s="142" t="str">
        <f>IF('2علوم تجريبة 2'!K30="","",'2علوم تجريبة 2'!K30*2)</f>
        <v/>
      </c>
      <c r="H72" s="142" t="str">
        <f t="shared" si="4"/>
        <v/>
      </c>
      <c r="I72" s="143">
        <f>IF('2 علوم تجريبية 1'!$M$1="","",'2 علوم تجريبية 1'!$M$1)</f>
        <v>2</v>
      </c>
      <c r="J72" s="166" t="str">
        <f t="shared" si="5"/>
        <v/>
      </c>
      <c r="K72" s="253" t="str">
        <f t="shared" si="6"/>
        <v/>
      </c>
      <c r="L72" s="253"/>
      <c r="M72" s="146"/>
      <c r="N72" s="271"/>
    </row>
    <row r="73" spans="1:14" ht="21" thickBot="1" x14ac:dyDescent="0.3">
      <c r="A73" s="141">
        <f>IF('2علوم تجريبة 2'!A31="","",'2علوم تجريبة 2'!A31)</f>
        <v>28</v>
      </c>
      <c r="B73" s="239" t="str">
        <f>IF('2علوم تجريبة 2'!B31:B31="","",'2علوم تجريبة 2'!B31:B31)</f>
        <v>قدير انفال</v>
      </c>
      <c r="C73" s="240"/>
      <c r="D73" s="142" t="str">
        <f>IF('2علوم تجريبة 2'!H31="","",'2علوم تجريبة 2'!H31)</f>
        <v/>
      </c>
      <c r="E73" s="142" t="str">
        <f>IF('2علوم تجريبة 2'!I31="","",'2علوم تجريبة 2'!I31)</f>
        <v/>
      </c>
      <c r="F73" s="142" t="str">
        <f>IF('2علوم تجريبة 2'!J31="","",'2علوم تجريبة 2'!J31)</f>
        <v/>
      </c>
      <c r="G73" s="142" t="str">
        <f>IF('2علوم تجريبة 2'!K31="","",'2علوم تجريبة 2'!K31*2)</f>
        <v/>
      </c>
      <c r="H73" s="142" t="str">
        <f t="shared" si="4"/>
        <v/>
      </c>
      <c r="I73" s="143">
        <f>IF('2 علوم تجريبية 1'!$M$1="","",'2 علوم تجريبية 1'!$M$1)</f>
        <v>2</v>
      </c>
      <c r="J73" s="166" t="str">
        <f t="shared" si="5"/>
        <v/>
      </c>
      <c r="K73" s="253" t="str">
        <f t="shared" si="6"/>
        <v/>
      </c>
      <c r="L73" s="253"/>
      <c r="M73" s="146"/>
      <c r="N73" s="271"/>
    </row>
    <row r="74" spans="1:14" ht="21" thickBot="1" x14ac:dyDescent="0.3">
      <c r="A74" s="141">
        <f>IF('2علوم تجريبة 2'!A32="","",'2علوم تجريبة 2'!A32)</f>
        <v>29</v>
      </c>
      <c r="B74" s="239" t="str">
        <f>IF('2علوم تجريبة 2'!B32:B32="","",'2علوم تجريبة 2'!B32:B32)</f>
        <v>لغزال عبد المجيد</v>
      </c>
      <c r="C74" s="240"/>
      <c r="D74" s="142" t="str">
        <f>IF('2علوم تجريبة 2'!H32="","",'2علوم تجريبة 2'!H32)</f>
        <v/>
      </c>
      <c r="E74" s="142" t="str">
        <f>IF('2علوم تجريبة 2'!I32="","",'2علوم تجريبة 2'!I32)</f>
        <v/>
      </c>
      <c r="F74" s="142" t="str">
        <f>IF('2علوم تجريبة 2'!J32="","",'2علوم تجريبة 2'!J32)</f>
        <v/>
      </c>
      <c r="G74" s="142" t="str">
        <f>IF('2علوم تجريبة 2'!K32="","",'2علوم تجريبة 2'!K32*2)</f>
        <v/>
      </c>
      <c r="H74" s="142" t="str">
        <f t="shared" si="4"/>
        <v/>
      </c>
      <c r="I74" s="143">
        <f>IF('2 علوم تجريبية 1'!$M$1="","",'2 علوم تجريبية 1'!$M$1)</f>
        <v>2</v>
      </c>
      <c r="J74" s="166" t="str">
        <f t="shared" si="5"/>
        <v/>
      </c>
      <c r="K74" s="253" t="str">
        <f t="shared" si="6"/>
        <v/>
      </c>
      <c r="L74" s="253"/>
      <c r="M74" s="146"/>
      <c r="N74" s="271"/>
    </row>
    <row r="75" spans="1:14" ht="21" thickBot="1" x14ac:dyDescent="0.3">
      <c r="A75" s="141">
        <f>IF('2علوم تجريبة 2'!A33="","",'2علوم تجريبة 2'!A33)</f>
        <v>30</v>
      </c>
      <c r="B75" s="239" t="str">
        <f>IF('2علوم تجريبة 2'!B33:B33="","",'2علوم تجريبة 2'!B33:B33)</f>
        <v>محجوب عبد الجليل</v>
      </c>
      <c r="C75" s="240"/>
      <c r="D75" s="142" t="str">
        <f>IF('2علوم تجريبة 2'!H33="","",'2علوم تجريبة 2'!H33)</f>
        <v/>
      </c>
      <c r="E75" s="142" t="str">
        <f>IF('2علوم تجريبة 2'!I33="","",'2علوم تجريبة 2'!I33)</f>
        <v/>
      </c>
      <c r="F75" s="142" t="str">
        <f>IF('2علوم تجريبة 2'!J33="","",'2علوم تجريبة 2'!J33)</f>
        <v/>
      </c>
      <c r="G75" s="142" t="str">
        <f>IF('2علوم تجريبة 2'!K33="","",'2علوم تجريبة 2'!K33*2)</f>
        <v/>
      </c>
      <c r="H75" s="142" t="str">
        <f t="shared" si="4"/>
        <v/>
      </c>
      <c r="I75" s="143">
        <f>IF('2 علوم تجريبية 1'!$M$1="","",'2 علوم تجريبية 1'!$M$1)</f>
        <v>2</v>
      </c>
      <c r="J75" s="166" t="str">
        <f t="shared" si="5"/>
        <v/>
      </c>
      <c r="K75" s="253" t="str">
        <f t="shared" si="6"/>
        <v/>
      </c>
      <c r="L75" s="253"/>
      <c r="M75" s="146"/>
      <c r="N75" s="271"/>
    </row>
    <row r="76" spans="1:14" ht="21" thickBot="1" x14ac:dyDescent="0.3">
      <c r="A76" s="141">
        <f>IF('2علوم تجريبة 2'!A34="","",'2علوم تجريبة 2'!A34)</f>
        <v>31</v>
      </c>
      <c r="B76" s="239" t="str">
        <f>IF('2علوم تجريبة 2'!B34:B34="","",'2علوم تجريبة 2'!B34:B34)</f>
        <v>معراج أمينة</v>
      </c>
      <c r="C76" s="240"/>
      <c r="D76" s="142" t="str">
        <f>IF('2علوم تجريبة 2'!H34="","",'2علوم تجريبة 2'!H34)</f>
        <v/>
      </c>
      <c r="E76" s="142" t="str">
        <f>IF('2علوم تجريبة 2'!I34="","",'2علوم تجريبة 2'!I34)</f>
        <v/>
      </c>
      <c r="F76" s="142" t="str">
        <f>IF('2علوم تجريبة 2'!J34="","",'2علوم تجريبة 2'!J34)</f>
        <v/>
      </c>
      <c r="G76" s="142" t="str">
        <f>IF('2علوم تجريبة 2'!K34="","",'2علوم تجريبة 2'!K34*2)</f>
        <v/>
      </c>
      <c r="H76" s="142" t="str">
        <f t="shared" si="4"/>
        <v/>
      </c>
      <c r="I76" s="143">
        <f>IF('2 علوم تجريبية 1'!$M$1="","",'2 علوم تجريبية 1'!$M$1)</f>
        <v>2</v>
      </c>
      <c r="J76" s="166" t="str">
        <f t="shared" si="5"/>
        <v/>
      </c>
      <c r="K76" s="253" t="str">
        <f t="shared" si="6"/>
        <v/>
      </c>
      <c r="L76" s="253"/>
      <c r="M76" s="146"/>
      <c r="N76" s="271"/>
    </row>
    <row r="77" spans="1:14" ht="21" thickBot="1" x14ac:dyDescent="0.3">
      <c r="A77" s="141">
        <f>IF('2علوم تجريبة 2'!A35="","",'2علوم تجريبة 2'!A35)</f>
        <v>32</v>
      </c>
      <c r="B77" s="239" t="str">
        <f>IF('2علوم تجريبة 2'!B35:B35="","",'2علوم تجريبة 2'!B35:B35)</f>
        <v>معمري نورية</v>
      </c>
      <c r="C77" s="240"/>
      <c r="D77" s="142" t="str">
        <f>IF('2علوم تجريبة 2'!H35="","",'2علوم تجريبة 2'!H35)</f>
        <v/>
      </c>
      <c r="E77" s="142" t="str">
        <f>IF('2علوم تجريبة 2'!I35="","",'2علوم تجريبة 2'!I35)</f>
        <v/>
      </c>
      <c r="F77" s="142" t="str">
        <f>IF('2علوم تجريبة 2'!J35="","",'2علوم تجريبة 2'!J35)</f>
        <v/>
      </c>
      <c r="G77" s="142" t="str">
        <f>IF('2علوم تجريبة 2'!K35="","",'2علوم تجريبة 2'!K35*2)</f>
        <v/>
      </c>
      <c r="H77" s="142" t="str">
        <f t="shared" si="4"/>
        <v/>
      </c>
      <c r="I77" s="143">
        <f>IF('2 علوم تجريبية 1'!$M$1="","",'2 علوم تجريبية 1'!$M$1)</f>
        <v>2</v>
      </c>
      <c r="J77" s="166" t="str">
        <f t="shared" si="5"/>
        <v/>
      </c>
      <c r="K77" s="253" t="str">
        <f t="shared" si="6"/>
        <v/>
      </c>
      <c r="L77" s="253"/>
      <c r="M77" s="146"/>
      <c r="N77" s="271"/>
    </row>
    <row r="78" spans="1:14" ht="21" thickBot="1" x14ac:dyDescent="0.3">
      <c r="A78" s="141" t="str">
        <f>IF('2علوم تجريبة 2'!A36="","",'2علوم تجريبة 2'!A36)</f>
        <v/>
      </c>
      <c r="B78" s="276" t="str">
        <f>IF('2علوم تجريبة 2'!B36:B36="","",'2علوم تجريبة 2'!B36:B36)</f>
        <v/>
      </c>
      <c r="C78" s="277"/>
      <c r="D78" s="160" t="str">
        <f>IF('2علوم تجريبة 2'!H36="","",'2علوم تجريبة 2'!H36)</f>
        <v/>
      </c>
      <c r="E78" s="160" t="str">
        <f>IF('2علوم تجريبة 2'!I36="","",'2علوم تجريبة 2'!I36)</f>
        <v/>
      </c>
      <c r="F78" s="160" t="str">
        <f>IF('2علوم تجريبة 2'!J36="","",'2علوم تجريبة 2'!J36)</f>
        <v/>
      </c>
      <c r="G78" s="160" t="str">
        <f>IF('2علوم تجريبة 2'!K36="","",'2علوم تجريبة 2'!K36*2)</f>
        <v/>
      </c>
      <c r="H78" s="160" t="str">
        <f t="shared" si="4"/>
        <v/>
      </c>
      <c r="I78" s="161">
        <f>IF('2 علوم تجريبية 1'!$M$1="","",'2 علوم تجريبية 1'!$M$1)</f>
        <v>2</v>
      </c>
      <c r="J78" s="168" t="str">
        <f t="shared" si="5"/>
        <v/>
      </c>
      <c r="K78" s="278" t="str">
        <f t="shared" si="6"/>
        <v/>
      </c>
      <c r="L78" s="278"/>
      <c r="M78" s="146"/>
      <c r="N78" s="272"/>
    </row>
    <row r="79" spans="1:14" ht="19.5" thickBot="1" x14ac:dyDescent="0.3">
      <c r="A79" s="118"/>
      <c r="B79" s="118"/>
      <c r="C79" s="118"/>
      <c r="D79" s="118"/>
      <c r="E79" s="118"/>
      <c r="F79" s="118"/>
      <c r="G79" s="118"/>
      <c r="H79" s="118"/>
      <c r="I79" s="133"/>
      <c r="J79" s="118"/>
      <c r="K79" s="118"/>
      <c r="L79" s="118"/>
      <c r="M79" s="118"/>
      <c r="N79" s="118"/>
    </row>
    <row r="80" spans="1:14" ht="24" thickTop="1" thickBot="1" x14ac:dyDescent="0.3">
      <c r="A80" s="118"/>
      <c r="B80" s="279" t="s">
        <v>153</v>
      </c>
      <c r="C80" s="280"/>
      <c r="D80" s="281"/>
      <c r="E80" s="118"/>
      <c r="F80" s="173">
        <f>COUNTIF(H46:H78,"&gt;=10")</f>
        <v>0</v>
      </c>
      <c r="G80" s="118"/>
      <c r="H80" s="118"/>
      <c r="I80" s="279" t="s">
        <v>152</v>
      </c>
      <c r="J80" s="280"/>
      <c r="K80" s="281"/>
      <c r="L80" s="118"/>
      <c r="M80" s="118"/>
      <c r="N80" s="173">
        <f>COUNTIF(H46:H78,"&lt;10")</f>
        <v>0</v>
      </c>
    </row>
    <row r="81" spans="1:14" ht="19.5" thickTop="1" x14ac:dyDescent="0.25">
      <c r="A81" s="118"/>
      <c r="B81" s="118"/>
      <c r="C81" s="118"/>
      <c r="D81" s="118"/>
      <c r="E81" s="118"/>
      <c r="F81" s="118"/>
      <c r="G81" s="118"/>
      <c r="H81" s="118"/>
      <c r="I81" s="133"/>
      <c r="J81" s="118"/>
      <c r="K81" s="118"/>
      <c r="L81" s="118"/>
      <c r="M81" s="118"/>
      <c r="N81" s="118"/>
    </row>
    <row r="82" spans="1:14" x14ac:dyDescent="0.25">
      <c r="A82" s="118"/>
      <c r="B82" s="118"/>
      <c r="C82" s="118"/>
      <c r="D82" s="118"/>
      <c r="E82" s="118"/>
      <c r="F82" s="118"/>
      <c r="G82" s="118"/>
      <c r="H82" s="118"/>
      <c r="I82" s="133"/>
      <c r="J82" s="118"/>
      <c r="K82" s="118"/>
      <c r="L82" s="118"/>
      <c r="M82" s="118"/>
      <c r="N82" s="118"/>
    </row>
    <row r="83" spans="1:14" ht="19.5" thickBot="1" x14ac:dyDescent="0.3">
      <c r="A83" s="118"/>
      <c r="B83" s="118"/>
      <c r="C83" s="118"/>
      <c r="D83" s="118"/>
      <c r="E83" s="118"/>
      <c r="F83" s="118"/>
      <c r="G83" s="118"/>
      <c r="H83" s="118"/>
      <c r="I83" s="133"/>
      <c r="J83" s="118"/>
      <c r="K83" s="118"/>
      <c r="L83" s="118"/>
      <c r="M83" s="118"/>
      <c r="N83" s="118"/>
    </row>
    <row r="84" spans="1:14" ht="30.75" thickBot="1" x14ac:dyDescent="0.3">
      <c r="A84" s="246" t="s">
        <v>0</v>
      </c>
      <c r="B84" s="246"/>
      <c r="C84" s="248" t="s">
        <v>26</v>
      </c>
      <c r="D84" s="248"/>
      <c r="E84" s="249"/>
      <c r="F84" s="243" t="s">
        <v>22</v>
      </c>
      <c r="G84" s="244"/>
      <c r="H84" s="244"/>
      <c r="I84" s="245"/>
      <c r="J84" s="263" t="s">
        <v>9</v>
      </c>
      <c r="K84" s="264"/>
      <c r="L84" s="262" t="s">
        <v>19</v>
      </c>
      <c r="M84" s="262"/>
      <c r="N84" s="262"/>
    </row>
    <row r="85" spans="1:14" ht="23.25" thickBot="1" x14ac:dyDescent="0.3">
      <c r="A85" s="246" t="s">
        <v>6</v>
      </c>
      <c r="B85" s="246"/>
      <c r="C85" s="250" t="s">
        <v>29</v>
      </c>
      <c r="D85" s="250"/>
      <c r="E85" s="250"/>
      <c r="F85" s="241" t="s">
        <v>5</v>
      </c>
      <c r="G85" s="241"/>
      <c r="H85" s="251" t="str">
        <f>IFERROR(INDEX($B$88:$H$119,MATCH(L85,$H$88:$H$119,0),1),"")</f>
        <v/>
      </c>
      <c r="I85" s="251"/>
      <c r="J85" s="252"/>
      <c r="K85" s="165" t="s">
        <v>10</v>
      </c>
      <c r="L85" s="136">
        <f>IFERROR(MAX(H88:H123),"")</f>
        <v>0</v>
      </c>
      <c r="M85" s="137"/>
      <c r="N85" s="138" t="s">
        <v>18</v>
      </c>
    </row>
    <row r="86" spans="1:14" ht="23.25" thickBot="1" x14ac:dyDescent="0.3">
      <c r="A86" s="246" t="s">
        <v>1</v>
      </c>
      <c r="B86" s="246"/>
      <c r="C86" s="250" t="s">
        <v>7</v>
      </c>
      <c r="D86" s="250"/>
      <c r="E86" s="250"/>
      <c r="F86" s="242" t="s">
        <v>8</v>
      </c>
      <c r="G86" s="242"/>
      <c r="H86" s="252" t="str">
        <f>IFERROR(INDEX($B$88:$H$119,MATCH(L86,$H$88:$H$119,0),1),"")</f>
        <v/>
      </c>
      <c r="I86" s="252"/>
      <c r="J86" s="252"/>
      <c r="K86" s="165" t="s">
        <v>10</v>
      </c>
      <c r="L86" s="136">
        <f>IFERROR(MIN(H88:H123),"")</f>
        <v>0</v>
      </c>
      <c r="M86" s="137"/>
      <c r="N86" s="139" t="s">
        <v>25</v>
      </c>
    </row>
    <row r="87" spans="1:14" ht="21.75" customHeight="1" thickTop="1" thickBot="1" x14ac:dyDescent="0.3">
      <c r="A87" s="163" t="s">
        <v>2</v>
      </c>
      <c r="B87" s="247" t="s">
        <v>3</v>
      </c>
      <c r="C87" s="247"/>
      <c r="D87" s="164" t="s">
        <v>11</v>
      </c>
      <c r="E87" s="164" t="s">
        <v>12</v>
      </c>
      <c r="F87" s="164" t="s">
        <v>13</v>
      </c>
      <c r="G87" s="164" t="s">
        <v>28</v>
      </c>
      <c r="H87" s="164" t="s">
        <v>14</v>
      </c>
      <c r="I87" s="164" t="s">
        <v>15</v>
      </c>
      <c r="J87" s="164" t="s">
        <v>16</v>
      </c>
      <c r="K87" s="265" t="s">
        <v>17</v>
      </c>
      <c r="L87" s="265"/>
      <c r="M87" s="140"/>
      <c r="N87" s="273" t="s">
        <v>151</v>
      </c>
    </row>
    <row r="88" spans="1:14" ht="21" thickBot="1" x14ac:dyDescent="0.3">
      <c r="A88" s="141">
        <f>IF('2علوم تجريبة 2'!A4="","",'2علوم تجريبة 2'!A4)</f>
        <v>1</v>
      </c>
      <c r="B88" s="239" t="str">
        <f>IF('2علوم تجريبة 2'!B4:B4="","",'2علوم تجريبة 2'!B4:B4)</f>
        <v>أولا نصير رياض</v>
      </c>
      <c r="C88" s="240"/>
      <c r="D88" s="142" t="str">
        <f>IF('2علوم تجريبة 2'!M5="","",'2علوم تجريبة 2'!M5)</f>
        <v/>
      </c>
      <c r="E88" s="142" t="str">
        <f>IF('2علوم تجريبة 2'!N5="","",'2علوم تجريبة 2'!N5)</f>
        <v/>
      </c>
      <c r="F88" s="142" t="str">
        <f>IF('2علوم تجريبة 2'!O5="","",'2علوم تجريبة 2'!O5)</f>
        <v/>
      </c>
      <c r="G88" s="142" t="str">
        <f>IF('2علوم تجريبة 2'!P5="","",'2علوم تجريبة 2'!P5*2)</f>
        <v/>
      </c>
      <c r="H88" s="142" t="str">
        <f>IF(D88="","",SUM(D88:G88)/5)</f>
        <v/>
      </c>
      <c r="I88" s="143">
        <f>IF('2 علوم تجريبية 1'!$M$1="","",'2 علوم تجريبية 1'!$M$1)</f>
        <v>2</v>
      </c>
      <c r="J88" s="166" t="str">
        <f>IFERROR(I88*H88,"")</f>
        <v/>
      </c>
      <c r="K88" s="253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253"/>
      <c r="M88" s="145"/>
      <c r="N88" s="274"/>
    </row>
    <row r="89" spans="1:14" ht="21" thickBot="1" x14ac:dyDescent="0.3">
      <c r="A89" s="141">
        <f>IF('2علوم تجريبة 2'!A5="","",'2علوم تجريبة 2'!A5)</f>
        <v>2</v>
      </c>
      <c r="B89" s="239" t="str">
        <f>IF('2علوم تجريبة 2'!B5:B5="","",'2علوم تجريبة 2'!B5:B5)</f>
        <v>بركات بشرى</v>
      </c>
      <c r="C89" s="240"/>
      <c r="D89" s="142" t="str">
        <f>IF('2علوم تجريبة 2'!M6="","",'2علوم تجريبة 2'!M6)</f>
        <v/>
      </c>
      <c r="E89" s="142" t="str">
        <f>IF('2علوم تجريبة 2'!N6="","",'2علوم تجريبة 2'!N6)</f>
        <v/>
      </c>
      <c r="F89" s="142" t="str">
        <f>IF('2علوم تجريبة 2'!O6="","",'2علوم تجريبة 2'!O6)</f>
        <v/>
      </c>
      <c r="G89" s="142" t="str">
        <f>IF('2علوم تجريبة 2'!P6="","",'2علوم تجريبة 2'!P6*2)</f>
        <v/>
      </c>
      <c r="H89" s="142" t="str">
        <f t="shared" ref="H89:H120" si="7">IF(D89="","",SUM(D89:G89)/5)</f>
        <v/>
      </c>
      <c r="I89" s="143">
        <f>IF('2 علوم تجريبية 1'!$M$1="","",'2 علوم تجريبية 1'!$M$1)</f>
        <v>2</v>
      </c>
      <c r="J89" s="166" t="str">
        <f t="shared" ref="J89:J120" si="8">IFERROR(I89*H89,"")</f>
        <v/>
      </c>
      <c r="K89" s="253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253"/>
      <c r="M89" s="146"/>
      <c r="N89" s="274"/>
    </row>
    <row r="90" spans="1:14" ht="21" thickBot="1" x14ac:dyDescent="0.3">
      <c r="A90" s="141">
        <f>IF('2علوم تجريبة 2'!A6="","",'2علوم تجريبة 2'!A6)</f>
        <v>3</v>
      </c>
      <c r="B90" s="239" t="str">
        <f>IF('2علوم تجريبة 2'!B6:B6="","",'2علوم تجريبة 2'!B6:B6)</f>
        <v>بقوق نجيب</v>
      </c>
      <c r="C90" s="240"/>
      <c r="D90" s="142" t="str">
        <f>IF('2علوم تجريبة 2'!M7="","",'2علوم تجريبة 2'!M7)</f>
        <v/>
      </c>
      <c r="E90" s="142" t="str">
        <f>IF('2علوم تجريبة 2'!N7="","",'2علوم تجريبة 2'!N7)</f>
        <v/>
      </c>
      <c r="F90" s="142" t="str">
        <f>IF('2علوم تجريبة 2'!O7="","",'2علوم تجريبة 2'!O7)</f>
        <v/>
      </c>
      <c r="G90" s="142" t="str">
        <f>IF('2علوم تجريبة 2'!P7="","",'2علوم تجريبة 2'!P7*2)</f>
        <v/>
      </c>
      <c r="H90" s="142" t="str">
        <f t="shared" si="7"/>
        <v/>
      </c>
      <c r="I90" s="143">
        <f>IF('2 علوم تجريبية 1'!$M$1="","",'2 علوم تجريبية 1'!$M$1)</f>
        <v>2</v>
      </c>
      <c r="J90" s="166" t="str">
        <f t="shared" si="8"/>
        <v/>
      </c>
      <c r="K90" s="253" t="str">
        <f t="shared" si="9"/>
        <v/>
      </c>
      <c r="L90" s="253"/>
      <c r="M90" s="146"/>
      <c r="N90" s="274"/>
    </row>
    <row r="91" spans="1:14" ht="21" thickBot="1" x14ac:dyDescent="0.3">
      <c r="A91" s="141">
        <f>IF('2علوم تجريبة 2'!A7="","",'2علوم تجريبة 2'!A7)</f>
        <v>4</v>
      </c>
      <c r="B91" s="239" t="str">
        <f>IF('2علوم تجريبة 2'!B7:B7="","",'2علوم تجريبة 2'!B7:B7)</f>
        <v>بلعيد ايمان</v>
      </c>
      <c r="C91" s="240"/>
      <c r="D91" s="142" t="str">
        <f>IF('2علوم تجريبة 2'!M8="","",'2علوم تجريبة 2'!M8)</f>
        <v/>
      </c>
      <c r="E91" s="142" t="str">
        <f>IF('2علوم تجريبة 2'!N8="","",'2علوم تجريبة 2'!N8)</f>
        <v/>
      </c>
      <c r="F91" s="142" t="str">
        <f>IF('2علوم تجريبة 2'!O8="","",'2علوم تجريبة 2'!O8)</f>
        <v/>
      </c>
      <c r="G91" s="142" t="str">
        <f>IF('2علوم تجريبة 2'!P8="","",'2علوم تجريبة 2'!P8*2)</f>
        <v/>
      </c>
      <c r="H91" s="142" t="str">
        <f t="shared" si="7"/>
        <v/>
      </c>
      <c r="I91" s="143">
        <f>IF('2 علوم تجريبية 1'!$M$1="","",'2 علوم تجريبية 1'!$M$1)</f>
        <v>2</v>
      </c>
      <c r="J91" s="166" t="str">
        <f t="shared" si="8"/>
        <v/>
      </c>
      <c r="K91" s="253" t="str">
        <f t="shared" si="9"/>
        <v/>
      </c>
      <c r="L91" s="253"/>
      <c r="M91" s="146"/>
      <c r="N91" s="274"/>
    </row>
    <row r="92" spans="1:14" ht="21" thickBot="1" x14ac:dyDescent="0.3">
      <c r="A92" s="141">
        <f>IF('2علوم تجريبة 2'!A8="","",'2علوم تجريبة 2'!A8)</f>
        <v>5</v>
      </c>
      <c r="B92" s="239" t="str">
        <f>IF('2علوم تجريبة 2'!B8:B8="","",'2علوم تجريبة 2'!B8:B8)</f>
        <v>بن خادر خالد</v>
      </c>
      <c r="C92" s="240"/>
      <c r="D92" s="142" t="str">
        <f>IF('2علوم تجريبة 2'!M9="","",'2علوم تجريبة 2'!M9)</f>
        <v/>
      </c>
      <c r="E92" s="142" t="str">
        <f>IF('2علوم تجريبة 2'!N9="","",'2علوم تجريبة 2'!N9)</f>
        <v/>
      </c>
      <c r="F92" s="142" t="str">
        <f>IF('2علوم تجريبة 2'!O9="","",'2علوم تجريبة 2'!O9)</f>
        <v/>
      </c>
      <c r="G92" s="142" t="str">
        <f>IF('2علوم تجريبة 2'!P9="","",'2علوم تجريبة 2'!P9*2)</f>
        <v/>
      </c>
      <c r="H92" s="142" t="str">
        <f t="shared" si="7"/>
        <v/>
      </c>
      <c r="I92" s="143">
        <f>IF('2 علوم تجريبية 1'!$M$1="","",'2 علوم تجريبية 1'!$M$1)</f>
        <v>2</v>
      </c>
      <c r="J92" s="166" t="str">
        <f t="shared" si="8"/>
        <v/>
      </c>
      <c r="K92" s="253" t="str">
        <f t="shared" si="9"/>
        <v/>
      </c>
      <c r="L92" s="253"/>
      <c r="M92" s="146"/>
      <c r="N92" s="274"/>
    </row>
    <row r="93" spans="1:14" ht="21" thickBot="1" x14ac:dyDescent="0.3">
      <c r="A93" s="141">
        <f>IF('2علوم تجريبة 2'!A9="","",'2علوم تجريبة 2'!A9)</f>
        <v>6</v>
      </c>
      <c r="B93" s="239" t="str">
        <f>IF('2علوم تجريبة 2'!B9:B9="","",'2علوم تجريبة 2'!B9:B9)</f>
        <v>بن دادة محمد اكرم</v>
      </c>
      <c r="C93" s="240"/>
      <c r="D93" s="142" t="str">
        <f>IF('2علوم تجريبة 2'!M10="","",'2علوم تجريبة 2'!M10)</f>
        <v/>
      </c>
      <c r="E93" s="142" t="str">
        <f>IF('2علوم تجريبة 2'!N10="","",'2علوم تجريبة 2'!N10)</f>
        <v/>
      </c>
      <c r="F93" s="142" t="str">
        <f>IF('2علوم تجريبة 2'!O10="","",'2علوم تجريبة 2'!O10)</f>
        <v/>
      </c>
      <c r="G93" s="142" t="str">
        <f>IF('2علوم تجريبة 2'!P10="","",'2علوم تجريبة 2'!P10*2)</f>
        <v/>
      </c>
      <c r="H93" s="142" t="str">
        <f t="shared" si="7"/>
        <v/>
      </c>
      <c r="I93" s="143">
        <f>IF('2 علوم تجريبية 1'!$M$1="","",'2 علوم تجريبية 1'!$M$1)</f>
        <v>2</v>
      </c>
      <c r="J93" s="166" t="str">
        <f t="shared" si="8"/>
        <v/>
      </c>
      <c r="K93" s="253" t="str">
        <f t="shared" si="9"/>
        <v/>
      </c>
      <c r="L93" s="253"/>
      <c r="M93" s="146"/>
      <c r="N93" s="274"/>
    </row>
    <row r="94" spans="1:14" ht="21" thickBot="1" x14ac:dyDescent="0.3">
      <c r="A94" s="141">
        <f>IF('2علوم تجريبة 2'!A10="","",'2علوم تجريبة 2'!A10)</f>
        <v>7</v>
      </c>
      <c r="B94" s="239" t="str">
        <f>IF('2علوم تجريبة 2'!B10:B10="","",'2علوم تجريبة 2'!B10:B10)</f>
        <v>بن صابرو محمد</v>
      </c>
      <c r="C94" s="240"/>
      <c r="D94" s="142" t="str">
        <f>IF('2علوم تجريبة 2'!M11="","",'2علوم تجريبة 2'!M11)</f>
        <v/>
      </c>
      <c r="E94" s="142" t="str">
        <f>IF('2علوم تجريبة 2'!N11="","",'2علوم تجريبة 2'!N11)</f>
        <v/>
      </c>
      <c r="F94" s="142" t="str">
        <f>IF('2علوم تجريبة 2'!O11="","",'2علوم تجريبة 2'!O11)</f>
        <v/>
      </c>
      <c r="G94" s="142" t="str">
        <f>IF('2علوم تجريبة 2'!P11="","",'2علوم تجريبة 2'!P11*2)</f>
        <v/>
      </c>
      <c r="H94" s="142" t="str">
        <f t="shared" si="7"/>
        <v/>
      </c>
      <c r="I94" s="143">
        <f>IF('2 علوم تجريبية 1'!$M$1="","",'2 علوم تجريبية 1'!$M$1)</f>
        <v>2</v>
      </c>
      <c r="J94" s="166" t="str">
        <f t="shared" si="8"/>
        <v/>
      </c>
      <c r="K94" s="253" t="str">
        <f t="shared" si="9"/>
        <v/>
      </c>
      <c r="L94" s="253"/>
      <c r="M94" s="146"/>
      <c r="N94" s="274"/>
    </row>
    <row r="95" spans="1:14" ht="21" thickBot="1" x14ac:dyDescent="0.3">
      <c r="A95" s="141">
        <f>IF('2علوم تجريبة 2'!A11="","",'2علوم تجريبة 2'!A11)</f>
        <v>8</v>
      </c>
      <c r="B95" s="239" t="str">
        <f>IF('2علوم تجريبة 2'!B11:B11="","",'2علوم تجريبة 2'!B11:B11)</f>
        <v>بن عامر أسامة</v>
      </c>
      <c r="C95" s="240"/>
      <c r="D95" s="142" t="str">
        <f>IF('2علوم تجريبة 2'!M12="","",'2علوم تجريبة 2'!M12)</f>
        <v/>
      </c>
      <c r="E95" s="142" t="str">
        <f>IF('2علوم تجريبة 2'!N12="","",'2علوم تجريبة 2'!N12)</f>
        <v/>
      </c>
      <c r="F95" s="142" t="str">
        <f>IF('2علوم تجريبة 2'!O12="","",'2علوم تجريبة 2'!O12)</f>
        <v/>
      </c>
      <c r="G95" s="142" t="str">
        <f>IF('2علوم تجريبة 2'!P12="","",'2علوم تجريبة 2'!P12*2)</f>
        <v/>
      </c>
      <c r="H95" s="142" t="str">
        <f t="shared" si="7"/>
        <v/>
      </c>
      <c r="I95" s="143">
        <f>IF('2 علوم تجريبية 1'!$M$1="","",'2 علوم تجريبية 1'!$M$1)</f>
        <v>2</v>
      </c>
      <c r="J95" s="166" t="str">
        <f t="shared" si="8"/>
        <v/>
      </c>
      <c r="K95" s="253" t="str">
        <f t="shared" si="9"/>
        <v/>
      </c>
      <c r="L95" s="253"/>
      <c r="M95" s="146"/>
      <c r="N95" s="274"/>
    </row>
    <row r="96" spans="1:14" ht="21" thickBot="1" x14ac:dyDescent="0.3">
      <c r="A96" s="141">
        <f>IF('2علوم تجريبة 2'!A12="","",'2علوم تجريبة 2'!A12)</f>
        <v>9</v>
      </c>
      <c r="B96" s="239" t="str">
        <f>IF('2علوم تجريبة 2'!B12:B12="","",'2علوم تجريبة 2'!B12:B12)</f>
        <v>بن مجاهد هند</v>
      </c>
      <c r="C96" s="240"/>
      <c r="D96" s="142" t="str">
        <f>IF('2علوم تجريبة 2'!M13="","",'2علوم تجريبة 2'!M13)</f>
        <v/>
      </c>
      <c r="E96" s="142" t="str">
        <f>IF('2علوم تجريبة 2'!N13="","",'2علوم تجريبة 2'!N13)</f>
        <v/>
      </c>
      <c r="F96" s="142" t="str">
        <f>IF('2علوم تجريبة 2'!O13="","",'2علوم تجريبة 2'!O13)</f>
        <v/>
      </c>
      <c r="G96" s="142" t="str">
        <f>IF('2علوم تجريبة 2'!P13="","",'2علوم تجريبة 2'!P13*2)</f>
        <v/>
      </c>
      <c r="H96" s="142" t="str">
        <f t="shared" si="7"/>
        <v/>
      </c>
      <c r="I96" s="143">
        <f>IF('2 علوم تجريبية 1'!$M$1="","",'2 علوم تجريبية 1'!$M$1)</f>
        <v>2</v>
      </c>
      <c r="J96" s="166" t="str">
        <f t="shared" si="8"/>
        <v/>
      </c>
      <c r="K96" s="253" t="str">
        <f t="shared" si="9"/>
        <v/>
      </c>
      <c r="L96" s="253"/>
      <c r="M96" s="146"/>
      <c r="N96" s="274"/>
    </row>
    <row r="97" spans="1:14" ht="21" thickBot="1" x14ac:dyDescent="0.3">
      <c r="A97" s="141">
        <f>IF('2علوم تجريبة 2'!A13="","",'2علوم تجريبة 2'!A13)</f>
        <v>10</v>
      </c>
      <c r="B97" s="239" t="str">
        <f>IF('2علوم تجريبة 2'!B13:B13="","",'2علوم تجريبة 2'!B13:B13)</f>
        <v>بن معطي الحاج محمد</v>
      </c>
      <c r="C97" s="240"/>
      <c r="D97" s="142" t="str">
        <f>IF('2علوم تجريبة 2'!M14="","",'2علوم تجريبة 2'!M14)</f>
        <v/>
      </c>
      <c r="E97" s="142" t="str">
        <f>IF('2علوم تجريبة 2'!N14="","",'2علوم تجريبة 2'!N14)</f>
        <v/>
      </c>
      <c r="F97" s="142" t="str">
        <f>IF('2علوم تجريبة 2'!O14="","",'2علوم تجريبة 2'!O14)</f>
        <v/>
      </c>
      <c r="G97" s="142" t="str">
        <f>IF('2علوم تجريبة 2'!P14="","",'2علوم تجريبة 2'!P14*2)</f>
        <v/>
      </c>
      <c r="H97" s="142" t="str">
        <f t="shared" si="7"/>
        <v/>
      </c>
      <c r="I97" s="143">
        <f>IF('2 علوم تجريبية 1'!$M$1="","",'2 علوم تجريبية 1'!$M$1)</f>
        <v>2</v>
      </c>
      <c r="J97" s="166" t="str">
        <f t="shared" si="8"/>
        <v/>
      </c>
      <c r="K97" s="253" t="str">
        <f t="shared" si="9"/>
        <v/>
      </c>
      <c r="L97" s="253"/>
      <c r="M97" s="146"/>
      <c r="N97" s="274"/>
    </row>
    <row r="98" spans="1:14" ht="21" thickBot="1" x14ac:dyDescent="0.3">
      <c r="A98" s="141">
        <f>IF('2علوم تجريبة 2'!A14="","",'2علوم تجريبة 2'!A14)</f>
        <v>11</v>
      </c>
      <c r="B98" s="239" t="str">
        <f>IF('2علوم تجريبة 2'!B14:B14="","",'2علوم تجريبة 2'!B14:B14)</f>
        <v>بوشيخي أحمد</v>
      </c>
      <c r="C98" s="240"/>
      <c r="D98" s="142" t="str">
        <f>IF('2علوم تجريبة 2'!M15="","",'2علوم تجريبة 2'!M15)</f>
        <v/>
      </c>
      <c r="E98" s="142" t="str">
        <f>IF('2علوم تجريبة 2'!N15="","",'2علوم تجريبة 2'!N15)</f>
        <v/>
      </c>
      <c r="F98" s="142" t="str">
        <f>IF('2علوم تجريبة 2'!O15="","",'2علوم تجريبة 2'!O15)</f>
        <v/>
      </c>
      <c r="G98" s="142" t="str">
        <f>IF('2علوم تجريبة 2'!P15="","",'2علوم تجريبة 2'!P15*2)</f>
        <v/>
      </c>
      <c r="H98" s="142" t="str">
        <f t="shared" si="7"/>
        <v/>
      </c>
      <c r="I98" s="143">
        <f>IF('2 علوم تجريبية 1'!$M$1="","",'2 علوم تجريبية 1'!$M$1)</f>
        <v>2</v>
      </c>
      <c r="J98" s="166" t="str">
        <f t="shared" si="8"/>
        <v/>
      </c>
      <c r="K98" s="253" t="str">
        <f t="shared" si="9"/>
        <v/>
      </c>
      <c r="L98" s="253"/>
      <c r="M98" s="146"/>
      <c r="N98" s="274"/>
    </row>
    <row r="99" spans="1:14" ht="21" thickBot="1" x14ac:dyDescent="0.3">
      <c r="A99" s="141">
        <f>IF('2علوم تجريبة 2'!A15="","",'2علوم تجريبة 2'!A15)</f>
        <v>12</v>
      </c>
      <c r="B99" s="239" t="str">
        <f>IF('2علوم تجريبة 2'!B15:B15="","",'2علوم تجريبة 2'!B15:B15)</f>
        <v>تارقي عبد الفتاح</v>
      </c>
      <c r="C99" s="240"/>
      <c r="D99" s="142" t="str">
        <f>IF('2علوم تجريبة 2'!M16="","",'2علوم تجريبة 2'!M16)</f>
        <v/>
      </c>
      <c r="E99" s="142" t="str">
        <f>IF('2علوم تجريبة 2'!N16="","",'2علوم تجريبة 2'!N16)</f>
        <v/>
      </c>
      <c r="F99" s="142" t="str">
        <f>IF('2علوم تجريبة 2'!O16="","",'2علوم تجريبة 2'!O16)</f>
        <v/>
      </c>
      <c r="G99" s="142" t="str">
        <f>IF('2علوم تجريبة 2'!P16="","",'2علوم تجريبة 2'!P16*2)</f>
        <v/>
      </c>
      <c r="H99" s="142" t="str">
        <f t="shared" si="7"/>
        <v/>
      </c>
      <c r="I99" s="143">
        <f>IF('2 علوم تجريبية 1'!$M$1="","",'2 علوم تجريبية 1'!$M$1)</f>
        <v>2</v>
      </c>
      <c r="J99" s="166" t="str">
        <f t="shared" si="8"/>
        <v/>
      </c>
      <c r="K99" s="253" t="str">
        <f t="shared" si="9"/>
        <v/>
      </c>
      <c r="L99" s="253"/>
      <c r="M99" s="146"/>
      <c r="N99" s="274"/>
    </row>
    <row r="100" spans="1:14" ht="21" thickBot="1" x14ac:dyDescent="0.3">
      <c r="A100" s="141">
        <f>IF('2علوم تجريبة 2'!A16="","",'2علوم تجريبة 2'!A16)</f>
        <v>13</v>
      </c>
      <c r="B100" s="239" t="str">
        <f>IF('2علوم تجريبة 2'!B16:B16="","",'2علوم تجريبة 2'!B16:B16)</f>
        <v>توجي ندى شرين سهام  1</v>
      </c>
      <c r="C100" s="240"/>
      <c r="D100" s="142" t="str">
        <f>IF('2علوم تجريبة 2'!M17="","",'2علوم تجريبة 2'!M17)</f>
        <v/>
      </c>
      <c r="E100" s="142" t="str">
        <f>IF('2علوم تجريبة 2'!N17="","",'2علوم تجريبة 2'!N17)</f>
        <v/>
      </c>
      <c r="F100" s="142" t="str">
        <f>IF('2علوم تجريبة 2'!O17="","",'2علوم تجريبة 2'!O17)</f>
        <v/>
      </c>
      <c r="G100" s="142" t="str">
        <f>IF('2علوم تجريبة 2'!P17="","",'2علوم تجريبة 2'!P17*2)</f>
        <v/>
      </c>
      <c r="H100" s="142" t="str">
        <f t="shared" si="7"/>
        <v/>
      </c>
      <c r="I100" s="143">
        <f>IF('2 علوم تجريبية 1'!$M$1="","",'2 علوم تجريبية 1'!$M$1)</f>
        <v>2</v>
      </c>
      <c r="J100" s="166" t="str">
        <f t="shared" si="8"/>
        <v/>
      </c>
      <c r="K100" s="253" t="str">
        <f t="shared" si="9"/>
        <v/>
      </c>
      <c r="L100" s="253"/>
      <c r="M100" s="146"/>
      <c r="N100" s="274"/>
    </row>
    <row r="101" spans="1:14" ht="21" thickBot="1" x14ac:dyDescent="0.3">
      <c r="A101" s="141">
        <f>IF('2علوم تجريبة 2'!A17="","",'2علوم تجريبة 2'!A17)</f>
        <v>14</v>
      </c>
      <c r="B101" s="239" t="str">
        <f>IF('2علوم تجريبة 2'!B17:B17="","",'2علوم تجريبة 2'!B17:B17)</f>
        <v>جطني عادل</v>
      </c>
      <c r="C101" s="240"/>
      <c r="D101" s="142" t="str">
        <f>IF('2علوم تجريبة 2'!M18="","",'2علوم تجريبة 2'!M18)</f>
        <v/>
      </c>
      <c r="E101" s="142" t="str">
        <f>IF('2علوم تجريبة 2'!N18="","",'2علوم تجريبة 2'!N18)</f>
        <v/>
      </c>
      <c r="F101" s="142" t="str">
        <f>IF('2علوم تجريبة 2'!O18="","",'2علوم تجريبة 2'!O18)</f>
        <v/>
      </c>
      <c r="G101" s="142" t="str">
        <f>IF('2علوم تجريبة 2'!P18="","",'2علوم تجريبة 2'!P18*2)</f>
        <v/>
      </c>
      <c r="H101" s="142" t="str">
        <f t="shared" si="7"/>
        <v/>
      </c>
      <c r="I101" s="143">
        <f>IF('2 علوم تجريبية 1'!$M$1="","",'2 علوم تجريبية 1'!$M$1)</f>
        <v>2</v>
      </c>
      <c r="J101" s="166" t="str">
        <f t="shared" si="8"/>
        <v/>
      </c>
      <c r="K101" s="253" t="str">
        <f t="shared" si="9"/>
        <v/>
      </c>
      <c r="L101" s="253"/>
      <c r="M101" s="146"/>
      <c r="N101" s="274"/>
    </row>
    <row r="102" spans="1:14" ht="21" thickBot="1" x14ac:dyDescent="0.3">
      <c r="A102" s="141">
        <f>IF('2علوم تجريبة 2'!A18="","",'2علوم تجريبة 2'!A18)</f>
        <v>15</v>
      </c>
      <c r="B102" s="239" t="str">
        <f>IF('2علوم تجريبة 2'!B18:B18="","",'2علوم تجريبة 2'!B18:B18)</f>
        <v>جلمودي آدم</v>
      </c>
      <c r="C102" s="240"/>
      <c r="D102" s="142" t="str">
        <f>IF('2علوم تجريبة 2'!M19="","",'2علوم تجريبة 2'!M19)</f>
        <v/>
      </c>
      <c r="E102" s="142" t="str">
        <f>IF('2علوم تجريبة 2'!N19="","",'2علوم تجريبة 2'!N19)</f>
        <v/>
      </c>
      <c r="F102" s="142" t="str">
        <f>IF('2علوم تجريبة 2'!O19="","",'2علوم تجريبة 2'!O19)</f>
        <v/>
      </c>
      <c r="G102" s="142" t="str">
        <f>IF('2علوم تجريبة 2'!P19="","",'2علوم تجريبة 2'!P19*2)</f>
        <v/>
      </c>
      <c r="H102" s="142" t="str">
        <f t="shared" si="7"/>
        <v/>
      </c>
      <c r="I102" s="143">
        <f>IF('2 علوم تجريبية 1'!$M$1="","",'2 علوم تجريبية 1'!$M$1)</f>
        <v>2</v>
      </c>
      <c r="J102" s="166" t="str">
        <f t="shared" si="8"/>
        <v/>
      </c>
      <c r="K102" s="253" t="str">
        <f t="shared" si="9"/>
        <v/>
      </c>
      <c r="L102" s="253"/>
      <c r="M102" s="146"/>
      <c r="N102" s="274"/>
    </row>
    <row r="103" spans="1:14" ht="21" thickBot="1" x14ac:dyDescent="0.3">
      <c r="A103" s="141">
        <f>IF('2علوم تجريبة 2'!A19="","",'2علوم تجريبة 2'!A19)</f>
        <v>16</v>
      </c>
      <c r="B103" s="239" t="str">
        <f>IF('2علوم تجريبة 2'!B19:B19="","",'2علوم تجريبة 2'!B19:B19)</f>
        <v>حكومي حنان</v>
      </c>
      <c r="C103" s="240"/>
      <c r="D103" s="142" t="str">
        <f>IF('2علوم تجريبة 2'!M20="","",'2علوم تجريبة 2'!M20)</f>
        <v/>
      </c>
      <c r="E103" s="142" t="str">
        <f>IF('2علوم تجريبة 2'!N20="","",'2علوم تجريبة 2'!N20)</f>
        <v/>
      </c>
      <c r="F103" s="142" t="str">
        <f>IF('2علوم تجريبة 2'!O20="","",'2علوم تجريبة 2'!O20)</f>
        <v/>
      </c>
      <c r="G103" s="142" t="str">
        <f>IF('2علوم تجريبة 2'!P20="","",'2علوم تجريبة 2'!P20*2)</f>
        <v/>
      </c>
      <c r="H103" s="142" t="str">
        <f t="shared" si="7"/>
        <v/>
      </c>
      <c r="I103" s="143">
        <f>IF('2 علوم تجريبية 1'!$M$1="","",'2 علوم تجريبية 1'!$M$1)</f>
        <v>2</v>
      </c>
      <c r="J103" s="166" t="str">
        <f t="shared" si="8"/>
        <v/>
      </c>
      <c r="K103" s="253" t="str">
        <f t="shared" si="9"/>
        <v/>
      </c>
      <c r="L103" s="253"/>
      <c r="M103" s="146"/>
      <c r="N103" s="274"/>
    </row>
    <row r="104" spans="1:14" ht="21" thickBot="1" x14ac:dyDescent="0.3">
      <c r="A104" s="141">
        <f>IF('2علوم تجريبة 2'!A20="","",'2علوم تجريبة 2'!A20)</f>
        <v>17</v>
      </c>
      <c r="B104" s="239" t="str">
        <f>IF('2علوم تجريبة 2'!B20:B20="","",'2علوم تجريبة 2'!B20:B20)</f>
        <v>حواص محمد عماد الدين</v>
      </c>
      <c r="C104" s="240"/>
      <c r="D104" s="142" t="str">
        <f>IF('2علوم تجريبة 2'!M21="","",'2علوم تجريبة 2'!M21)</f>
        <v/>
      </c>
      <c r="E104" s="142" t="str">
        <f>IF('2علوم تجريبة 2'!N21="","",'2علوم تجريبة 2'!N21)</f>
        <v/>
      </c>
      <c r="F104" s="142" t="str">
        <f>IF('2علوم تجريبة 2'!O21="","",'2علوم تجريبة 2'!O21)</f>
        <v/>
      </c>
      <c r="G104" s="142" t="str">
        <f>IF('2علوم تجريبة 2'!P21="","",'2علوم تجريبة 2'!P21*2)</f>
        <v/>
      </c>
      <c r="H104" s="142" t="str">
        <f t="shared" si="7"/>
        <v/>
      </c>
      <c r="I104" s="143">
        <f>IF('2 علوم تجريبية 1'!$M$1="","",'2 علوم تجريبية 1'!$M$1)</f>
        <v>2</v>
      </c>
      <c r="J104" s="166" t="str">
        <f t="shared" si="8"/>
        <v/>
      </c>
      <c r="K104" s="253" t="str">
        <f t="shared" si="9"/>
        <v/>
      </c>
      <c r="L104" s="253"/>
      <c r="M104" s="146"/>
      <c r="N104" s="275"/>
    </row>
    <row r="105" spans="1:14" ht="21.75" thickTop="1" thickBot="1" x14ac:dyDescent="0.3">
      <c r="A105" s="141">
        <f>IF('2علوم تجريبة 2'!A21="","",'2علوم تجريبة 2'!A21)</f>
        <v>18</v>
      </c>
      <c r="B105" s="239" t="str">
        <f>IF('2علوم تجريبة 2'!B21:B21="","",'2علوم تجريبة 2'!B21:B21)</f>
        <v>خادر فيصل</v>
      </c>
      <c r="C105" s="240"/>
      <c r="D105" s="142" t="str">
        <f>IF('2علوم تجريبة 2'!M22="","",'2علوم تجريبة 2'!M22)</f>
        <v/>
      </c>
      <c r="E105" s="142" t="str">
        <f>IF('2علوم تجريبة 2'!N22="","",'2علوم تجريبة 2'!N22)</f>
        <v/>
      </c>
      <c r="F105" s="142" t="str">
        <f>IF('2علوم تجريبة 2'!O22="","",'2علوم تجريبة 2'!O22)</f>
        <v/>
      </c>
      <c r="G105" s="142" t="str">
        <f>IF('2علوم تجريبة 2'!P22="","",'2علوم تجريبة 2'!P22*2)</f>
        <v/>
      </c>
      <c r="H105" s="142" t="str">
        <f t="shared" si="7"/>
        <v/>
      </c>
      <c r="I105" s="143">
        <f>IF('2 علوم تجريبية 1'!$M$1="","",'2 علوم تجريبية 1'!$M$1)</f>
        <v>2</v>
      </c>
      <c r="J105" s="166" t="str">
        <f t="shared" si="8"/>
        <v/>
      </c>
      <c r="K105" s="253" t="str">
        <f t="shared" si="9"/>
        <v/>
      </c>
      <c r="L105" s="253"/>
      <c r="M105" s="146"/>
      <c r="N105" s="170"/>
    </row>
    <row r="106" spans="1:14" ht="21.75" thickTop="1" thickBot="1" x14ac:dyDescent="0.3">
      <c r="A106" s="141">
        <f>IF('2علوم تجريبة 2'!A22="","",'2علوم تجريبة 2'!A22)</f>
        <v>19</v>
      </c>
      <c r="B106" s="239" t="str">
        <f>IF('2علوم تجريبة 2'!B22:B22="","",'2علوم تجريبة 2'!B22:B22)</f>
        <v>خليف فتحي</v>
      </c>
      <c r="C106" s="240"/>
      <c r="D106" s="142" t="str">
        <f>IF('2علوم تجريبة 2'!M23="","",'2علوم تجريبة 2'!M23)</f>
        <v/>
      </c>
      <c r="E106" s="142" t="str">
        <f>IF('2علوم تجريبة 2'!N23="","",'2علوم تجريبة 2'!N23)</f>
        <v/>
      </c>
      <c r="F106" s="142" t="str">
        <f>IF('2علوم تجريبة 2'!O23="","",'2علوم تجريبة 2'!O23)</f>
        <v/>
      </c>
      <c r="G106" s="142" t="str">
        <f>IF('2علوم تجريبة 2'!P23="","",'2علوم تجريبة 2'!P23*2)</f>
        <v/>
      </c>
      <c r="H106" s="142" t="str">
        <f t="shared" si="7"/>
        <v/>
      </c>
      <c r="I106" s="143">
        <f>IF('2 علوم تجريبية 1'!$M$1="","",'2 علوم تجريبية 1'!$M$1)</f>
        <v>2</v>
      </c>
      <c r="J106" s="166" t="str">
        <f t="shared" si="8"/>
        <v/>
      </c>
      <c r="K106" s="253" t="str">
        <f t="shared" si="9"/>
        <v/>
      </c>
      <c r="L106" s="253"/>
      <c r="M106" s="146"/>
      <c r="N106" s="270" t="str">
        <f>IFERROR(AVERAGE(H88:H120),"")</f>
        <v/>
      </c>
    </row>
    <row r="107" spans="1:14" ht="21" thickBot="1" x14ac:dyDescent="0.3">
      <c r="A107" s="141">
        <f>IF('2علوم تجريبة 2'!A23="","",'2علوم تجريبة 2'!A23)</f>
        <v>20</v>
      </c>
      <c r="B107" s="239" t="str">
        <f>IF('2علوم تجريبة 2'!B23:B23="","",'2علوم تجريبة 2'!B23:B23)</f>
        <v>دحماني محمد عبد الغاني</v>
      </c>
      <c r="C107" s="240"/>
      <c r="D107" s="142" t="str">
        <f>IF('2علوم تجريبة 2'!M24="","",'2علوم تجريبة 2'!M24)</f>
        <v/>
      </c>
      <c r="E107" s="142" t="str">
        <f>IF('2علوم تجريبة 2'!N24="","",'2علوم تجريبة 2'!N24)</f>
        <v/>
      </c>
      <c r="F107" s="142" t="str">
        <f>IF('2علوم تجريبة 2'!O24="","",'2علوم تجريبة 2'!O24)</f>
        <v/>
      </c>
      <c r="G107" s="142" t="str">
        <f>IF('2علوم تجريبة 2'!P24="","",'2علوم تجريبة 2'!P24*2)</f>
        <v/>
      </c>
      <c r="H107" s="142" t="str">
        <f t="shared" si="7"/>
        <v/>
      </c>
      <c r="I107" s="143">
        <f>IF('2 علوم تجريبية 1'!$M$1="","",'2 علوم تجريبية 1'!$M$1)</f>
        <v>2</v>
      </c>
      <c r="J107" s="166" t="str">
        <f t="shared" si="8"/>
        <v/>
      </c>
      <c r="K107" s="253" t="str">
        <f t="shared" si="9"/>
        <v/>
      </c>
      <c r="L107" s="253"/>
      <c r="M107" s="146"/>
      <c r="N107" s="271"/>
    </row>
    <row r="108" spans="1:14" ht="21" thickBot="1" x14ac:dyDescent="0.3">
      <c r="A108" s="141">
        <f>IF('2علوم تجريبة 2'!A24="","",'2علوم تجريبة 2'!A24)</f>
        <v>21</v>
      </c>
      <c r="B108" s="239" t="str">
        <f>IF('2علوم تجريبة 2'!B24:B24="","",'2علوم تجريبة 2'!B24:B24)</f>
        <v>زايد شيماء</v>
      </c>
      <c r="C108" s="240"/>
      <c r="D108" s="142" t="str">
        <f>IF('2علوم تجريبة 2'!M25="","",'2علوم تجريبة 2'!M25)</f>
        <v/>
      </c>
      <c r="E108" s="142" t="str">
        <f>IF('2علوم تجريبة 2'!N25="","",'2علوم تجريبة 2'!N25)</f>
        <v/>
      </c>
      <c r="F108" s="142" t="str">
        <f>IF('2علوم تجريبة 2'!O25="","",'2علوم تجريبة 2'!O25)</f>
        <v/>
      </c>
      <c r="G108" s="142" t="str">
        <f>IF('2علوم تجريبة 2'!P25="","",'2علوم تجريبة 2'!P25*2)</f>
        <v/>
      </c>
      <c r="H108" s="142" t="str">
        <f t="shared" si="7"/>
        <v/>
      </c>
      <c r="I108" s="143">
        <f>IF('2 علوم تجريبية 1'!$M$1="","",'2 علوم تجريبية 1'!$M$1)</f>
        <v>2</v>
      </c>
      <c r="J108" s="166" t="str">
        <f t="shared" si="8"/>
        <v/>
      </c>
      <c r="K108" s="253" t="str">
        <f t="shared" si="9"/>
        <v/>
      </c>
      <c r="L108" s="253"/>
      <c r="M108" s="146"/>
      <c r="N108" s="271"/>
    </row>
    <row r="109" spans="1:14" ht="21" thickBot="1" x14ac:dyDescent="0.3">
      <c r="A109" s="141">
        <f>IF('2علوم تجريبة 2'!A25="","",'2علوم تجريبة 2'!A25)</f>
        <v>22</v>
      </c>
      <c r="B109" s="239" t="str">
        <f>IF('2علوم تجريبة 2'!B25:B25="","",'2علوم تجريبة 2'!B25:B25)</f>
        <v>زكاري اسمهان</v>
      </c>
      <c r="C109" s="240"/>
      <c r="D109" s="142" t="str">
        <f>IF('2علوم تجريبة 2'!M26="","",'2علوم تجريبة 2'!M26)</f>
        <v/>
      </c>
      <c r="E109" s="142" t="str">
        <f>IF('2علوم تجريبة 2'!N26="","",'2علوم تجريبة 2'!N26)</f>
        <v/>
      </c>
      <c r="F109" s="142" t="str">
        <f>IF('2علوم تجريبة 2'!O26="","",'2علوم تجريبة 2'!O26)</f>
        <v/>
      </c>
      <c r="G109" s="142" t="str">
        <f>IF('2علوم تجريبة 2'!P26="","",'2علوم تجريبة 2'!P26*2)</f>
        <v/>
      </c>
      <c r="H109" s="142" t="str">
        <f t="shared" si="7"/>
        <v/>
      </c>
      <c r="I109" s="143">
        <f>IF('2 علوم تجريبية 1'!$M$1="","",'2 علوم تجريبية 1'!$M$1)</f>
        <v>2</v>
      </c>
      <c r="J109" s="166" t="str">
        <f t="shared" si="8"/>
        <v/>
      </c>
      <c r="K109" s="253" t="str">
        <f t="shared" si="9"/>
        <v/>
      </c>
      <c r="L109" s="253"/>
      <c r="M109" s="146"/>
      <c r="N109" s="271"/>
    </row>
    <row r="110" spans="1:14" ht="21" thickBot="1" x14ac:dyDescent="0.3">
      <c r="A110" s="141">
        <f>IF('2علوم تجريبة 2'!A26="","",'2علوم تجريبة 2'!A26)</f>
        <v>23</v>
      </c>
      <c r="B110" s="239" t="str">
        <f>IF('2علوم تجريبة 2'!B26:B26="","",'2علوم تجريبة 2'!B26:B26)</f>
        <v>سيرات فؤاد</v>
      </c>
      <c r="C110" s="240"/>
      <c r="D110" s="142" t="str">
        <f>IF('2علوم تجريبة 2'!M27="","",'2علوم تجريبة 2'!M27)</f>
        <v/>
      </c>
      <c r="E110" s="142" t="str">
        <f>IF('2علوم تجريبة 2'!N27="","",'2علوم تجريبة 2'!N27)</f>
        <v/>
      </c>
      <c r="F110" s="142" t="str">
        <f>IF('2علوم تجريبة 2'!O27="","",'2علوم تجريبة 2'!O27)</f>
        <v/>
      </c>
      <c r="G110" s="142" t="str">
        <f>IF('2علوم تجريبة 2'!P27="","",'2علوم تجريبة 2'!P27*2)</f>
        <v/>
      </c>
      <c r="H110" s="142" t="str">
        <f t="shared" si="7"/>
        <v/>
      </c>
      <c r="I110" s="143">
        <f>IF('2 علوم تجريبية 1'!$M$1="","",'2 علوم تجريبية 1'!$M$1)</f>
        <v>2</v>
      </c>
      <c r="J110" s="166" t="str">
        <f t="shared" si="8"/>
        <v/>
      </c>
      <c r="K110" s="253" t="str">
        <f t="shared" si="9"/>
        <v/>
      </c>
      <c r="L110" s="253"/>
      <c r="M110" s="146"/>
      <c r="N110" s="271"/>
    </row>
    <row r="111" spans="1:14" ht="21" thickBot="1" x14ac:dyDescent="0.3">
      <c r="A111" s="141">
        <f>IF('2علوم تجريبة 2'!A27="","",'2علوم تجريبة 2'!A27)</f>
        <v>24</v>
      </c>
      <c r="B111" s="239" t="str">
        <f>IF('2علوم تجريبة 2'!B27:B27="","",'2علوم تجريبة 2'!B27:B27)</f>
        <v>شيحة خولة</v>
      </c>
      <c r="C111" s="240"/>
      <c r="D111" s="142" t="str">
        <f>IF('2علوم تجريبة 2'!M28="","",'2علوم تجريبة 2'!M28)</f>
        <v/>
      </c>
      <c r="E111" s="142" t="str">
        <f>IF('2علوم تجريبة 2'!N28="","",'2علوم تجريبة 2'!N28)</f>
        <v/>
      </c>
      <c r="F111" s="142" t="str">
        <f>IF('2علوم تجريبة 2'!O28="","",'2علوم تجريبة 2'!O28)</f>
        <v/>
      </c>
      <c r="G111" s="142" t="str">
        <f>IF('2علوم تجريبة 2'!P28="","",'2علوم تجريبة 2'!P28*2)</f>
        <v/>
      </c>
      <c r="H111" s="142" t="str">
        <f t="shared" si="7"/>
        <v/>
      </c>
      <c r="I111" s="143">
        <f>IF('2 علوم تجريبية 1'!$M$1="","",'2 علوم تجريبية 1'!$M$1)</f>
        <v>2</v>
      </c>
      <c r="J111" s="166" t="str">
        <f t="shared" si="8"/>
        <v/>
      </c>
      <c r="K111" s="253" t="str">
        <f t="shared" si="9"/>
        <v/>
      </c>
      <c r="L111" s="253"/>
      <c r="M111" s="146"/>
      <c r="N111" s="271"/>
    </row>
    <row r="112" spans="1:14" ht="21" thickBot="1" x14ac:dyDescent="0.3">
      <c r="A112" s="141">
        <f>IF('2علوم تجريبة 2'!A28="","",'2علوم تجريبة 2'!A28)</f>
        <v>25</v>
      </c>
      <c r="B112" s="239" t="str">
        <f>IF('2علوم تجريبة 2'!B28:B28="","",'2علوم تجريبة 2'!B28:B28)</f>
        <v>صباح دلال</v>
      </c>
      <c r="C112" s="240"/>
      <c r="D112" s="142" t="str">
        <f>IF('2علوم تجريبة 2'!M29="","",'2علوم تجريبة 2'!M29)</f>
        <v/>
      </c>
      <c r="E112" s="142" t="str">
        <f>IF('2علوم تجريبة 2'!N29="","",'2علوم تجريبة 2'!N29)</f>
        <v/>
      </c>
      <c r="F112" s="142" t="str">
        <f>IF('2علوم تجريبة 2'!O29="","",'2علوم تجريبة 2'!O29)</f>
        <v/>
      </c>
      <c r="G112" s="142" t="str">
        <f>IF('2علوم تجريبة 2'!P29="","",'2علوم تجريبة 2'!P29*2)</f>
        <v/>
      </c>
      <c r="H112" s="142" t="str">
        <f t="shared" si="7"/>
        <v/>
      </c>
      <c r="I112" s="143">
        <f>IF('2 علوم تجريبية 1'!$M$1="","",'2 علوم تجريبية 1'!$M$1)</f>
        <v>2</v>
      </c>
      <c r="J112" s="166" t="str">
        <f t="shared" si="8"/>
        <v/>
      </c>
      <c r="K112" s="253" t="str">
        <f t="shared" si="9"/>
        <v/>
      </c>
      <c r="L112" s="253"/>
      <c r="M112" s="146"/>
      <c r="N112" s="271"/>
    </row>
    <row r="113" spans="1:14" ht="21" thickBot="1" x14ac:dyDescent="0.3">
      <c r="A113" s="141">
        <f>IF('2علوم تجريبة 2'!A29="","",'2علوم تجريبة 2'!A29)</f>
        <v>26</v>
      </c>
      <c r="B113" s="239" t="str">
        <f>IF('2علوم تجريبة 2'!B29:B29="","",'2علوم تجريبة 2'!B29:B29)</f>
        <v>عبيد حياة</v>
      </c>
      <c r="C113" s="240"/>
      <c r="D113" s="142" t="str">
        <f>IF('2علوم تجريبة 2'!M30="","",'2علوم تجريبة 2'!M30)</f>
        <v/>
      </c>
      <c r="E113" s="142" t="str">
        <f>IF('2علوم تجريبة 2'!N30="","",'2علوم تجريبة 2'!N30)</f>
        <v/>
      </c>
      <c r="F113" s="142" t="str">
        <f>IF('2علوم تجريبة 2'!O30="","",'2علوم تجريبة 2'!O30)</f>
        <v/>
      </c>
      <c r="G113" s="142" t="str">
        <f>IF('2علوم تجريبة 2'!P30="","",'2علوم تجريبة 2'!P30*2)</f>
        <v/>
      </c>
      <c r="H113" s="142" t="str">
        <f t="shared" si="7"/>
        <v/>
      </c>
      <c r="I113" s="143">
        <f>IF('2 علوم تجريبية 1'!$M$1="","",'2 علوم تجريبية 1'!$M$1)</f>
        <v>2</v>
      </c>
      <c r="J113" s="166" t="str">
        <f t="shared" si="8"/>
        <v/>
      </c>
      <c r="K113" s="253" t="str">
        <f t="shared" si="9"/>
        <v/>
      </c>
      <c r="L113" s="253"/>
      <c r="M113" s="146"/>
      <c r="N113" s="271"/>
    </row>
    <row r="114" spans="1:14" ht="21" thickBot="1" x14ac:dyDescent="0.3">
      <c r="A114" s="141">
        <f>IF('2علوم تجريبة 2'!A30="","",'2علوم تجريبة 2'!A30)</f>
        <v>27</v>
      </c>
      <c r="B114" s="239" t="str">
        <f>IF('2علوم تجريبة 2'!B30:B30="","",'2علوم تجريبة 2'!B30:B30)</f>
        <v>قاسمي رحمة</v>
      </c>
      <c r="C114" s="240"/>
      <c r="D114" s="142" t="str">
        <f>IF('2علوم تجريبة 2'!M31="","",'2علوم تجريبة 2'!M31)</f>
        <v/>
      </c>
      <c r="E114" s="142" t="str">
        <f>IF('2علوم تجريبة 2'!N31="","",'2علوم تجريبة 2'!N31)</f>
        <v/>
      </c>
      <c r="F114" s="142" t="str">
        <f>IF('2علوم تجريبة 2'!O31="","",'2علوم تجريبة 2'!O31)</f>
        <v/>
      </c>
      <c r="G114" s="142" t="str">
        <f>IF('2علوم تجريبة 2'!P31="","",'2علوم تجريبة 2'!P31*2)</f>
        <v/>
      </c>
      <c r="H114" s="142" t="str">
        <f t="shared" si="7"/>
        <v/>
      </c>
      <c r="I114" s="143">
        <f>IF('2 علوم تجريبية 1'!$M$1="","",'2 علوم تجريبية 1'!$M$1)</f>
        <v>2</v>
      </c>
      <c r="J114" s="166" t="str">
        <f t="shared" si="8"/>
        <v/>
      </c>
      <c r="K114" s="253" t="str">
        <f t="shared" si="9"/>
        <v/>
      </c>
      <c r="L114" s="253"/>
      <c r="M114" s="146"/>
      <c r="N114" s="271"/>
    </row>
    <row r="115" spans="1:14" ht="21" thickBot="1" x14ac:dyDescent="0.3">
      <c r="A115" s="141">
        <f>IF('2علوم تجريبة 2'!A31="","",'2علوم تجريبة 2'!A31)</f>
        <v>28</v>
      </c>
      <c r="B115" s="239" t="str">
        <f>IF('2علوم تجريبة 2'!B31:B31="","",'2علوم تجريبة 2'!B31:B31)</f>
        <v>قدير انفال</v>
      </c>
      <c r="C115" s="240"/>
      <c r="D115" s="142" t="str">
        <f>IF('2علوم تجريبة 2'!M32="","",'2علوم تجريبة 2'!M32)</f>
        <v/>
      </c>
      <c r="E115" s="142" t="str">
        <f>IF('2علوم تجريبة 2'!N32="","",'2علوم تجريبة 2'!N32)</f>
        <v/>
      </c>
      <c r="F115" s="142" t="str">
        <f>IF('2علوم تجريبة 2'!O32="","",'2علوم تجريبة 2'!O32)</f>
        <v/>
      </c>
      <c r="G115" s="142" t="str">
        <f>IF('2علوم تجريبة 2'!P32="","",'2علوم تجريبة 2'!P32*2)</f>
        <v/>
      </c>
      <c r="H115" s="142" t="str">
        <f t="shared" si="7"/>
        <v/>
      </c>
      <c r="I115" s="143">
        <f>IF('2 علوم تجريبية 1'!$M$1="","",'2 علوم تجريبية 1'!$M$1)</f>
        <v>2</v>
      </c>
      <c r="J115" s="166" t="str">
        <f t="shared" si="8"/>
        <v/>
      </c>
      <c r="K115" s="253" t="str">
        <f t="shared" si="9"/>
        <v/>
      </c>
      <c r="L115" s="253"/>
      <c r="M115" s="146"/>
      <c r="N115" s="271"/>
    </row>
    <row r="116" spans="1:14" ht="21" thickBot="1" x14ac:dyDescent="0.3">
      <c r="A116" s="141">
        <f>IF('2علوم تجريبة 2'!A32="","",'2علوم تجريبة 2'!A32)</f>
        <v>29</v>
      </c>
      <c r="B116" s="239" t="str">
        <f>IF('2علوم تجريبة 2'!B32:B32="","",'2علوم تجريبة 2'!B32:B32)</f>
        <v>لغزال عبد المجيد</v>
      </c>
      <c r="C116" s="240"/>
      <c r="D116" s="142" t="str">
        <f>IF('2علوم تجريبة 2'!M33="","",'2علوم تجريبة 2'!M33)</f>
        <v/>
      </c>
      <c r="E116" s="142" t="str">
        <f>IF('2علوم تجريبة 2'!N33="","",'2علوم تجريبة 2'!N33)</f>
        <v/>
      </c>
      <c r="F116" s="142" t="str">
        <f>IF('2علوم تجريبة 2'!O33="","",'2علوم تجريبة 2'!O33)</f>
        <v/>
      </c>
      <c r="G116" s="142" t="str">
        <f>IF('2علوم تجريبة 2'!P33="","",'2علوم تجريبة 2'!P33*2)</f>
        <v/>
      </c>
      <c r="H116" s="142" t="str">
        <f t="shared" si="7"/>
        <v/>
      </c>
      <c r="I116" s="143">
        <f>IF('2 علوم تجريبية 1'!$M$1="","",'2 علوم تجريبية 1'!$M$1)</f>
        <v>2</v>
      </c>
      <c r="J116" s="166" t="str">
        <f t="shared" si="8"/>
        <v/>
      </c>
      <c r="K116" s="253" t="str">
        <f t="shared" si="9"/>
        <v/>
      </c>
      <c r="L116" s="253"/>
      <c r="M116" s="146"/>
      <c r="N116" s="271"/>
    </row>
    <row r="117" spans="1:14" ht="21" thickBot="1" x14ac:dyDescent="0.3">
      <c r="A117" s="141">
        <f>IF('2علوم تجريبة 2'!A33="","",'2علوم تجريبة 2'!A33)</f>
        <v>30</v>
      </c>
      <c r="B117" s="239" t="str">
        <f>IF('2علوم تجريبة 2'!B33:B33="","",'2علوم تجريبة 2'!B33:B33)</f>
        <v>محجوب عبد الجليل</v>
      </c>
      <c r="C117" s="240"/>
      <c r="D117" s="142" t="str">
        <f>IF('2علوم تجريبة 2'!M34="","",'2علوم تجريبة 2'!M34)</f>
        <v/>
      </c>
      <c r="E117" s="142" t="str">
        <f>IF('2علوم تجريبة 2'!N34="","",'2علوم تجريبة 2'!N34)</f>
        <v/>
      </c>
      <c r="F117" s="142" t="str">
        <f>IF('2علوم تجريبة 2'!O34="","",'2علوم تجريبة 2'!O34)</f>
        <v/>
      </c>
      <c r="G117" s="142" t="str">
        <f>IF('2علوم تجريبة 2'!P34="","",'2علوم تجريبة 2'!P34*2)</f>
        <v/>
      </c>
      <c r="H117" s="142" t="str">
        <f t="shared" si="7"/>
        <v/>
      </c>
      <c r="I117" s="143">
        <f>IF('2 علوم تجريبية 1'!$M$1="","",'2 علوم تجريبية 1'!$M$1)</f>
        <v>2</v>
      </c>
      <c r="J117" s="166" t="str">
        <f t="shared" si="8"/>
        <v/>
      </c>
      <c r="K117" s="253" t="str">
        <f t="shared" si="9"/>
        <v/>
      </c>
      <c r="L117" s="253"/>
      <c r="M117" s="146"/>
      <c r="N117" s="271"/>
    </row>
    <row r="118" spans="1:14" ht="21" thickBot="1" x14ac:dyDescent="0.3">
      <c r="A118" s="141">
        <f>IF('2علوم تجريبة 2'!A34="","",'2علوم تجريبة 2'!A34)</f>
        <v>31</v>
      </c>
      <c r="B118" s="239" t="str">
        <f>IF('2علوم تجريبة 2'!B34:B34="","",'2علوم تجريبة 2'!B34:B34)</f>
        <v>معراج أمينة</v>
      </c>
      <c r="C118" s="240"/>
      <c r="D118" s="142" t="str">
        <f>IF('2علوم تجريبة 2'!M35="","",'2علوم تجريبة 2'!M35)</f>
        <v/>
      </c>
      <c r="E118" s="142" t="str">
        <f>IF('2علوم تجريبة 2'!N35="","",'2علوم تجريبة 2'!N35)</f>
        <v/>
      </c>
      <c r="F118" s="142" t="str">
        <f>IF('2علوم تجريبة 2'!O35="","",'2علوم تجريبة 2'!O35)</f>
        <v/>
      </c>
      <c r="G118" s="142" t="str">
        <f>IF('2علوم تجريبة 2'!P35="","",'2علوم تجريبة 2'!P35*2)</f>
        <v/>
      </c>
      <c r="H118" s="142" t="str">
        <f t="shared" si="7"/>
        <v/>
      </c>
      <c r="I118" s="143">
        <f>IF('2 علوم تجريبية 1'!$M$1="","",'2 علوم تجريبية 1'!$M$1)</f>
        <v>2</v>
      </c>
      <c r="J118" s="166" t="str">
        <f t="shared" si="8"/>
        <v/>
      </c>
      <c r="K118" s="253" t="str">
        <f t="shared" si="9"/>
        <v/>
      </c>
      <c r="L118" s="253"/>
      <c r="M118" s="146"/>
      <c r="N118" s="271"/>
    </row>
    <row r="119" spans="1:14" ht="21" thickBot="1" x14ac:dyDescent="0.3">
      <c r="A119" s="141">
        <f>IF('2علوم تجريبة 2'!A35="","",'2علوم تجريبة 2'!A35)</f>
        <v>32</v>
      </c>
      <c r="B119" s="239" t="str">
        <f>IF('2علوم تجريبة 2'!B35:B35="","",'2علوم تجريبة 2'!B35:B35)</f>
        <v>معمري نورية</v>
      </c>
      <c r="C119" s="240"/>
      <c r="D119" s="142" t="str">
        <f>IF('2علوم تجريبة 2'!M36="","",'2علوم تجريبة 2'!M36)</f>
        <v/>
      </c>
      <c r="E119" s="142" t="str">
        <f>IF('2علوم تجريبة 2'!N36="","",'2علوم تجريبة 2'!N36)</f>
        <v/>
      </c>
      <c r="F119" s="142" t="str">
        <f>IF('2علوم تجريبة 2'!O36="","",'2علوم تجريبة 2'!O36)</f>
        <v/>
      </c>
      <c r="G119" s="142" t="str">
        <f>IF('2علوم تجريبة 2'!P36="","",'2علوم تجريبة 2'!P36*2)</f>
        <v/>
      </c>
      <c r="H119" s="142" t="str">
        <f t="shared" si="7"/>
        <v/>
      </c>
      <c r="I119" s="143">
        <f>IF('2 علوم تجريبية 1'!$M$1="","",'2 علوم تجريبية 1'!$M$1)</f>
        <v>2</v>
      </c>
      <c r="J119" s="166" t="str">
        <f t="shared" si="8"/>
        <v/>
      </c>
      <c r="K119" s="253" t="str">
        <f t="shared" si="9"/>
        <v/>
      </c>
      <c r="L119" s="253"/>
      <c r="M119" s="146"/>
      <c r="N119" s="271"/>
    </row>
    <row r="120" spans="1:14" ht="21" thickBot="1" x14ac:dyDescent="0.3">
      <c r="A120" s="141" t="str">
        <f>IF('2علوم تجريبة 2'!A36="","",'2علوم تجريبة 2'!A36)</f>
        <v/>
      </c>
      <c r="B120" s="276" t="str">
        <f>IF('2علوم تجريبة 2'!B36:B36="","",'2علوم تجريبة 2'!B36:B36)</f>
        <v/>
      </c>
      <c r="C120" s="277"/>
      <c r="D120" s="142" t="str">
        <f>IF('2علوم تجريبة 2'!M37="","",'2علوم تجريبة 2'!M37)</f>
        <v/>
      </c>
      <c r="E120" s="142" t="str">
        <f>IF('2علوم تجريبة 2'!N37="","",'2علوم تجريبة 2'!N37)</f>
        <v/>
      </c>
      <c r="F120" s="142" t="str">
        <f>IF('2علوم تجريبة 2'!O37="","",'2علوم تجريبة 2'!O37)</f>
        <v/>
      </c>
      <c r="G120" s="142" t="str">
        <f>IF('2علوم تجريبة 2'!P37="","",'2علوم تجريبة 2'!P37*2)</f>
        <v/>
      </c>
      <c r="H120" s="142" t="str">
        <f t="shared" si="7"/>
        <v/>
      </c>
      <c r="I120" s="161">
        <f>IF('2 علوم تجريبية 1'!$M$1="","",'2 علوم تجريبية 1'!$M$1)</f>
        <v>2</v>
      </c>
      <c r="J120" s="168" t="str">
        <f t="shared" si="8"/>
        <v/>
      </c>
      <c r="K120" s="278" t="str">
        <f t="shared" si="9"/>
        <v/>
      </c>
      <c r="L120" s="278"/>
      <c r="M120" s="146"/>
      <c r="N120" s="272"/>
    </row>
    <row r="121" spans="1:14" ht="19.5" thickBot="1" x14ac:dyDescent="0.3"/>
    <row r="122" spans="1:14" ht="24" thickTop="1" thickBot="1" x14ac:dyDescent="0.3">
      <c r="B122" s="279" t="s">
        <v>153</v>
      </c>
      <c r="C122" s="280"/>
      <c r="D122" s="281"/>
      <c r="F122" s="173">
        <f>COUNTIF(H88:H120,"&gt;=10")</f>
        <v>0</v>
      </c>
      <c r="I122" s="279" t="s">
        <v>152</v>
      </c>
      <c r="J122" s="280"/>
      <c r="K122" s="281"/>
      <c r="N122" s="173">
        <f>COUNTIF(H88:H120,"&lt;10")</f>
        <v>0</v>
      </c>
    </row>
    <row r="123" spans="1:14" ht="19.5" thickTop="1" x14ac:dyDescent="0.25"/>
  </sheetData>
  <mergeCells count="260">
    <mergeCell ref="N4:N21"/>
    <mergeCell ref="N45:N62"/>
    <mergeCell ref="N87:N104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0:D80"/>
    <mergeCell ref="I80:K80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N23:N37"/>
    <mergeCell ref="N64:N78"/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B29:C29"/>
    <mergeCell ref="K29:L29"/>
    <mergeCell ref="B30:C30"/>
    <mergeCell ref="K30:L30"/>
    <mergeCell ref="B31:C31"/>
    <mergeCell ref="K31:L31"/>
  </mergeCells>
  <conditionalFormatting sqref="F2">
    <cfRule type="containsErrors" dxfId="24" priority="9" stopIfTrue="1">
      <formula>ISERROR(F2)</formula>
    </cfRule>
  </conditionalFormatting>
  <conditionalFormatting sqref="F3">
    <cfRule type="containsErrors" dxfId="23" priority="8" stopIfTrue="1">
      <formula>ISERROR(F3)</formula>
    </cfRule>
  </conditionalFormatting>
  <conditionalFormatting sqref="F43">
    <cfRule type="containsErrors" dxfId="22" priority="7" stopIfTrue="1">
      <formula>ISERROR(F43)</formula>
    </cfRule>
  </conditionalFormatting>
  <conditionalFormatting sqref="F44">
    <cfRule type="containsErrors" dxfId="21" priority="6" stopIfTrue="1">
      <formula>ISERROR(F44)</formula>
    </cfRule>
  </conditionalFormatting>
  <conditionalFormatting sqref="F85">
    <cfRule type="containsErrors" dxfId="20" priority="5" stopIfTrue="1">
      <formula>ISERROR(F85)</formula>
    </cfRule>
  </conditionalFormatting>
  <conditionalFormatting sqref="F86">
    <cfRule type="containsErrors" dxfId="19" priority="4" stopIfTrue="1">
      <formula>ISERROR(F86)</formula>
    </cfRule>
  </conditionalFormatting>
  <conditionalFormatting sqref="H88:H120">
    <cfRule type="cellIs" dxfId="18" priority="3" operator="lessThan">
      <formula>10</formula>
    </cfRule>
  </conditionalFormatting>
  <conditionalFormatting sqref="H46:H78">
    <cfRule type="cellIs" dxfId="17" priority="2" operator="lessThan">
      <formula>10</formula>
    </cfRule>
  </conditionalFormatting>
  <conditionalFormatting sqref="H5:H37">
    <cfRule type="cellIs" dxfId="16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C00000"/>
  </sheetPr>
  <dimension ref="A1:R114"/>
  <sheetViews>
    <sheetView showGridLines="0" rightToLeft="1" workbookViewId="0">
      <selection activeCell="B39" sqref="B39"/>
    </sheetView>
  </sheetViews>
  <sheetFormatPr defaultColWidth="0" defaultRowHeight="18.75" zeroHeight="1" x14ac:dyDescent="0.25"/>
  <cols>
    <col min="1" max="1" width="4.75" style="119" customWidth="1"/>
    <col min="2" max="2" width="7.25" style="119" customWidth="1"/>
    <col min="3" max="3" width="14.75" style="119" customWidth="1"/>
    <col min="4" max="4" width="9.25" style="119" customWidth="1"/>
    <col min="5" max="5" width="9.375" style="119" customWidth="1"/>
    <col min="6" max="6" width="9.75" style="119" customWidth="1"/>
    <col min="7" max="7" width="9.5" style="119" customWidth="1"/>
    <col min="8" max="8" width="10.625" style="119" customWidth="1"/>
    <col min="9" max="9" width="8.5" style="134" customWidth="1"/>
    <col min="10" max="10" width="8.875" style="119" customWidth="1"/>
    <col min="11" max="11" width="10.5" style="119" customWidth="1"/>
    <col min="12" max="12" width="9.375" style="119" customWidth="1"/>
    <col min="13" max="13" width="11" style="119" hidden="1" customWidth="1"/>
    <col min="14" max="14" width="8.5" style="119" customWidth="1"/>
    <col min="15" max="15" width="8.75" style="119" customWidth="1"/>
    <col min="16" max="16" width="7.75" style="119" customWidth="1"/>
    <col min="17" max="18" width="11" style="119" customWidth="1"/>
    <col min="19" max="16384" width="11" style="119" hidden="1"/>
  </cols>
  <sheetData>
    <row r="1" spans="1:16" ht="30.75" thickBot="1" x14ac:dyDescent="0.3">
      <c r="A1" s="246" t="s">
        <v>0</v>
      </c>
      <c r="B1" s="246"/>
      <c r="C1" s="248" t="s">
        <v>26</v>
      </c>
      <c r="D1" s="248"/>
      <c r="E1" s="249"/>
      <c r="F1" s="243" t="s">
        <v>4</v>
      </c>
      <c r="G1" s="244"/>
      <c r="H1" s="244"/>
      <c r="I1" s="245"/>
      <c r="J1" s="263" t="s">
        <v>9</v>
      </c>
      <c r="K1" s="264"/>
      <c r="L1" s="262" t="s">
        <v>19</v>
      </c>
      <c r="M1" s="262"/>
      <c r="N1" s="262"/>
      <c r="O1" s="118"/>
      <c r="P1" s="118"/>
    </row>
    <row r="2" spans="1:16" ht="23.25" thickBot="1" x14ac:dyDescent="0.3">
      <c r="A2" s="246" t="s">
        <v>6</v>
      </c>
      <c r="B2" s="246"/>
      <c r="C2" s="250" t="s">
        <v>29</v>
      </c>
      <c r="D2" s="250"/>
      <c r="E2" s="250"/>
      <c r="F2" s="241" t="s">
        <v>5</v>
      </c>
      <c r="G2" s="241"/>
      <c r="H2" s="251" t="str">
        <f>IFERROR(INDEX($B$5:$H$34,MATCH(L2,$H$5:$H$34,0),1),"")</f>
        <v>العياشي عائشة</v>
      </c>
      <c r="I2" s="251"/>
      <c r="J2" s="252"/>
      <c r="K2" s="165" t="s">
        <v>10</v>
      </c>
      <c r="L2" s="136">
        <f>IFERROR(MAX(H5:H40),"")</f>
        <v>12.6</v>
      </c>
      <c r="M2" s="137"/>
      <c r="N2" s="138" t="s">
        <v>18</v>
      </c>
      <c r="O2" s="118"/>
      <c r="P2" s="118"/>
    </row>
    <row r="3" spans="1:16" ht="23.25" thickBot="1" x14ac:dyDescent="0.3">
      <c r="A3" s="246" t="s">
        <v>1</v>
      </c>
      <c r="B3" s="246"/>
      <c r="C3" s="250" t="s">
        <v>7</v>
      </c>
      <c r="D3" s="250"/>
      <c r="E3" s="250"/>
      <c r="F3" s="242" t="s">
        <v>8</v>
      </c>
      <c r="G3" s="242"/>
      <c r="H3" s="252" t="str">
        <f>IFERROR(INDEX($B$5:$H$34,MATCH(L3,$H$5:$H$34,0),1),"")</f>
        <v>حكومي أحمد عبد الكريم</v>
      </c>
      <c r="I3" s="252"/>
      <c r="J3" s="252"/>
      <c r="K3" s="165" t="s">
        <v>10</v>
      </c>
      <c r="L3" s="136">
        <f>IFERROR(MIN(H5:H40),"")</f>
        <v>6.5</v>
      </c>
      <c r="M3" s="137"/>
      <c r="N3" s="139" t="s">
        <v>148</v>
      </c>
      <c r="O3" s="118"/>
      <c r="P3" s="118"/>
    </row>
    <row r="4" spans="1:16" ht="21.75" customHeight="1" thickTop="1" thickBot="1" x14ac:dyDescent="0.3">
      <c r="A4" s="163" t="s">
        <v>2</v>
      </c>
      <c r="B4" s="247" t="s">
        <v>3</v>
      </c>
      <c r="C4" s="247"/>
      <c r="D4" s="164" t="s">
        <v>11</v>
      </c>
      <c r="E4" s="164" t="s">
        <v>12</v>
      </c>
      <c r="F4" s="164" t="s">
        <v>13</v>
      </c>
      <c r="G4" s="164" t="s">
        <v>28</v>
      </c>
      <c r="H4" s="164" t="s">
        <v>14</v>
      </c>
      <c r="I4" s="164" t="s">
        <v>15</v>
      </c>
      <c r="J4" s="164" t="s">
        <v>16</v>
      </c>
      <c r="K4" s="265" t="s">
        <v>17</v>
      </c>
      <c r="L4" s="265"/>
      <c r="M4" s="140"/>
      <c r="N4" s="273" t="s">
        <v>151</v>
      </c>
      <c r="O4" s="118"/>
      <c r="P4" s="118"/>
    </row>
    <row r="5" spans="1:16" ht="21" thickBot="1" x14ac:dyDescent="0.3">
      <c r="A5" s="141">
        <f>IF('2 علوم تجريبية 1'!C4="","",'2 علوم تجريبية 1'!C4)</f>
        <v>1</v>
      </c>
      <c r="B5" s="239" t="str">
        <f>IF(' 3تسيير واقتصاد'!B4:B4="","",' 3تسيير واقتصاد'!B4:B4)</f>
        <v>العياشي عائشة</v>
      </c>
      <c r="C5" s="240"/>
      <c r="D5" s="142">
        <f>IF(' 3تسيير واقتصاد'!C4="","",' 3تسيير واقتصاد'!C4)</f>
        <v>14</v>
      </c>
      <c r="E5" s="142">
        <f>IF(' 3تسيير واقتصاد'!D4="","",' 3تسيير واقتصاد'!D4)</f>
        <v>12</v>
      </c>
      <c r="F5" s="142">
        <f>IF(' 3تسيير واقتصاد'!E4="","",' 3تسيير واقتصاد'!E4)</f>
        <v>12</v>
      </c>
      <c r="G5" s="142">
        <f>IF(' 3تسيير واقتصاد'!F4="","",' 3تسيير واقتصاد'!F4*2)</f>
        <v>25</v>
      </c>
      <c r="H5" s="142">
        <f>IF(D5="","",SUM(D5:G5)/5)</f>
        <v>12.6</v>
      </c>
      <c r="I5" s="143">
        <f>IF('2 علوم تجريبية 1'!$M$1="","",'2 علوم تجريبية 1'!$M$1)</f>
        <v>2</v>
      </c>
      <c r="J5" s="166">
        <f>IFERROR(I5*H5,"")</f>
        <v>25.2</v>
      </c>
      <c r="K5" s="253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حسنة</v>
      </c>
      <c r="L5" s="253"/>
      <c r="M5" s="145"/>
      <c r="N5" s="274"/>
      <c r="O5" s="118"/>
      <c r="P5" s="118"/>
    </row>
    <row r="6" spans="1:16" ht="21" thickBot="1" x14ac:dyDescent="0.3">
      <c r="A6" s="141">
        <f>IF('2 علوم تجريبية 1'!C5="","",'2 علوم تجريبية 1'!C5)</f>
        <v>2</v>
      </c>
      <c r="B6" s="239" t="str">
        <f>IF(' 3تسيير واقتصاد'!B5:B5="","",' 3تسيير واقتصاد'!B5:B5)</f>
        <v>برهمي أمين</v>
      </c>
      <c r="C6" s="240"/>
      <c r="D6" s="142">
        <f>IF(' 3تسيير واقتصاد'!C5="","",' 3تسيير واقتصاد'!C5)</f>
        <v>10</v>
      </c>
      <c r="E6" s="142">
        <f>IF(' 3تسيير واقتصاد'!D5="","",' 3تسيير واقتصاد'!D5)</f>
        <v>10</v>
      </c>
      <c r="F6" s="142">
        <f>IF(' 3تسيير واقتصاد'!E5="","",' 3تسيير واقتصاد'!E5)</f>
        <v>6</v>
      </c>
      <c r="G6" s="142">
        <f>IF(' 3تسيير واقتصاد'!F5="","",' 3تسيير واقتصاد'!F5*2)</f>
        <v>12</v>
      </c>
      <c r="H6" s="142">
        <f t="shared" ref="H6:H29" si="0">IF(D6="","",SUM(D6:G6)/5)</f>
        <v>7.6</v>
      </c>
      <c r="I6" s="143">
        <f>IF('2 علوم تجريبية 1'!$M$1="","",'2 علوم تجريبية 1'!$M$1)</f>
        <v>2</v>
      </c>
      <c r="J6" s="166">
        <f t="shared" ref="J6:J40" si="1">IFERROR(I6*H6,"")</f>
        <v>15.2</v>
      </c>
      <c r="K6" s="253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53"/>
      <c r="M6" s="146"/>
      <c r="N6" s="274"/>
      <c r="O6" s="118"/>
      <c r="P6" s="118"/>
    </row>
    <row r="7" spans="1:16" ht="21" thickBot="1" x14ac:dyDescent="0.3">
      <c r="A7" s="141">
        <f>IF('2 علوم تجريبية 1'!C6="","",'2 علوم تجريبية 1'!C6)</f>
        <v>3</v>
      </c>
      <c r="B7" s="239" t="str">
        <f>IF(' 3تسيير واقتصاد'!B6:B6="","",' 3تسيير واقتصاد'!B6:B6)</f>
        <v>بلقاسم سارة</v>
      </c>
      <c r="C7" s="240"/>
      <c r="D7" s="142">
        <f>IF(' 3تسيير واقتصاد'!C6="","",' 3تسيير واقتصاد'!C6)</f>
        <v>13</v>
      </c>
      <c r="E7" s="142">
        <f>IF(' 3تسيير واقتصاد'!D6="","",' 3تسيير واقتصاد'!D6)</f>
        <v>12</v>
      </c>
      <c r="F7" s="142">
        <f>IF(' 3تسيير واقتصاد'!E6="","",' 3تسيير واقتصاد'!E6)</f>
        <v>11</v>
      </c>
      <c r="G7" s="142">
        <f>IF(' 3تسيير واقتصاد'!F6="","",' 3تسيير واقتصاد'!F6*2)</f>
        <v>22.5</v>
      </c>
      <c r="H7" s="142">
        <f t="shared" si="0"/>
        <v>11.7</v>
      </c>
      <c r="I7" s="143">
        <f>IF('2 علوم تجريبية 1'!$M$1="","",'2 علوم تجريبية 1'!$M$1)</f>
        <v>2</v>
      </c>
      <c r="J7" s="166">
        <f t="shared" si="1"/>
        <v>23.4</v>
      </c>
      <c r="K7" s="253" t="str">
        <f t="shared" si="2"/>
        <v>نتائج حسنة</v>
      </c>
      <c r="L7" s="253"/>
      <c r="M7" s="146"/>
      <c r="N7" s="274"/>
      <c r="O7" s="118"/>
      <c r="P7" s="118"/>
    </row>
    <row r="8" spans="1:16" ht="21" thickBot="1" x14ac:dyDescent="0.3">
      <c r="A8" s="141">
        <f>IF('2 علوم تجريبية 1'!C7="","",'2 علوم تجريبية 1'!C7)</f>
        <v>4</v>
      </c>
      <c r="B8" s="239" t="str">
        <f>IF(' 3تسيير واقتصاد'!B7:B7="","",' 3تسيير واقتصاد'!B7:B7)</f>
        <v>بن أحمد محمد لأمين</v>
      </c>
      <c r="C8" s="240"/>
      <c r="D8" s="142">
        <f>IF(' 3تسيير واقتصاد'!C7="","",' 3تسيير واقتصاد'!C7)</f>
        <v>12</v>
      </c>
      <c r="E8" s="142">
        <f>IF(' 3تسيير واقتصاد'!D7="","",' 3تسيير واقتصاد'!D7)</f>
        <v>11</v>
      </c>
      <c r="F8" s="142">
        <f>IF(' 3تسيير واقتصاد'!E7="","",' 3تسيير واقتصاد'!E7)</f>
        <v>6</v>
      </c>
      <c r="G8" s="142">
        <f>IF(' 3تسيير واقتصاد'!F7="","",' 3تسيير واقتصاد'!F7*2)</f>
        <v>15</v>
      </c>
      <c r="H8" s="142">
        <f t="shared" si="0"/>
        <v>8.8000000000000007</v>
      </c>
      <c r="I8" s="143">
        <f>IF('2 علوم تجريبية 1'!$M$1="","",'2 علوم تجريبية 1'!$M$1)</f>
        <v>2</v>
      </c>
      <c r="J8" s="166">
        <f t="shared" si="1"/>
        <v>17.600000000000001</v>
      </c>
      <c r="K8" s="253" t="str">
        <f t="shared" si="2"/>
        <v>نتائج غيرمقبولة</v>
      </c>
      <c r="L8" s="253"/>
      <c r="M8" s="146"/>
      <c r="N8" s="274"/>
      <c r="O8" s="118"/>
      <c r="P8" s="118"/>
    </row>
    <row r="9" spans="1:16" ht="21" thickBot="1" x14ac:dyDescent="0.3">
      <c r="A9" s="141">
        <f>IF('2 علوم تجريبية 1'!C8="","",'2 علوم تجريبية 1'!C8)</f>
        <v>5</v>
      </c>
      <c r="B9" s="239" t="str">
        <f>IF(' 3تسيير واقتصاد'!B8:B8="","",' 3تسيير واقتصاد'!B8:B8)</f>
        <v>بودي إلياس</v>
      </c>
      <c r="C9" s="240"/>
      <c r="D9" s="142">
        <f>IF(' 3تسيير واقتصاد'!C8="","",' 3تسيير واقتصاد'!C8)</f>
        <v>11</v>
      </c>
      <c r="E9" s="142">
        <f>IF(' 3تسيير واقتصاد'!D8="","",' 3تسيير واقتصاد'!D8)</f>
        <v>10</v>
      </c>
      <c r="F9" s="142">
        <f>IF(' 3تسيير واقتصاد'!E8="","",' 3تسيير واقتصاد'!E8)</f>
        <v>8</v>
      </c>
      <c r="G9" s="142">
        <f>IF(' 3تسيير واقتصاد'!F8="","",' 3تسيير واقتصاد'!F8*2)</f>
        <v>13</v>
      </c>
      <c r="H9" s="142">
        <f t="shared" si="0"/>
        <v>8.4</v>
      </c>
      <c r="I9" s="143">
        <f>IF('2 علوم تجريبية 1'!$M$1="","",'2 علوم تجريبية 1'!$M$1)</f>
        <v>2</v>
      </c>
      <c r="J9" s="166">
        <f t="shared" si="1"/>
        <v>16.8</v>
      </c>
      <c r="K9" s="253" t="str">
        <f t="shared" si="2"/>
        <v>نتائج غيرمقبولة</v>
      </c>
      <c r="L9" s="253"/>
      <c r="M9" s="146"/>
      <c r="N9" s="274"/>
      <c r="O9" s="118"/>
      <c r="P9" s="118"/>
    </row>
    <row r="10" spans="1:16" ht="21" thickBot="1" x14ac:dyDescent="0.3">
      <c r="A10" s="141">
        <f>IF('2 علوم تجريبية 1'!C9="","",'2 علوم تجريبية 1'!C9)</f>
        <v>6</v>
      </c>
      <c r="B10" s="239" t="str">
        <f>IF(' 3تسيير واقتصاد'!B9:B9="","",' 3تسيير واقتصاد'!B9:B9)</f>
        <v>بودي سمية</v>
      </c>
      <c r="C10" s="240"/>
      <c r="D10" s="142">
        <f>IF(' 3تسيير واقتصاد'!C9="","",' 3تسيير واقتصاد'!C9)</f>
        <v>14</v>
      </c>
      <c r="E10" s="142">
        <f>IF(' 3تسيير واقتصاد'!D9="","",' 3تسيير واقتصاد'!D9)</f>
        <v>12</v>
      </c>
      <c r="F10" s="142">
        <f>IF(' 3تسيير واقتصاد'!E9="","",' 3تسيير واقتصاد'!E9)</f>
        <v>10.5</v>
      </c>
      <c r="G10" s="142">
        <f>IF(' 3تسيير واقتصاد'!F9="","",' 3تسيير واقتصاد'!F9*2)</f>
        <v>26</v>
      </c>
      <c r="H10" s="142">
        <f t="shared" si="0"/>
        <v>12.5</v>
      </c>
      <c r="I10" s="143">
        <f>IF('2 علوم تجريبية 1'!$M$1="","",'2 علوم تجريبية 1'!$M$1)</f>
        <v>2</v>
      </c>
      <c r="J10" s="166">
        <f t="shared" si="1"/>
        <v>25</v>
      </c>
      <c r="K10" s="253" t="str">
        <f t="shared" si="2"/>
        <v>نتائج حسنة</v>
      </c>
      <c r="L10" s="253"/>
      <c r="M10" s="146"/>
      <c r="N10" s="274"/>
      <c r="O10" s="118"/>
      <c r="P10" s="118"/>
    </row>
    <row r="11" spans="1:16" ht="21" thickBot="1" x14ac:dyDescent="0.3">
      <c r="A11" s="141">
        <f>IF('2 علوم تجريبية 1'!C10="","",'2 علوم تجريبية 1'!C10)</f>
        <v>7</v>
      </c>
      <c r="B11" s="239" t="str">
        <f>IF(' 3تسيير واقتصاد'!B10:B10="","",' 3تسيير واقتصاد'!B10:B10)</f>
        <v>تونسي حنان</v>
      </c>
      <c r="C11" s="240"/>
      <c r="D11" s="142">
        <f>IF(' 3تسيير واقتصاد'!C10="","",' 3تسيير واقتصاد'!C10)</f>
        <v>14</v>
      </c>
      <c r="E11" s="142">
        <f>IF(' 3تسيير واقتصاد'!D10="","",' 3تسيير واقتصاد'!D10)</f>
        <v>12</v>
      </c>
      <c r="F11" s="142">
        <f>IF(' 3تسيير واقتصاد'!E10="","",' 3تسيير واقتصاد'!E10)</f>
        <v>7.25</v>
      </c>
      <c r="G11" s="142">
        <f>IF(' 3تسيير واقتصاد'!F10="","",' 3تسيير واقتصاد'!F10*2)</f>
        <v>28</v>
      </c>
      <c r="H11" s="142">
        <f t="shared" si="0"/>
        <v>12.25</v>
      </c>
      <c r="I11" s="143">
        <f>IF('2 علوم تجريبية 1'!$M$1="","",'2 علوم تجريبية 1'!$M$1)</f>
        <v>2</v>
      </c>
      <c r="J11" s="166">
        <f t="shared" si="1"/>
        <v>24.5</v>
      </c>
      <c r="K11" s="253" t="str">
        <f t="shared" si="2"/>
        <v>نتائج حسنة</v>
      </c>
      <c r="L11" s="253"/>
      <c r="M11" s="146"/>
      <c r="N11" s="274"/>
      <c r="O11" s="118"/>
      <c r="P11" s="118"/>
    </row>
    <row r="12" spans="1:16" ht="21" thickBot="1" x14ac:dyDescent="0.3">
      <c r="A12" s="141">
        <f>IF('2 علوم تجريبية 1'!C11="","",'2 علوم تجريبية 1'!C11)</f>
        <v>8</v>
      </c>
      <c r="B12" s="239" t="str">
        <f>IF(' 3تسيير واقتصاد'!B11:B11="","",' 3تسيير واقتصاد'!B11:B11)</f>
        <v>حكومي أحمد عبد الكريم</v>
      </c>
      <c r="C12" s="240"/>
      <c r="D12" s="142">
        <f>IF(' 3تسيير واقتصاد'!C11="","",' 3تسيير واقتصاد'!C11)</f>
        <v>10</v>
      </c>
      <c r="E12" s="142">
        <f>IF(' 3تسيير واقتصاد'!D11="","",' 3تسيير واقتصاد'!D11)</f>
        <v>10</v>
      </c>
      <c r="F12" s="142">
        <f>IF(' 3تسيير واقتصاد'!E11="","",' 3تسيير واقتصاد'!E11)</f>
        <v>6</v>
      </c>
      <c r="G12" s="142">
        <f>IF(' 3تسيير واقتصاد'!F11="","",' 3تسيير واقتصاد'!F11*2)</f>
        <v>6.5</v>
      </c>
      <c r="H12" s="142">
        <f t="shared" si="0"/>
        <v>6.5</v>
      </c>
      <c r="I12" s="143">
        <f>IF('2 علوم تجريبية 1'!$M$1="","",'2 علوم تجريبية 1'!$M$1)</f>
        <v>2</v>
      </c>
      <c r="J12" s="166">
        <f t="shared" si="1"/>
        <v>13</v>
      </c>
      <c r="K12" s="253" t="str">
        <f t="shared" si="2"/>
        <v>نتائج ضعيفة جدا</v>
      </c>
      <c r="L12" s="253"/>
      <c r="M12" s="146"/>
      <c r="N12" s="274"/>
      <c r="O12" s="118"/>
      <c r="P12" s="118"/>
    </row>
    <row r="13" spans="1:16" ht="21" thickBot="1" x14ac:dyDescent="0.3">
      <c r="A13" s="141">
        <f>IF('2 علوم تجريبية 1'!C12="","",'2 علوم تجريبية 1'!C12)</f>
        <v>9</v>
      </c>
      <c r="B13" s="239" t="str">
        <f>IF(' 3تسيير واقتصاد'!B12:B12="","",' 3تسيير واقتصاد'!B12:B12)</f>
        <v>دحام فاطمة الزهراء</v>
      </c>
      <c r="C13" s="240"/>
      <c r="D13" s="142">
        <f>IF(' 3تسيير واقتصاد'!C12="","",' 3تسيير واقتصاد'!C12)</f>
        <v>13.5</v>
      </c>
      <c r="E13" s="142">
        <f>IF(' 3تسيير واقتصاد'!D12="","",' 3تسيير واقتصاد'!D12)</f>
        <v>12</v>
      </c>
      <c r="F13" s="142">
        <f>IF(' 3تسيير واقتصاد'!E12="","",' 3تسيير واقتصاد'!E12)</f>
        <v>8.25</v>
      </c>
      <c r="G13" s="142">
        <f>IF(' 3تسيير واقتصاد'!F12="","",' 3تسيير واقتصاد'!F12*2)</f>
        <v>14.5</v>
      </c>
      <c r="H13" s="142">
        <f t="shared" si="0"/>
        <v>9.65</v>
      </c>
      <c r="I13" s="143">
        <f>IF('2 علوم تجريبية 1'!$M$1="","",'2 علوم تجريبية 1'!$M$1)</f>
        <v>2</v>
      </c>
      <c r="J13" s="166">
        <f t="shared" si="1"/>
        <v>19.3</v>
      </c>
      <c r="K13" s="253" t="str">
        <f t="shared" si="2"/>
        <v>نتائج غيرمقبولة</v>
      </c>
      <c r="L13" s="253"/>
      <c r="M13" s="146"/>
      <c r="N13" s="274"/>
      <c r="O13" s="118"/>
      <c r="P13" s="118"/>
    </row>
    <row r="14" spans="1:16" ht="21" thickBot="1" x14ac:dyDescent="0.3">
      <c r="A14" s="141">
        <f>IF('2 علوم تجريبية 1'!C13="","",'2 علوم تجريبية 1'!C13)</f>
        <v>10</v>
      </c>
      <c r="B14" s="239" t="str">
        <f>IF(' 3تسيير واقتصاد'!B13:B13="","",' 3تسيير واقتصاد'!B13:B13)</f>
        <v>صديقي أمال</v>
      </c>
      <c r="C14" s="240"/>
      <c r="D14" s="142">
        <f>IF(' 3تسيير واقتصاد'!C13="","",' 3تسيير واقتصاد'!C13)</f>
        <v>12</v>
      </c>
      <c r="E14" s="142">
        <f>IF(' 3تسيير واقتصاد'!D13="","",' 3تسيير واقتصاد'!D13)</f>
        <v>11</v>
      </c>
      <c r="F14" s="142">
        <f>IF(' 3تسيير واقتصاد'!E13="","",' 3تسيير واقتصاد'!E13)</f>
        <v>7</v>
      </c>
      <c r="G14" s="142">
        <f>IF(' 3تسيير واقتصاد'!F13="","",' 3تسيير واقتصاد'!F13*2)</f>
        <v>17</v>
      </c>
      <c r="H14" s="142">
        <f t="shared" si="0"/>
        <v>9.4</v>
      </c>
      <c r="I14" s="143">
        <f>IF('2 علوم تجريبية 1'!$M$1="","",'2 علوم تجريبية 1'!$M$1)</f>
        <v>2</v>
      </c>
      <c r="J14" s="166">
        <f t="shared" si="1"/>
        <v>18.8</v>
      </c>
      <c r="K14" s="253" t="str">
        <f t="shared" si="2"/>
        <v>نتائج غيرمقبولة</v>
      </c>
      <c r="L14" s="253"/>
      <c r="M14" s="146"/>
      <c r="N14" s="274"/>
      <c r="O14" s="118"/>
      <c r="P14" s="118"/>
    </row>
    <row r="15" spans="1:16" ht="21" thickBot="1" x14ac:dyDescent="0.3">
      <c r="A15" s="141">
        <f>IF('2 علوم تجريبية 1'!C14="","",'2 علوم تجريبية 1'!C14)</f>
        <v>11</v>
      </c>
      <c r="B15" s="239" t="str">
        <f>IF(' 3تسيير واقتصاد'!B14:B14="","",' 3تسيير واقتصاد'!B14:B14)</f>
        <v>صديقي نور الهدى</v>
      </c>
      <c r="C15" s="240"/>
      <c r="D15" s="142">
        <f>IF(' 3تسيير واقتصاد'!C14="","",' 3تسيير واقتصاد'!C14)</f>
        <v>12</v>
      </c>
      <c r="E15" s="142">
        <f>IF(' 3تسيير واقتصاد'!D14="","",' 3تسيير واقتصاد'!D14)</f>
        <v>11</v>
      </c>
      <c r="F15" s="142">
        <f>IF(' 3تسيير واقتصاد'!E14="","",' 3تسيير واقتصاد'!E14)</f>
        <v>7</v>
      </c>
      <c r="G15" s="142">
        <f>IF(' 3تسيير واقتصاد'!F14="","",' 3تسيير واقتصاد'!F14*2)</f>
        <v>19</v>
      </c>
      <c r="H15" s="142">
        <f t="shared" si="0"/>
        <v>9.8000000000000007</v>
      </c>
      <c r="I15" s="143">
        <f>IF('2 علوم تجريبية 1'!$M$1="","",'2 علوم تجريبية 1'!$M$1)</f>
        <v>2</v>
      </c>
      <c r="J15" s="166">
        <f t="shared" si="1"/>
        <v>19.600000000000001</v>
      </c>
      <c r="K15" s="253" t="str">
        <f t="shared" si="2"/>
        <v>نتائج غيرمقبولة</v>
      </c>
      <c r="L15" s="253"/>
      <c r="M15" s="146"/>
      <c r="N15" s="274"/>
      <c r="O15" s="118"/>
      <c r="P15" s="118"/>
    </row>
    <row r="16" spans="1:16" ht="21" thickBot="1" x14ac:dyDescent="0.3">
      <c r="A16" s="141">
        <f>IF('2 علوم تجريبية 1'!C15="","",'2 علوم تجريبية 1'!C15)</f>
        <v>12</v>
      </c>
      <c r="B16" s="239" t="str">
        <f>IF(' 3تسيير واقتصاد'!B15:B15="","",' 3تسيير واقتصاد'!B15:B15)</f>
        <v>عبد الحق شهرزاد</v>
      </c>
      <c r="C16" s="240"/>
      <c r="D16" s="142">
        <f>IF(' 3تسيير واقتصاد'!C15="","",' 3تسيير واقتصاد'!C15)</f>
        <v>13.5</v>
      </c>
      <c r="E16" s="142">
        <f>IF(' 3تسيير واقتصاد'!D15="","",' 3تسيير واقتصاد'!D15)</f>
        <v>12</v>
      </c>
      <c r="F16" s="142">
        <f>IF(' 3تسيير واقتصاد'!E15="","",' 3تسيير واقتصاد'!E15)</f>
        <v>11</v>
      </c>
      <c r="G16" s="142">
        <f>IF(' 3تسيير واقتصاد'!F15="","",' 3تسيير واقتصاد'!F15*2)</f>
        <v>22.5</v>
      </c>
      <c r="H16" s="142">
        <f t="shared" si="0"/>
        <v>11.8</v>
      </c>
      <c r="I16" s="143">
        <f>IF('2 علوم تجريبية 1'!$M$1="","",'2 علوم تجريبية 1'!$M$1)</f>
        <v>2</v>
      </c>
      <c r="J16" s="166">
        <f t="shared" si="1"/>
        <v>23.6</v>
      </c>
      <c r="K16" s="253" t="str">
        <f t="shared" si="2"/>
        <v>نتائج حسنة</v>
      </c>
      <c r="L16" s="253"/>
      <c r="M16" s="146"/>
      <c r="N16" s="275"/>
      <c r="O16" s="118"/>
      <c r="P16" s="118"/>
    </row>
    <row r="17" spans="1:16" ht="21.75" thickTop="1" thickBot="1" x14ac:dyDescent="0.3">
      <c r="A17" s="141">
        <f>IF('2 علوم تجريبية 1'!C16="","",'2 علوم تجريبية 1'!C16)</f>
        <v>13</v>
      </c>
      <c r="B17" s="239" t="str">
        <f>IF(' 3تسيير واقتصاد'!B16:B16="","",' 3تسيير واقتصاد'!B16:B16)</f>
        <v>عفوس نور الهدى</v>
      </c>
      <c r="C17" s="240"/>
      <c r="D17" s="142">
        <f>IF(' 3تسيير واقتصاد'!C16="","",' 3تسيير واقتصاد'!C16)</f>
        <v>11</v>
      </c>
      <c r="E17" s="142">
        <f>IF(' 3تسيير واقتصاد'!D16="","",' 3تسيير واقتصاد'!D16)</f>
        <v>10</v>
      </c>
      <c r="F17" s="142">
        <f>IF(' 3تسيير واقتصاد'!E16="","",' 3تسيير واقتصاد'!E16)</f>
        <v>5</v>
      </c>
      <c r="G17" s="142">
        <f>IF(' 3تسيير واقتصاد'!F16="","",' 3تسيير واقتصاد'!F16*2)</f>
        <v>18</v>
      </c>
      <c r="H17" s="142">
        <f t="shared" si="0"/>
        <v>8.8000000000000007</v>
      </c>
      <c r="I17" s="143">
        <f>IF('2 علوم تجريبية 1'!$M$1="","",'2 علوم تجريبية 1'!$M$1)</f>
        <v>2</v>
      </c>
      <c r="J17" s="166">
        <f t="shared" si="1"/>
        <v>17.600000000000001</v>
      </c>
      <c r="K17" s="253" t="str">
        <f t="shared" si="2"/>
        <v>نتائج غيرمقبولة</v>
      </c>
      <c r="L17" s="253"/>
      <c r="M17" s="146"/>
      <c r="N17" s="147"/>
      <c r="O17" s="118"/>
      <c r="P17" s="118"/>
    </row>
    <row r="18" spans="1:16" ht="21.75" customHeight="1" thickBot="1" x14ac:dyDescent="0.3">
      <c r="A18" s="141">
        <f>IF('2 علوم تجريبية 1'!C17="","",'2 علوم تجريبية 1'!C17)</f>
        <v>14</v>
      </c>
      <c r="B18" s="239" t="str">
        <f>IF(' 3تسيير واقتصاد'!B17:B17="","",' 3تسيير واقتصاد'!B17:B17)</f>
        <v>مازوز وكيب</v>
      </c>
      <c r="C18" s="240"/>
      <c r="D18" s="142">
        <f>IF(' 3تسيير واقتصاد'!C17="","",' 3تسيير واقتصاد'!C17)</f>
        <v>12</v>
      </c>
      <c r="E18" s="142">
        <f>IF(' 3تسيير واقتصاد'!D17="","",' 3تسيير واقتصاد'!D17)</f>
        <v>11.5</v>
      </c>
      <c r="F18" s="142">
        <f>IF(' 3تسيير واقتصاد'!E17="","",' 3تسيير واقتصاد'!E17)</f>
        <v>3</v>
      </c>
      <c r="G18" s="142">
        <f>IF(' 3تسيير واقتصاد'!F17="","",' 3تسيير واقتصاد'!F17*2)</f>
        <v>25</v>
      </c>
      <c r="H18" s="142">
        <f t="shared" si="0"/>
        <v>10.3</v>
      </c>
      <c r="I18" s="143">
        <f>IF('2 علوم تجريبية 1'!$M$1="","",'2 علوم تجريبية 1'!$M$1)</f>
        <v>2</v>
      </c>
      <c r="J18" s="166">
        <f t="shared" si="1"/>
        <v>20.6</v>
      </c>
      <c r="K18" s="253" t="str">
        <f t="shared" si="2"/>
        <v>نتائج متوسطة</v>
      </c>
      <c r="L18" s="253"/>
      <c r="M18" s="146"/>
      <c r="N18" s="271">
        <f>IFERROR(AVERAGE(H5:H29),"")</f>
        <v>9.7475000000000005</v>
      </c>
      <c r="O18" s="118"/>
      <c r="P18" s="118"/>
    </row>
    <row r="19" spans="1:16" ht="21" thickBot="1" x14ac:dyDescent="0.3">
      <c r="A19" s="141">
        <f>IF('2 علوم تجريبية 1'!C18="","",'2 علوم تجريبية 1'!C18)</f>
        <v>15</v>
      </c>
      <c r="B19" s="239" t="str">
        <f>IF(' 3تسيير واقتصاد'!B18:B18="","",' 3تسيير واقتصاد'!B18:B18)</f>
        <v>محمودي أيمن</v>
      </c>
      <c r="C19" s="240"/>
      <c r="D19" s="142">
        <f>IF(' 3تسيير واقتصاد'!C18="","",' 3تسيير واقتصاد'!C18)</f>
        <v>12</v>
      </c>
      <c r="E19" s="142">
        <f>IF(' 3تسيير واقتصاد'!D18="","",' 3تسيير واقتصاد'!D18)</f>
        <v>11</v>
      </c>
      <c r="F19" s="142">
        <f>IF(' 3تسيير واقتصاد'!E18="","",' 3تسيير واقتصاد'!E18)</f>
        <v>7.5</v>
      </c>
      <c r="G19" s="142">
        <f>IF(' 3تسيير واقتصاد'!F18="","",' 3تسيير واقتصاد'!F18*2)</f>
        <v>17</v>
      </c>
      <c r="H19" s="142">
        <f t="shared" si="0"/>
        <v>9.5</v>
      </c>
      <c r="I19" s="143">
        <f>IF('2 علوم تجريبية 1'!$M$1="","",'2 علوم تجريبية 1'!$M$1)</f>
        <v>2</v>
      </c>
      <c r="J19" s="166">
        <f t="shared" si="1"/>
        <v>19</v>
      </c>
      <c r="K19" s="253" t="str">
        <f t="shared" si="2"/>
        <v>نتائج غيرمقبولة</v>
      </c>
      <c r="L19" s="253"/>
      <c r="M19" s="146"/>
      <c r="N19" s="271"/>
      <c r="O19" s="118"/>
      <c r="P19" s="118"/>
    </row>
    <row r="20" spans="1:16" ht="21" thickBot="1" x14ac:dyDescent="0.3">
      <c r="A20" s="141">
        <f>IF('2 علوم تجريبية 1'!C19="","",'2 علوم تجريبية 1'!C19)</f>
        <v>16</v>
      </c>
      <c r="B20" s="239" t="str">
        <f>IF(' 3تسيير واقتصاد'!B19:B19="","",' 3تسيير واقتصاد'!B19:B19)</f>
        <v>مخلوفي الفاروق</v>
      </c>
      <c r="C20" s="240"/>
      <c r="D20" s="142">
        <f>IF(' 3تسيير واقتصاد'!C19="","",' 3تسيير واقتصاد'!C19)</f>
        <v>10</v>
      </c>
      <c r="E20" s="142">
        <f>IF(' 3تسيير واقتصاد'!D19="","",' 3تسيير واقتصاد'!D19)</f>
        <v>8</v>
      </c>
      <c r="F20" s="142">
        <f>IF(' 3تسيير واقتصاد'!E19="","",' 3تسيير واقتصاد'!E19)</f>
        <v>3.5</v>
      </c>
      <c r="G20" s="142">
        <f>IF(' 3تسيير واقتصاد'!F19="","",' 3تسيير واقتصاد'!F19*2)</f>
        <v>12.5</v>
      </c>
      <c r="H20" s="142">
        <f t="shared" si="0"/>
        <v>6.8</v>
      </c>
      <c r="I20" s="143">
        <f>IF('2 علوم تجريبية 1'!$M$1="","",'2 علوم تجريبية 1'!$M$1)</f>
        <v>2</v>
      </c>
      <c r="J20" s="166">
        <f t="shared" si="1"/>
        <v>13.6</v>
      </c>
      <c r="K20" s="253" t="str">
        <f t="shared" si="2"/>
        <v>نتائج ضعيفة جدا</v>
      </c>
      <c r="L20" s="253"/>
      <c r="M20" s="146"/>
      <c r="N20" s="271"/>
      <c r="O20" s="118"/>
      <c r="P20" s="118"/>
    </row>
    <row r="21" spans="1:16" ht="21" thickBot="1" x14ac:dyDescent="0.3">
      <c r="A21" s="141">
        <f>IF('2 علوم تجريبية 1'!C20="","",'2 علوم تجريبية 1'!C20)</f>
        <v>17</v>
      </c>
      <c r="B21" s="239" t="str">
        <f>IF(' 3تسيير واقتصاد'!B20:B20="","",' 3تسيير واقتصاد'!B20:B20)</f>
        <v>مسعودي نصيرة</v>
      </c>
      <c r="C21" s="240"/>
      <c r="D21" s="142">
        <f>IF(' 3تسيير واقتصاد'!C20="","",' 3تسيير واقتصاد'!C20)</f>
        <v>13</v>
      </c>
      <c r="E21" s="142">
        <f>IF(' 3تسيير واقتصاد'!D20="","",' 3تسيير واقتصاد'!D20)</f>
        <v>12</v>
      </c>
      <c r="F21" s="142">
        <f>IF(' 3تسيير واقتصاد'!E20="","",' 3تسيير واقتصاد'!E20)</f>
        <v>4.75</v>
      </c>
      <c r="G21" s="142">
        <f>IF(' 3تسيير واقتصاد'!F20="","",' 3تسيير واقتصاد'!F20*2)</f>
        <v>22.5</v>
      </c>
      <c r="H21" s="142">
        <f t="shared" si="0"/>
        <v>10.45</v>
      </c>
      <c r="I21" s="143">
        <f>IF('2 علوم تجريبية 1'!$M$1="","",'2 علوم تجريبية 1'!$M$1)</f>
        <v>2</v>
      </c>
      <c r="J21" s="166">
        <f t="shared" si="1"/>
        <v>20.9</v>
      </c>
      <c r="K21" s="253" t="str">
        <f t="shared" si="2"/>
        <v>نتائج متوسطة</v>
      </c>
      <c r="L21" s="253"/>
      <c r="M21" s="146"/>
      <c r="N21" s="271"/>
      <c r="O21" s="118"/>
      <c r="P21" s="118"/>
    </row>
    <row r="22" spans="1:16" ht="21" thickBot="1" x14ac:dyDescent="0.3">
      <c r="A22" s="141">
        <f>IF('2 علوم تجريبية 1'!C21="","",'2 علوم تجريبية 1'!C21)</f>
        <v>18</v>
      </c>
      <c r="B22" s="239" t="str">
        <f>IF(' 3تسيير واقتصاد'!B21:B21="","",' 3تسيير واقتصاد'!B21:B21)</f>
        <v>معمري فايزة</v>
      </c>
      <c r="C22" s="240"/>
      <c r="D22" s="142">
        <f>IF(' 3تسيير واقتصاد'!C21="","",' 3تسيير واقتصاد'!C21)</f>
        <v>12.5</v>
      </c>
      <c r="E22" s="142">
        <f>IF(' 3تسيير واقتصاد'!D21="","",' 3تسيير واقتصاد'!D21)</f>
        <v>11.5</v>
      </c>
      <c r="F22" s="142">
        <f>IF(' 3تسيير واقتصاد'!E21="","",' 3تسيير واقتصاد'!E21)</f>
        <v>5.25</v>
      </c>
      <c r="G22" s="142">
        <f>IF(' 3تسيير واقتصاد'!F21="","",' 3تسيير واقتصاد'!F21*2)</f>
        <v>13</v>
      </c>
      <c r="H22" s="142">
        <f t="shared" si="0"/>
        <v>8.4499999999999993</v>
      </c>
      <c r="I22" s="143">
        <f>IF('2 علوم تجريبية 1'!$M$1="","",'2 علوم تجريبية 1'!$M$1)</f>
        <v>2</v>
      </c>
      <c r="J22" s="166">
        <f t="shared" si="1"/>
        <v>16.899999999999999</v>
      </c>
      <c r="K22" s="253" t="str">
        <f t="shared" si="2"/>
        <v>نتائج غيرمقبولة</v>
      </c>
      <c r="L22" s="253"/>
      <c r="M22" s="146"/>
      <c r="N22" s="271"/>
      <c r="O22" s="118"/>
      <c r="P22" s="118"/>
    </row>
    <row r="23" spans="1:16" ht="21" thickBot="1" x14ac:dyDescent="0.3">
      <c r="A23" s="141">
        <f>IF('2 علوم تجريبية 1'!C22="","",'2 علوم تجريبية 1'!C22)</f>
        <v>19</v>
      </c>
      <c r="B23" s="239" t="str">
        <f>IF(' 3تسيير واقتصاد'!B22:B22="","",' 3تسيير واقتصاد'!B22:B22)</f>
        <v>هدلي هشام</v>
      </c>
      <c r="C23" s="240"/>
      <c r="D23" s="142">
        <f>IF(' 3تسيير واقتصاد'!C22="","",' 3تسيير واقتصاد'!C22)</f>
        <v>12</v>
      </c>
      <c r="E23" s="142">
        <f>IF(' 3تسيير واقتصاد'!D22="","",' 3تسيير واقتصاد'!D22)</f>
        <v>11</v>
      </c>
      <c r="F23" s="142">
        <f>IF(' 3تسيير واقتصاد'!E22="","",' 3تسيير واقتصاد'!E22)</f>
        <v>8</v>
      </c>
      <c r="G23" s="142">
        <f>IF(' 3تسيير واقتصاد'!F22="","",' 3تسيير واقتصاد'!F22*2)</f>
        <v>21</v>
      </c>
      <c r="H23" s="142">
        <f t="shared" si="0"/>
        <v>10.4</v>
      </c>
      <c r="I23" s="143">
        <f>IF('2 علوم تجريبية 1'!$M$1="","",'2 علوم تجريبية 1'!$M$1)</f>
        <v>2</v>
      </c>
      <c r="J23" s="166">
        <f t="shared" si="1"/>
        <v>20.8</v>
      </c>
      <c r="K23" s="253" t="str">
        <f t="shared" si="2"/>
        <v>نتائج متوسطة</v>
      </c>
      <c r="L23" s="253"/>
      <c r="M23" s="146"/>
      <c r="N23" s="271"/>
      <c r="O23" s="118"/>
      <c r="P23" s="118"/>
    </row>
    <row r="24" spans="1:16" ht="21" thickBot="1" x14ac:dyDescent="0.3">
      <c r="A24" s="141">
        <f>IF('2 علوم تجريبية 1'!C23="","",'2 علوم تجريبية 1'!C23)</f>
        <v>20</v>
      </c>
      <c r="B24" s="239" t="str">
        <f>IF(' 3تسيير واقتصاد'!B23:B23="","",' 3تسيير واقتصاد'!B23:B23)</f>
        <v>هلال ريناس</v>
      </c>
      <c r="C24" s="240"/>
      <c r="D24" s="142">
        <f>IF(' 3تسيير واقتصاد'!C23="","",' 3تسيير واقتصاد'!C23)</f>
        <v>13.5</v>
      </c>
      <c r="E24" s="142">
        <f>IF(' 3تسيير واقتصاد'!D23="","",' 3تسيير واقتصاد'!D23)</f>
        <v>12</v>
      </c>
      <c r="F24" s="142">
        <f>IF(' 3تسيير واقتصاد'!E23="","",' 3تسيير واقتصاد'!E23)</f>
        <v>3.75</v>
      </c>
      <c r="G24" s="142">
        <f>IF(' 3تسيير واقتصاد'!F23="","",' 3تسيير واقتصاد'!F23*2)</f>
        <v>17</v>
      </c>
      <c r="H24" s="142">
        <f t="shared" si="0"/>
        <v>9.25</v>
      </c>
      <c r="I24" s="143">
        <f>IF('2 علوم تجريبية 1'!$M$1="","",'2 علوم تجريبية 1'!$M$1)</f>
        <v>2</v>
      </c>
      <c r="J24" s="166">
        <f t="shared" si="1"/>
        <v>18.5</v>
      </c>
      <c r="K24" s="253" t="str">
        <f t="shared" si="2"/>
        <v>نتائج غيرمقبولة</v>
      </c>
      <c r="L24" s="253"/>
      <c r="M24" s="146"/>
      <c r="N24" s="271"/>
      <c r="O24" s="118"/>
      <c r="P24" s="118"/>
    </row>
    <row r="25" spans="1:16" ht="21" thickBot="1" x14ac:dyDescent="0.3">
      <c r="A25" s="141">
        <f>IF('2 علوم تجريبية 1'!C24="","",'2 علوم تجريبية 1'!C24)</f>
        <v>21</v>
      </c>
      <c r="B25" s="239" t="str">
        <f>IF(' 3تسيير واقتصاد'!B24:B24="","",' 3تسيير واقتصاد'!B24:B24)</f>
        <v/>
      </c>
      <c r="C25" s="240"/>
      <c r="D25" s="142" t="str">
        <f>IF(' 3تسيير واقتصاد'!C24="","",' 3تسيير واقتصاد'!C24)</f>
        <v/>
      </c>
      <c r="E25" s="142" t="str">
        <f>IF(' 3تسيير واقتصاد'!D24="","",' 3تسيير واقتصاد'!D24)</f>
        <v/>
      </c>
      <c r="F25" s="142" t="str">
        <f>IF(' 3تسيير واقتصاد'!E24="","",' 3تسيير واقتصاد'!E24)</f>
        <v/>
      </c>
      <c r="G25" s="142" t="str">
        <f>IF(' 3تسيير واقتصاد'!F24="","",' 3تسيير واقتصاد'!F24*2)</f>
        <v/>
      </c>
      <c r="H25" s="142" t="str">
        <f t="shared" si="0"/>
        <v/>
      </c>
      <c r="I25" s="143">
        <f>IF('2 علوم تجريبية 1'!$M$1="","",'2 علوم تجريبية 1'!$M$1)</f>
        <v>2</v>
      </c>
      <c r="J25" s="166" t="str">
        <f t="shared" si="1"/>
        <v/>
      </c>
      <c r="K25" s="253" t="str">
        <f t="shared" si="2"/>
        <v/>
      </c>
      <c r="L25" s="253"/>
      <c r="M25" s="146"/>
      <c r="N25" s="271"/>
      <c r="O25" s="118"/>
      <c r="P25" s="118"/>
    </row>
    <row r="26" spans="1:16" ht="21" thickBot="1" x14ac:dyDescent="0.3">
      <c r="A26" s="141">
        <f>IF('2 علوم تجريبية 1'!C25="","",'2 علوم تجريبية 1'!C25)</f>
        <v>22</v>
      </c>
      <c r="B26" s="239" t="str">
        <f>IF(' 3تسيير واقتصاد'!B25:B25="","",' 3تسيير واقتصاد'!B25:B25)</f>
        <v/>
      </c>
      <c r="C26" s="240"/>
      <c r="D26" s="142" t="str">
        <f>IF(' 3تسيير واقتصاد'!C25="","",' 3تسيير واقتصاد'!C25)</f>
        <v/>
      </c>
      <c r="E26" s="142" t="str">
        <f>IF(' 3تسيير واقتصاد'!D25="","",' 3تسيير واقتصاد'!D25)</f>
        <v/>
      </c>
      <c r="F26" s="142" t="str">
        <f>IF(' 3تسيير واقتصاد'!E25="","",' 3تسيير واقتصاد'!E25)</f>
        <v/>
      </c>
      <c r="G26" s="142" t="str">
        <f>IF(' 3تسيير واقتصاد'!F25="","",' 3تسيير واقتصاد'!F25*2)</f>
        <v/>
      </c>
      <c r="H26" s="142" t="str">
        <f t="shared" si="0"/>
        <v/>
      </c>
      <c r="I26" s="143">
        <f>IF('2 علوم تجريبية 1'!$M$1="","",'2 علوم تجريبية 1'!$M$1)</f>
        <v>2</v>
      </c>
      <c r="J26" s="166" t="str">
        <f t="shared" si="1"/>
        <v/>
      </c>
      <c r="K26" s="253" t="str">
        <f t="shared" si="2"/>
        <v/>
      </c>
      <c r="L26" s="253"/>
      <c r="M26" s="146"/>
      <c r="N26" s="271"/>
      <c r="O26" s="118"/>
      <c r="P26" s="118"/>
    </row>
    <row r="27" spans="1:16" ht="21" thickBot="1" x14ac:dyDescent="0.3">
      <c r="A27" s="141">
        <f>IF('2 علوم تجريبية 1'!C26="","",'2 علوم تجريبية 1'!C26)</f>
        <v>23</v>
      </c>
      <c r="B27" s="239" t="str">
        <f>IF(' 3تسيير واقتصاد'!B26:B26="","",' 3تسيير واقتصاد'!B26:B26)</f>
        <v/>
      </c>
      <c r="C27" s="240"/>
      <c r="D27" s="142" t="str">
        <f>IF(' 3تسيير واقتصاد'!C26="","",' 3تسيير واقتصاد'!C26)</f>
        <v/>
      </c>
      <c r="E27" s="142" t="str">
        <f>IF(' 3تسيير واقتصاد'!D26="","",' 3تسيير واقتصاد'!D26)</f>
        <v/>
      </c>
      <c r="F27" s="142" t="str">
        <f>IF(' 3تسيير واقتصاد'!E26="","",' 3تسيير واقتصاد'!E26)</f>
        <v/>
      </c>
      <c r="G27" s="142" t="str">
        <f>IF(' 3تسيير واقتصاد'!F26="","",' 3تسيير واقتصاد'!F26*2)</f>
        <v/>
      </c>
      <c r="H27" s="142" t="str">
        <f t="shared" si="0"/>
        <v/>
      </c>
      <c r="I27" s="143">
        <f>IF('2 علوم تجريبية 1'!$M$1="","",'2 علوم تجريبية 1'!$M$1)</f>
        <v>2</v>
      </c>
      <c r="J27" s="166" t="str">
        <f t="shared" si="1"/>
        <v/>
      </c>
      <c r="K27" s="253" t="str">
        <f t="shared" si="2"/>
        <v/>
      </c>
      <c r="L27" s="253"/>
      <c r="M27" s="146"/>
      <c r="N27" s="271"/>
      <c r="O27" s="118"/>
      <c r="P27" s="118"/>
    </row>
    <row r="28" spans="1:16" ht="21" thickBot="1" x14ac:dyDescent="0.3">
      <c r="A28" s="141">
        <f>IF('2 علوم تجريبية 1'!C27="","",'2 علوم تجريبية 1'!C27)</f>
        <v>24</v>
      </c>
      <c r="B28" s="239" t="str">
        <f>IF(' 3تسيير واقتصاد'!B27:B27="","",' 3تسيير واقتصاد'!B27:B27)</f>
        <v/>
      </c>
      <c r="C28" s="240"/>
      <c r="D28" s="142" t="str">
        <f>IF(' 3تسيير واقتصاد'!C27="","",' 3تسيير واقتصاد'!C27)</f>
        <v/>
      </c>
      <c r="E28" s="142" t="str">
        <f>IF(' 3تسيير واقتصاد'!D27="","",' 3تسيير واقتصاد'!D27)</f>
        <v/>
      </c>
      <c r="F28" s="142" t="str">
        <f>IF(' 3تسيير واقتصاد'!E27="","",' 3تسيير واقتصاد'!E27)</f>
        <v/>
      </c>
      <c r="G28" s="142" t="str">
        <f>IF(' 3تسيير واقتصاد'!F27="","",' 3تسيير واقتصاد'!F27*2)</f>
        <v/>
      </c>
      <c r="H28" s="142" t="str">
        <f t="shared" si="0"/>
        <v/>
      </c>
      <c r="I28" s="143">
        <f>IF('2 علوم تجريبية 1'!$M$1="","",'2 علوم تجريبية 1'!$M$1)</f>
        <v>2</v>
      </c>
      <c r="J28" s="166" t="str">
        <f t="shared" si="1"/>
        <v/>
      </c>
      <c r="K28" s="253" t="str">
        <f t="shared" si="2"/>
        <v/>
      </c>
      <c r="L28" s="253"/>
      <c r="M28" s="146"/>
      <c r="N28" s="271"/>
      <c r="O28" s="118"/>
      <c r="P28" s="118"/>
    </row>
    <row r="29" spans="1:16" ht="21" thickBot="1" x14ac:dyDescent="0.3">
      <c r="A29" s="141">
        <f>IF('2 علوم تجريبية 1'!C28="","",'2 علوم تجريبية 1'!C28)</f>
        <v>25</v>
      </c>
      <c r="B29" s="276" t="str">
        <f>IF(' 3تسيير واقتصاد'!B28:B28="","",' 3تسيير واقتصاد'!B28:B28)</f>
        <v/>
      </c>
      <c r="C29" s="277"/>
      <c r="D29" s="160" t="str">
        <f>IF(' 3تسيير واقتصاد'!C28="","",' 3تسيير واقتصاد'!C28)</f>
        <v/>
      </c>
      <c r="E29" s="160" t="str">
        <f>IF(' 3تسيير واقتصاد'!D28="","",' 3تسيير واقتصاد'!D28)</f>
        <v/>
      </c>
      <c r="F29" s="160" t="str">
        <f>IF(' 3تسيير واقتصاد'!E28="","",' 3تسيير واقتصاد'!E28)</f>
        <v/>
      </c>
      <c r="G29" s="160" t="str">
        <f>IF(' 3تسيير واقتصاد'!F28="","",' 3تسيير واقتصاد'!F28*2)</f>
        <v/>
      </c>
      <c r="H29" s="160" t="str">
        <f t="shared" si="0"/>
        <v/>
      </c>
      <c r="I29" s="161">
        <f>IF('2 علوم تجريبية 1'!$M$1="","",'2 علوم تجريبية 1'!$M$1)</f>
        <v>2</v>
      </c>
      <c r="J29" s="168" t="str">
        <f t="shared" si="1"/>
        <v/>
      </c>
      <c r="K29" s="278" t="str">
        <f t="shared" si="2"/>
        <v/>
      </c>
      <c r="L29" s="278"/>
      <c r="M29" s="157"/>
      <c r="N29" s="272"/>
      <c r="O29" s="118"/>
      <c r="P29" s="118"/>
    </row>
    <row r="30" spans="1:16" ht="19.5" thickBot="1" x14ac:dyDescent="0.3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3"/>
      <c r="O30" s="118"/>
      <c r="P30" s="118"/>
    </row>
    <row r="31" spans="1:16" ht="24" thickTop="1" thickBot="1" x14ac:dyDescent="0.3">
      <c r="A31" s="129"/>
      <c r="B31" s="279" t="s">
        <v>160</v>
      </c>
      <c r="C31" s="280"/>
      <c r="D31" s="281"/>
      <c r="E31" s="129"/>
      <c r="F31" s="173">
        <f>COUNTIF(H5:H29,"&gt;=10")</f>
        <v>8</v>
      </c>
      <c r="G31" s="129"/>
      <c r="H31" s="129"/>
      <c r="I31" s="279" t="s">
        <v>159</v>
      </c>
      <c r="J31" s="280"/>
      <c r="K31" s="281"/>
      <c r="L31" s="129"/>
      <c r="M31" s="129"/>
      <c r="N31" s="173">
        <f>COUNTIF(H5:H29,"&lt;10")</f>
        <v>12</v>
      </c>
      <c r="O31" s="118"/>
      <c r="P31" s="118"/>
    </row>
    <row r="32" spans="1:16" ht="19.5" thickTop="1" x14ac:dyDescent="0.25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18"/>
      <c r="P32" s="118"/>
    </row>
    <row r="33" spans="1:16" x14ac:dyDescent="0.2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18"/>
      <c r="P33" s="118"/>
    </row>
    <row r="34" spans="1:16" x14ac:dyDescent="0.25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18"/>
      <c r="P34" s="118"/>
    </row>
    <row r="35" spans="1:16" x14ac:dyDescent="0.25">
      <c r="A35" s="129" t="str">
        <f>IF('2 علوم تجريبية 1'!C34="","",'2 علوم تجريبية 1'!C34)</f>
        <v/>
      </c>
      <c r="B35" s="129" t="str">
        <f>IF('2 علوم تجريبية 1'!D34:D34="","",'2 علوم تجريبية 1'!D34:D34)</f>
        <v/>
      </c>
      <c r="C35" s="129"/>
      <c r="D35" s="129" t="str">
        <f>IF('2 علوم تجريبية 1'!F34="","",'2 علوم تجريبية 1'!F34)</f>
        <v/>
      </c>
      <c r="E35" s="129" t="str">
        <f>IF('2 علوم تجريبية 1'!G34="","",'2 علوم تجريبية 1'!G34)</f>
        <v/>
      </c>
      <c r="F35" s="129" t="str">
        <f>IF('2 علوم تجريبية 1'!H34="","",'2 علوم تجريبية 1'!H34)</f>
        <v/>
      </c>
      <c r="G35" s="129" t="str">
        <f>IF('2 علوم تجريبية 1'!I34="","",'2 علوم تجريبية 1'!I34*2)</f>
        <v/>
      </c>
      <c r="H35" s="129" t="str">
        <f t="shared" ref="H35:H40" si="3">IFERROR((D35+E35+F35+G35)/5,"")</f>
        <v/>
      </c>
      <c r="I35" s="130"/>
      <c r="J35" s="129" t="str">
        <f t="shared" si="1"/>
        <v/>
      </c>
      <c r="K35" s="129" t="str">
        <f t="shared" si="2"/>
        <v/>
      </c>
      <c r="L35" s="129"/>
      <c r="M35" s="129"/>
      <c r="N35" s="129"/>
      <c r="O35" s="118"/>
      <c r="P35" s="118"/>
    </row>
    <row r="36" spans="1:16" x14ac:dyDescent="0.25">
      <c r="A36" s="129" t="str">
        <f>IF('2 علوم تجريبية 1'!C35="","",'2 علوم تجريبية 1'!C35)</f>
        <v/>
      </c>
      <c r="B36" s="129" t="str">
        <f>IF('2 علوم تجريبية 1'!D35:D35="","",'2 علوم تجريبية 1'!D35:D35)</f>
        <v/>
      </c>
      <c r="C36" s="129"/>
      <c r="D36" s="129" t="str">
        <f>IF('2 علوم تجريبية 1'!F35="","",'2 علوم تجريبية 1'!F35)</f>
        <v/>
      </c>
      <c r="E36" s="129" t="str">
        <f>IF('2 علوم تجريبية 1'!G35="","",'2 علوم تجريبية 1'!G35)</f>
        <v/>
      </c>
      <c r="F36" s="129" t="str">
        <f>IF('2 علوم تجريبية 1'!H35="","",'2 علوم تجريبية 1'!H35)</f>
        <v/>
      </c>
      <c r="G36" s="129" t="str">
        <f>IF('2 علوم تجريبية 1'!I35="","",'2 علوم تجريبية 1'!I35*2)</f>
        <v/>
      </c>
      <c r="H36" s="129" t="str">
        <f t="shared" si="3"/>
        <v/>
      </c>
      <c r="I36" s="130"/>
      <c r="J36" s="129" t="str">
        <f t="shared" si="1"/>
        <v/>
      </c>
      <c r="K36" s="129" t="str">
        <f t="shared" si="2"/>
        <v/>
      </c>
      <c r="L36" s="129"/>
      <c r="M36" s="129"/>
      <c r="N36" s="129"/>
      <c r="O36" s="118"/>
      <c r="P36" s="118"/>
    </row>
    <row r="37" spans="1:16" x14ac:dyDescent="0.25">
      <c r="A37" s="129" t="str">
        <f>IF('2 علوم تجريبية 1'!C36="","",'2 علوم تجريبية 1'!C36)</f>
        <v/>
      </c>
      <c r="B37" s="129" t="str">
        <f>IF('2 علوم تجريبية 1'!D36:D36="","",'2 علوم تجريبية 1'!D36:D36)</f>
        <v/>
      </c>
      <c r="C37" s="129"/>
      <c r="D37" s="129" t="str">
        <f>IF('2 علوم تجريبية 1'!F36="","",'2 علوم تجريبية 1'!F36)</f>
        <v/>
      </c>
      <c r="E37" s="129" t="str">
        <f>IF('2 علوم تجريبية 1'!G36="","",'2 علوم تجريبية 1'!G36)</f>
        <v/>
      </c>
      <c r="F37" s="129" t="str">
        <f>IF('2 علوم تجريبية 1'!H36="","",'2 علوم تجريبية 1'!H36)</f>
        <v/>
      </c>
      <c r="G37" s="129" t="str">
        <f>IF('2 علوم تجريبية 1'!I36="","",'2 علوم تجريبية 1'!I36*2)</f>
        <v/>
      </c>
      <c r="H37" s="129" t="str">
        <f t="shared" si="3"/>
        <v/>
      </c>
      <c r="I37" s="130"/>
      <c r="J37" s="129" t="str">
        <f t="shared" si="1"/>
        <v/>
      </c>
      <c r="K37" s="129" t="str">
        <f t="shared" si="2"/>
        <v/>
      </c>
      <c r="L37" s="129"/>
      <c r="M37" s="129"/>
      <c r="N37" s="129"/>
      <c r="O37" s="118"/>
      <c r="P37" s="118"/>
    </row>
    <row r="38" spans="1:16" x14ac:dyDescent="0.25">
      <c r="A38" s="129" t="str">
        <f>IF('2 علوم تجريبية 1'!C37="","",'2 علوم تجريبية 1'!C37)</f>
        <v/>
      </c>
      <c r="B38" s="129" t="str">
        <f>IF('2 علوم تجريبية 1'!D37:D37="","",'2 علوم تجريبية 1'!D37:D37)</f>
        <v/>
      </c>
      <c r="C38" s="129"/>
      <c r="D38" s="129" t="str">
        <f>IF('2 علوم تجريبية 1'!F37="","",'2 علوم تجريبية 1'!F37)</f>
        <v/>
      </c>
      <c r="E38" s="129" t="str">
        <f>IF('2 علوم تجريبية 1'!G37="","",'2 علوم تجريبية 1'!G37)</f>
        <v/>
      </c>
      <c r="F38" s="129" t="str">
        <f>IF('2 علوم تجريبية 1'!H37="","",'2 علوم تجريبية 1'!H37)</f>
        <v/>
      </c>
      <c r="G38" s="129" t="str">
        <f>IF('2 علوم تجريبية 1'!I37="","",'2 علوم تجريبية 1'!I37*2)</f>
        <v/>
      </c>
      <c r="H38" s="129" t="str">
        <f t="shared" si="3"/>
        <v/>
      </c>
      <c r="I38" s="130"/>
      <c r="J38" s="129" t="str">
        <f t="shared" si="1"/>
        <v/>
      </c>
      <c r="K38" s="129" t="str">
        <f t="shared" si="2"/>
        <v/>
      </c>
      <c r="L38" s="129"/>
      <c r="M38" s="129"/>
      <c r="N38" s="129"/>
      <c r="O38" s="118"/>
      <c r="P38" s="118"/>
    </row>
    <row r="39" spans="1:16" x14ac:dyDescent="0.25">
      <c r="A39" s="129" t="str">
        <f>IF('2 علوم تجريبية 1'!C38="","",'2 علوم تجريبية 1'!C38)</f>
        <v/>
      </c>
      <c r="B39" s="129" t="str">
        <f>IF('2 علوم تجريبية 1'!D38:D38="","",'2 علوم تجريبية 1'!D38:D38)</f>
        <v/>
      </c>
      <c r="C39" s="129"/>
      <c r="D39" s="129" t="str">
        <f>IF('2 علوم تجريبية 1'!F38="","",'2 علوم تجريبية 1'!F38)</f>
        <v/>
      </c>
      <c r="E39" s="129" t="str">
        <f>IF('2 علوم تجريبية 1'!G38="","",'2 علوم تجريبية 1'!G38)</f>
        <v/>
      </c>
      <c r="F39" s="129" t="str">
        <f>IF('2 علوم تجريبية 1'!H38="","",'2 علوم تجريبية 1'!H38)</f>
        <v/>
      </c>
      <c r="G39" s="129" t="str">
        <f>IF('2 علوم تجريبية 1'!I38="","",'2 علوم تجريبية 1'!I38*2)</f>
        <v/>
      </c>
      <c r="H39" s="129" t="str">
        <f t="shared" si="3"/>
        <v/>
      </c>
      <c r="I39" s="130"/>
      <c r="J39" s="129" t="str">
        <f t="shared" si="1"/>
        <v/>
      </c>
      <c r="K39" s="129" t="str">
        <f t="shared" si="2"/>
        <v/>
      </c>
      <c r="L39" s="129"/>
      <c r="M39" s="129"/>
      <c r="N39" s="129"/>
      <c r="O39" s="118"/>
      <c r="P39" s="118"/>
    </row>
    <row r="40" spans="1:16" ht="19.5" thickBot="1" x14ac:dyDescent="0.3">
      <c r="A40" s="129" t="str">
        <f>IF('2 علوم تجريبية 1'!C39="","",'2 علوم تجريبية 1'!C39)</f>
        <v/>
      </c>
      <c r="B40" s="129" t="str">
        <f>IF('2 علوم تجريبية 1'!D39:D39="","",'2 علوم تجريبية 1'!D39:D39)</f>
        <v/>
      </c>
      <c r="C40" s="129"/>
      <c r="D40" s="129" t="str">
        <f>IF('2 علوم تجريبية 1'!F39="","",'2 علوم تجريبية 1'!F39)</f>
        <v/>
      </c>
      <c r="E40" s="129" t="str">
        <f>IF('2 علوم تجريبية 1'!G39="","",'2 علوم تجريبية 1'!G39)</f>
        <v/>
      </c>
      <c r="F40" s="129" t="str">
        <f>IF('2 علوم تجريبية 1'!H39="","",'2 علوم تجريبية 1'!H39)</f>
        <v/>
      </c>
      <c r="G40" s="129" t="str">
        <f>IF('2 علوم تجريبية 1'!I39="","",'2 علوم تجريبية 1'!I39*2)</f>
        <v/>
      </c>
      <c r="H40" s="129" t="str">
        <f t="shared" si="3"/>
        <v/>
      </c>
      <c r="I40" s="130"/>
      <c r="J40" s="129" t="str">
        <f t="shared" si="1"/>
        <v/>
      </c>
      <c r="K40" s="129" t="str">
        <f t="shared" si="2"/>
        <v/>
      </c>
      <c r="L40" s="129"/>
      <c r="M40" s="129"/>
      <c r="N40" s="129"/>
      <c r="O40" s="118"/>
      <c r="P40" s="118"/>
    </row>
    <row r="41" spans="1:16" ht="30.75" thickBot="1" x14ac:dyDescent="0.3">
      <c r="A41" s="246" t="s">
        <v>0</v>
      </c>
      <c r="B41" s="246"/>
      <c r="C41" s="248" t="s">
        <v>26</v>
      </c>
      <c r="D41" s="248"/>
      <c r="E41" s="249"/>
      <c r="F41" s="243" t="s">
        <v>21</v>
      </c>
      <c r="G41" s="244"/>
      <c r="H41" s="244"/>
      <c r="I41" s="245"/>
      <c r="J41" s="263" t="s">
        <v>9</v>
      </c>
      <c r="K41" s="264"/>
      <c r="L41" s="262" t="s">
        <v>19</v>
      </c>
      <c r="M41" s="262"/>
      <c r="N41" s="262"/>
    </row>
    <row r="42" spans="1:16" ht="23.25" thickBot="1" x14ac:dyDescent="0.3">
      <c r="A42" s="246" t="s">
        <v>6</v>
      </c>
      <c r="B42" s="246"/>
      <c r="C42" s="250" t="s">
        <v>29</v>
      </c>
      <c r="D42" s="250"/>
      <c r="E42" s="250"/>
      <c r="F42" s="241" t="s">
        <v>5</v>
      </c>
      <c r="G42" s="241"/>
      <c r="H42" s="251" t="str">
        <f>IFERROR(INDEX($B$45:$H$74,MATCH(L42,$H$45:$H$74,0),1),"")</f>
        <v/>
      </c>
      <c r="I42" s="251"/>
      <c r="J42" s="252"/>
      <c r="K42" s="165" t="s">
        <v>10</v>
      </c>
      <c r="L42" s="136">
        <f>IFERROR(MAX(H45:H80),"")</f>
        <v>0</v>
      </c>
      <c r="M42" s="137"/>
      <c r="N42" s="138" t="s">
        <v>18</v>
      </c>
    </row>
    <row r="43" spans="1:16" ht="23.25" thickBot="1" x14ac:dyDescent="0.3">
      <c r="A43" s="246" t="s">
        <v>1</v>
      </c>
      <c r="B43" s="246"/>
      <c r="C43" s="250" t="s">
        <v>7</v>
      </c>
      <c r="D43" s="250"/>
      <c r="E43" s="250"/>
      <c r="F43" s="242" t="s">
        <v>8</v>
      </c>
      <c r="G43" s="242"/>
      <c r="H43" s="252" t="str">
        <f>IFERROR(INDEX($B$45:$H$74,MATCH(L43,$H$45:$H$74,0),1),"")</f>
        <v/>
      </c>
      <c r="I43" s="252"/>
      <c r="J43" s="252"/>
      <c r="K43" s="165" t="s">
        <v>10</v>
      </c>
      <c r="L43" s="136">
        <f>IFERROR(MIN(H45:H80),"")</f>
        <v>0</v>
      </c>
      <c r="M43" s="137"/>
      <c r="N43" s="139" t="s">
        <v>25</v>
      </c>
    </row>
    <row r="44" spans="1:16" ht="21.75" customHeight="1" thickTop="1" thickBot="1" x14ac:dyDescent="0.3">
      <c r="A44" s="163" t="s">
        <v>2</v>
      </c>
      <c r="B44" s="247" t="s">
        <v>3</v>
      </c>
      <c r="C44" s="247"/>
      <c r="D44" s="164" t="s">
        <v>11</v>
      </c>
      <c r="E44" s="164" t="s">
        <v>12</v>
      </c>
      <c r="F44" s="164" t="s">
        <v>13</v>
      </c>
      <c r="G44" s="164" t="s">
        <v>28</v>
      </c>
      <c r="H44" s="164" t="s">
        <v>14</v>
      </c>
      <c r="I44" s="164" t="s">
        <v>15</v>
      </c>
      <c r="J44" s="164" t="s">
        <v>16</v>
      </c>
      <c r="K44" s="265" t="s">
        <v>17</v>
      </c>
      <c r="L44" s="265"/>
      <c r="M44" s="140"/>
      <c r="N44" s="273" t="s">
        <v>151</v>
      </c>
    </row>
    <row r="45" spans="1:16" ht="21" thickBot="1" x14ac:dyDescent="0.3">
      <c r="A45" s="141">
        <f>IF(' 3تسيير واقتصاد'!A4="","",' 3تسيير واقتصاد'!A4)</f>
        <v>1</v>
      </c>
      <c r="B45" s="239" t="str">
        <f>IF(' 3تسيير واقتصاد'!B4:B4="","",' 3تسيير واقتصاد'!B4:B4)</f>
        <v>العياشي عائشة</v>
      </c>
      <c r="C45" s="240"/>
      <c r="D45" s="142" t="str">
        <f>IF(' 3تسيير واقتصاد'!H4="","",' 3تسيير واقتصاد'!H4)</f>
        <v/>
      </c>
      <c r="E45" s="142" t="str">
        <f>IF(' 3تسيير واقتصاد'!I4="","",' 3تسيير واقتصاد'!I4)</f>
        <v/>
      </c>
      <c r="F45" s="142" t="str">
        <f>IF(' 3تسيير واقتصاد'!J4="","",' 3تسيير واقتصاد'!J4)</f>
        <v/>
      </c>
      <c r="G45" s="142" t="str">
        <f>IF(' 3تسيير واقتصاد'!K4="","",' 3تسيير واقتصاد'!K4*2)</f>
        <v/>
      </c>
      <c r="H45" s="142" t="str">
        <f>IF(D45="","",SUM(D45:G45)/5)</f>
        <v/>
      </c>
      <c r="I45" s="143">
        <f>IF('2 علوم تجريبية 1'!$M$1="","",'2 علوم تجريبية 1'!$M$1)</f>
        <v>2</v>
      </c>
      <c r="J45" s="166" t="str">
        <f>IFERROR(I45*H45,"")</f>
        <v/>
      </c>
      <c r="K45" s="253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53"/>
      <c r="M45" s="145"/>
      <c r="N45" s="274"/>
    </row>
    <row r="46" spans="1:16" ht="21" thickBot="1" x14ac:dyDescent="0.3">
      <c r="A46" s="141">
        <f>IF(' 3تسيير واقتصاد'!A5="","",' 3تسيير واقتصاد'!A5)</f>
        <v>2</v>
      </c>
      <c r="B46" s="239" t="str">
        <f>IF(' 3تسيير واقتصاد'!B5:B5="","",' 3تسيير واقتصاد'!B5:B5)</f>
        <v>برهمي أمين</v>
      </c>
      <c r="C46" s="240"/>
      <c r="D46" s="142" t="str">
        <f>IF(' 3تسيير واقتصاد'!H5="","",' 3تسيير واقتصاد'!H5)</f>
        <v/>
      </c>
      <c r="E46" s="142" t="str">
        <f>IF(' 3تسيير واقتصاد'!I5="","",' 3تسيير واقتصاد'!I5)</f>
        <v/>
      </c>
      <c r="F46" s="142" t="str">
        <f>IF(' 3تسيير واقتصاد'!J5="","",' 3تسيير واقتصاد'!J5)</f>
        <v/>
      </c>
      <c r="G46" s="142" t="str">
        <f>IF(' 3تسيير واقتصاد'!K5="","",' 3تسيير واقتصاد'!K5*2)</f>
        <v/>
      </c>
      <c r="H46" s="142" t="str">
        <f t="shared" ref="H46:H69" si="4">IF(D46="","",SUM(D46:G46)/5)</f>
        <v/>
      </c>
      <c r="I46" s="143">
        <f>IF('2 علوم تجريبية 1'!$M$1="","",'2 علوم تجريبية 1'!$M$1)</f>
        <v>2</v>
      </c>
      <c r="J46" s="166" t="str">
        <f t="shared" ref="J46:J69" si="5">IFERROR(I46*H46,"")</f>
        <v/>
      </c>
      <c r="K46" s="253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53"/>
      <c r="M46" s="146"/>
      <c r="N46" s="274"/>
    </row>
    <row r="47" spans="1:16" ht="21" thickBot="1" x14ac:dyDescent="0.3">
      <c r="A47" s="141">
        <f>IF(' 3تسيير واقتصاد'!A6="","",' 3تسيير واقتصاد'!A6)</f>
        <v>3</v>
      </c>
      <c r="B47" s="239" t="str">
        <f>IF(' 3تسيير واقتصاد'!B6:B6="","",' 3تسيير واقتصاد'!B6:B6)</f>
        <v>بلقاسم سارة</v>
      </c>
      <c r="C47" s="240"/>
      <c r="D47" s="142" t="str">
        <f>IF(' 3تسيير واقتصاد'!H6="","",' 3تسيير واقتصاد'!H6)</f>
        <v/>
      </c>
      <c r="E47" s="142" t="str">
        <f>IF(' 3تسيير واقتصاد'!I6="","",' 3تسيير واقتصاد'!I6)</f>
        <v/>
      </c>
      <c r="F47" s="142" t="str">
        <f>IF(' 3تسيير واقتصاد'!J6="","",' 3تسيير واقتصاد'!J6)</f>
        <v/>
      </c>
      <c r="G47" s="142" t="str">
        <f>IF(' 3تسيير واقتصاد'!K6="","",' 3تسيير واقتصاد'!K6*2)</f>
        <v/>
      </c>
      <c r="H47" s="142" t="str">
        <f t="shared" si="4"/>
        <v/>
      </c>
      <c r="I47" s="143">
        <f>IF('2 علوم تجريبية 1'!$M$1="","",'2 علوم تجريبية 1'!$M$1)</f>
        <v>2</v>
      </c>
      <c r="J47" s="166" t="str">
        <f t="shared" si="5"/>
        <v/>
      </c>
      <c r="K47" s="253" t="str">
        <f t="shared" si="6"/>
        <v/>
      </c>
      <c r="L47" s="253"/>
      <c r="M47" s="146"/>
      <c r="N47" s="274"/>
    </row>
    <row r="48" spans="1:16" ht="21" thickBot="1" x14ac:dyDescent="0.3">
      <c r="A48" s="141">
        <f>IF(' 3تسيير واقتصاد'!A7="","",' 3تسيير واقتصاد'!A7)</f>
        <v>4</v>
      </c>
      <c r="B48" s="239" t="str">
        <f>IF(' 3تسيير واقتصاد'!B7:B7="","",' 3تسيير واقتصاد'!B7:B7)</f>
        <v>بن أحمد محمد لأمين</v>
      </c>
      <c r="C48" s="240"/>
      <c r="D48" s="142" t="str">
        <f>IF(' 3تسيير واقتصاد'!H7="","",' 3تسيير واقتصاد'!H7)</f>
        <v/>
      </c>
      <c r="E48" s="142" t="str">
        <f>IF(' 3تسيير واقتصاد'!I7="","",' 3تسيير واقتصاد'!I7)</f>
        <v/>
      </c>
      <c r="F48" s="142" t="str">
        <f>IF(' 3تسيير واقتصاد'!J7="","",' 3تسيير واقتصاد'!J7)</f>
        <v/>
      </c>
      <c r="G48" s="142" t="str">
        <f>IF(' 3تسيير واقتصاد'!K7="","",' 3تسيير واقتصاد'!K7*2)</f>
        <v/>
      </c>
      <c r="H48" s="142" t="str">
        <f t="shared" si="4"/>
        <v/>
      </c>
      <c r="I48" s="143">
        <f>IF('2 علوم تجريبية 1'!$M$1="","",'2 علوم تجريبية 1'!$M$1)</f>
        <v>2</v>
      </c>
      <c r="J48" s="166" t="str">
        <f t="shared" si="5"/>
        <v/>
      </c>
      <c r="K48" s="253" t="str">
        <f t="shared" si="6"/>
        <v/>
      </c>
      <c r="L48" s="253"/>
      <c r="M48" s="146"/>
      <c r="N48" s="274"/>
    </row>
    <row r="49" spans="1:14" ht="21" thickBot="1" x14ac:dyDescent="0.3">
      <c r="A49" s="141">
        <f>IF(' 3تسيير واقتصاد'!A8="","",' 3تسيير واقتصاد'!A8)</f>
        <v>5</v>
      </c>
      <c r="B49" s="239" t="str">
        <f>IF(' 3تسيير واقتصاد'!B8:B8="","",' 3تسيير واقتصاد'!B8:B8)</f>
        <v>بودي إلياس</v>
      </c>
      <c r="C49" s="240"/>
      <c r="D49" s="142" t="str">
        <f>IF(' 3تسيير واقتصاد'!H8="","",' 3تسيير واقتصاد'!H8)</f>
        <v/>
      </c>
      <c r="E49" s="142" t="str">
        <f>IF(' 3تسيير واقتصاد'!I8="","",' 3تسيير واقتصاد'!I8)</f>
        <v/>
      </c>
      <c r="F49" s="142" t="str">
        <f>IF(' 3تسيير واقتصاد'!J8="","",' 3تسيير واقتصاد'!J8)</f>
        <v/>
      </c>
      <c r="G49" s="142" t="str">
        <f>IF(' 3تسيير واقتصاد'!K8="","",' 3تسيير واقتصاد'!K8*2)</f>
        <v/>
      </c>
      <c r="H49" s="142" t="str">
        <f t="shared" si="4"/>
        <v/>
      </c>
      <c r="I49" s="143">
        <f>IF('2 علوم تجريبية 1'!$M$1="","",'2 علوم تجريبية 1'!$M$1)</f>
        <v>2</v>
      </c>
      <c r="J49" s="166" t="str">
        <f t="shared" si="5"/>
        <v/>
      </c>
      <c r="K49" s="253" t="str">
        <f t="shared" si="6"/>
        <v/>
      </c>
      <c r="L49" s="253"/>
      <c r="M49" s="146"/>
      <c r="N49" s="274"/>
    </row>
    <row r="50" spans="1:14" ht="21" thickBot="1" x14ac:dyDescent="0.3">
      <c r="A50" s="141">
        <f>IF(' 3تسيير واقتصاد'!A9="","",' 3تسيير واقتصاد'!A9)</f>
        <v>6</v>
      </c>
      <c r="B50" s="239" t="str">
        <f>IF(' 3تسيير واقتصاد'!B9:B9="","",' 3تسيير واقتصاد'!B9:B9)</f>
        <v>بودي سمية</v>
      </c>
      <c r="C50" s="240"/>
      <c r="D50" s="142" t="str">
        <f>IF(' 3تسيير واقتصاد'!H9="","",' 3تسيير واقتصاد'!H9)</f>
        <v/>
      </c>
      <c r="E50" s="142" t="str">
        <f>IF(' 3تسيير واقتصاد'!I9="","",' 3تسيير واقتصاد'!I9)</f>
        <v/>
      </c>
      <c r="F50" s="142" t="str">
        <f>IF(' 3تسيير واقتصاد'!J9="","",' 3تسيير واقتصاد'!J9)</f>
        <v/>
      </c>
      <c r="G50" s="142" t="str">
        <f>IF(' 3تسيير واقتصاد'!K9="","",' 3تسيير واقتصاد'!K9*2)</f>
        <v/>
      </c>
      <c r="H50" s="142" t="str">
        <f t="shared" si="4"/>
        <v/>
      </c>
      <c r="I50" s="143">
        <f>IF('2 علوم تجريبية 1'!$M$1="","",'2 علوم تجريبية 1'!$M$1)</f>
        <v>2</v>
      </c>
      <c r="J50" s="166" t="str">
        <f t="shared" si="5"/>
        <v/>
      </c>
      <c r="K50" s="253" t="str">
        <f t="shared" si="6"/>
        <v/>
      </c>
      <c r="L50" s="253"/>
      <c r="M50" s="146"/>
      <c r="N50" s="274"/>
    </row>
    <row r="51" spans="1:14" ht="21" thickBot="1" x14ac:dyDescent="0.3">
      <c r="A51" s="141">
        <f>IF(' 3تسيير واقتصاد'!A10="","",' 3تسيير واقتصاد'!A10)</f>
        <v>7</v>
      </c>
      <c r="B51" s="239" t="str">
        <f>IF(' 3تسيير واقتصاد'!B10:B10="","",' 3تسيير واقتصاد'!B10:B10)</f>
        <v>تونسي حنان</v>
      </c>
      <c r="C51" s="240"/>
      <c r="D51" s="142" t="str">
        <f>IF(' 3تسيير واقتصاد'!H10="","",' 3تسيير واقتصاد'!H10)</f>
        <v/>
      </c>
      <c r="E51" s="142" t="str">
        <f>IF(' 3تسيير واقتصاد'!I10="","",' 3تسيير واقتصاد'!I10)</f>
        <v/>
      </c>
      <c r="F51" s="142" t="str">
        <f>IF(' 3تسيير واقتصاد'!J10="","",' 3تسيير واقتصاد'!J10)</f>
        <v/>
      </c>
      <c r="G51" s="142" t="str">
        <f>IF(' 3تسيير واقتصاد'!K10="","",' 3تسيير واقتصاد'!K10*2)</f>
        <v/>
      </c>
      <c r="H51" s="142" t="str">
        <f t="shared" si="4"/>
        <v/>
      </c>
      <c r="I51" s="143">
        <f>IF('2 علوم تجريبية 1'!$M$1="","",'2 علوم تجريبية 1'!$M$1)</f>
        <v>2</v>
      </c>
      <c r="J51" s="166" t="str">
        <f t="shared" si="5"/>
        <v/>
      </c>
      <c r="K51" s="253" t="str">
        <f t="shared" si="6"/>
        <v/>
      </c>
      <c r="L51" s="253"/>
      <c r="M51" s="146"/>
      <c r="N51" s="274"/>
    </row>
    <row r="52" spans="1:14" ht="21" thickBot="1" x14ac:dyDescent="0.3">
      <c r="A52" s="141">
        <f>IF(' 3تسيير واقتصاد'!A11="","",' 3تسيير واقتصاد'!A11)</f>
        <v>8</v>
      </c>
      <c r="B52" s="239" t="str">
        <f>IF(' 3تسيير واقتصاد'!B11:B11="","",' 3تسيير واقتصاد'!B11:B11)</f>
        <v>حكومي أحمد عبد الكريم</v>
      </c>
      <c r="C52" s="240"/>
      <c r="D52" s="142" t="str">
        <f>IF(' 3تسيير واقتصاد'!H11="","",' 3تسيير واقتصاد'!H11)</f>
        <v/>
      </c>
      <c r="E52" s="142" t="str">
        <f>IF(' 3تسيير واقتصاد'!I11="","",' 3تسيير واقتصاد'!I11)</f>
        <v/>
      </c>
      <c r="F52" s="142" t="str">
        <f>IF(' 3تسيير واقتصاد'!J11="","",' 3تسيير واقتصاد'!J11)</f>
        <v/>
      </c>
      <c r="G52" s="142" t="str">
        <f>IF(' 3تسيير واقتصاد'!K11="","",' 3تسيير واقتصاد'!K11*2)</f>
        <v/>
      </c>
      <c r="H52" s="142" t="str">
        <f t="shared" si="4"/>
        <v/>
      </c>
      <c r="I52" s="143">
        <f>IF('2 علوم تجريبية 1'!$M$1="","",'2 علوم تجريبية 1'!$M$1)</f>
        <v>2</v>
      </c>
      <c r="J52" s="166" t="str">
        <f t="shared" si="5"/>
        <v/>
      </c>
      <c r="K52" s="253" t="str">
        <f t="shared" si="6"/>
        <v/>
      </c>
      <c r="L52" s="253"/>
      <c r="M52" s="146"/>
      <c r="N52" s="274"/>
    </row>
    <row r="53" spans="1:14" ht="21" thickBot="1" x14ac:dyDescent="0.3">
      <c r="A53" s="141">
        <f>IF(' 3تسيير واقتصاد'!A12="","",' 3تسيير واقتصاد'!A12)</f>
        <v>9</v>
      </c>
      <c r="B53" s="239" t="str">
        <f>IF(' 3تسيير واقتصاد'!B12:B12="","",' 3تسيير واقتصاد'!B12:B12)</f>
        <v>دحام فاطمة الزهراء</v>
      </c>
      <c r="C53" s="240"/>
      <c r="D53" s="142" t="str">
        <f>IF(' 3تسيير واقتصاد'!H12="","",' 3تسيير واقتصاد'!H12)</f>
        <v/>
      </c>
      <c r="E53" s="142" t="str">
        <f>IF(' 3تسيير واقتصاد'!I12="","",' 3تسيير واقتصاد'!I12)</f>
        <v/>
      </c>
      <c r="F53" s="142" t="str">
        <f>IF(' 3تسيير واقتصاد'!J12="","",' 3تسيير واقتصاد'!J12)</f>
        <v/>
      </c>
      <c r="G53" s="142" t="str">
        <f>IF(' 3تسيير واقتصاد'!K12="","",' 3تسيير واقتصاد'!K12*2)</f>
        <v/>
      </c>
      <c r="H53" s="142" t="str">
        <f t="shared" si="4"/>
        <v/>
      </c>
      <c r="I53" s="143">
        <f>IF('2 علوم تجريبية 1'!$M$1="","",'2 علوم تجريبية 1'!$M$1)</f>
        <v>2</v>
      </c>
      <c r="J53" s="166" t="str">
        <f t="shared" si="5"/>
        <v/>
      </c>
      <c r="K53" s="253" t="str">
        <f t="shared" si="6"/>
        <v/>
      </c>
      <c r="L53" s="253"/>
      <c r="M53" s="146"/>
      <c r="N53" s="274"/>
    </row>
    <row r="54" spans="1:14" ht="21" thickBot="1" x14ac:dyDescent="0.3">
      <c r="A54" s="141">
        <f>IF(' 3تسيير واقتصاد'!A13="","",' 3تسيير واقتصاد'!A13)</f>
        <v>10</v>
      </c>
      <c r="B54" s="239" t="str">
        <f>IF(' 3تسيير واقتصاد'!B13:B13="","",' 3تسيير واقتصاد'!B13:B13)</f>
        <v>صديقي أمال</v>
      </c>
      <c r="C54" s="240"/>
      <c r="D54" s="142" t="str">
        <f>IF(' 3تسيير واقتصاد'!H13="","",' 3تسيير واقتصاد'!H13)</f>
        <v/>
      </c>
      <c r="E54" s="142" t="str">
        <f>IF(' 3تسيير واقتصاد'!I13="","",' 3تسيير واقتصاد'!I13)</f>
        <v/>
      </c>
      <c r="F54" s="142" t="str">
        <f>IF(' 3تسيير واقتصاد'!J13="","",' 3تسيير واقتصاد'!J13)</f>
        <v/>
      </c>
      <c r="G54" s="142" t="str">
        <f>IF(' 3تسيير واقتصاد'!K13="","",' 3تسيير واقتصاد'!K13*2)</f>
        <v/>
      </c>
      <c r="H54" s="142" t="str">
        <f t="shared" si="4"/>
        <v/>
      </c>
      <c r="I54" s="143">
        <f>IF('2 علوم تجريبية 1'!$M$1="","",'2 علوم تجريبية 1'!$M$1)</f>
        <v>2</v>
      </c>
      <c r="J54" s="166" t="str">
        <f t="shared" si="5"/>
        <v/>
      </c>
      <c r="K54" s="253" t="str">
        <f t="shared" si="6"/>
        <v/>
      </c>
      <c r="L54" s="253"/>
      <c r="M54" s="146"/>
      <c r="N54" s="274"/>
    </row>
    <row r="55" spans="1:14" ht="21" thickBot="1" x14ac:dyDescent="0.3">
      <c r="A55" s="141">
        <f>IF(' 3تسيير واقتصاد'!A14="","",' 3تسيير واقتصاد'!A14)</f>
        <v>11</v>
      </c>
      <c r="B55" s="239" t="str">
        <f>IF(' 3تسيير واقتصاد'!B14:B14="","",' 3تسيير واقتصاد'!B14:B14)</f>
        <v>صديقي نور الهدى</v>
      </c>
      <c r="C55" s="240"/>
      <c r="D55" s="142" t="str">
        <f>IF(' 3تسيير واقتصاد'!H14="","",' 3تسيير واقتصاد'!H14)</f>
        <v/>
      </c>
      <c r="E55" s="142" t="str">
        <f>IF(' 3تسيير واقتصاد'!I14="","",' 3تسيير واقتصاد'!I14)</f>
        <v/>
      </c>
      <c r="F55" s="142" t="str">
        <f>IF(' 3تسيير واقتصاد'!J14="","",' 3تسيير واقتصاد'!J14)</f>
        <v/>
      </c>
      <c r="G55" s="142" t="str">
        <f>IF(' 3تسيير واقتصاد'!K14="","",' 3تسيير واقتصاد'!K14*2)</f>
        <v/>
      </c>
      <c r="H55" s="142" t="str">
        <f t="shared" si="4"/>
        <v/>
      </c>
      <c r="I55" s="143">
        <f>IF('2 علوم تجريبية 1'!$M$1="","",'2 علوم تجريبية 1'!$M$1)</f>
        <v>2</v>
      </c>
      <c r="J55" s="166" t="str">
        <f t="shared" si="5"/>
        <v/>
      </c>
      <c r="K55" s="253" t="str">
        <f t="shared" si="6"/>
        <v/>
      </c>
      <c r="L55" s="253"/>
      <c r="M55" s="146"/>
      <c r="N55" s="274"/>
    </row>
    <row r="56" spans="1:14" ht="21" thickBot="1" x14ac:dyDescent="0.3">
      <c r="A56" s="141">
        <f>IF(' 3تسيير واقتصاد'!A15="","",' 3تسيير واقتصاد'!A15)</f>
        <v>12</v>
      </c>
      <c r="B56" s="239" t="str">
        <f>IF(' 3تسيير واقتصاد'!B15:B15="","",' 3تسيير واقتصاد'!B15:B15)</f>
        <v>عبد الحق شهرزاد</v>
      </c>
      <c r="C56" s="240"/>
      <c r="D56" s="142" t="str">
        <f>IF(' 3تسيير واقتصاد'!H15="","",' 3تسيير واقتصاد'!H15)</f>
        <v/>
      </c>
      <c r="E56" s="142" t="str">
        <f>IF(' 3تسيير واقتصاد'!I15="","",' 3تسيير واقتصاد'!I15)</f>
        <v/>
      </c>
      <c r="F56" s="142" t="str">
        <f>IF(' 3تسيير واقتصاد'!J15="","",' 3تسيير واقتصاد'!J15)</f>
        <v/>
      </c>
      <c r="G56" s="142" t="str">
        <f>IF(' 3تسيير واقتصاد'!K15="","",' 3تسيير واقتصاد'!K15*2)</f>
        <v/>
      </c>
      <c r="H56" s="142" t="str">
        <f t="shared" si="4"/>
        <v/>
      </c>
      <c r="I56" s="143">
        <f>IF('2 علوم تجريبية 1'!$M$1="","",'2 علوم تجريبية 1'!$M$1)</f>
        <v>2</v>
      </c>
      <c r="J56" s="166" t="str">
        <f t="shared" si="5"/>
        <v/>
      </c>
      <c r="K56" s="253" t="str">
        <f t="shared" si="6"/>
        <v/>
      </c>
      <c r="L56" s="253"/>
      <c r="M56" s="146"/>
      <c r="N56" s="275"/>
    </row>
    <row r="57" spans="1:14" ht="21.75" thickTop="1" thickBot="1" x14ac:dyDescent="0.3">
      <c r="A57" s="141">
        <f>IF(' 3تسيير واقتصاد'!A16="","",' 3تسيير واقتصاد'!A16)</f>
        <v>13</v>
      </c>
      <c r="B57" s="239" t="str">
        <f>IF(' 3تسيير واقتصاد'!B16:B16="","",' 3تسيير واقتصاد'!B16:B16)</f>
        <v>عفوس نور الهدى</v>
      </c>
      <c r="C57" s="240"/>
      <c r="D57" s="142" t="str">
        <f>IF(' 3تسيير واقتصاد'!H16="","",' 3تسيير واقتصاد'!H16)</f>
        <v/>
      </c>
      <c r="E57" s="142" t="str">
        <f>IF(' 3تسيير واقتصاد'!I16="","",' 3تسيير واقتصاد'!I16)</f>
        <v/>
      </c>
      <c r="F57" s="142" t="str">
        <f>IF(' 3تسيير واقتصاد'!J16="","",' 3تسيير واقتصاد'!J16)</f>
        <v/>
      </c>
      <c r="G57" s="142" t="str">
        <f>IF(' 3تسيير واقتصاد'!K16="","",' 3تسيير واقتصاد'!K16*2)</f>
        <v/>
      </c>
      <c r="H57" s="142" t="str">
        <f t="shared" si="4"/>
        <v/>
      </c>
      <c r="I57" s="143">
        <f>IF('2 علوم تجريبية 1'!$M$1="","",'2 علوم تجريبية 1'!$M$1)</f>
        <v>2</v>
      </c>
      <c r="J57" s="166" t="str">
        <f t="shared" si="5"/>
        <v/>
      </c>
      <c r="K57" s="253" t="str">
        <f t="shared" si="6"/>
        <v/>
      </c>
      <c r="L57" s="253"/>
      <c r="M57" s="146"/>
      <c r="N57" s="147"/>
    </row>
    <row r="58" spans="1:14" ht="21.75" customHeight="1" thickTop="1" thickBot="1" x14ac:dyDescent="0.3">
      <c r="A58" s="141">
        <f>IF(' 3تسيير واقتصاد'!A17="","",' 3تسيير واقتصاد'!A17)</f>
        <v>14</v>
      </c>
      <c r="B58" s="239" t="str">
        <f>IF(' 3تسيير واقتصاد'!B17:B17="","",' 3تسيير واقتصاد'!B17:B17)</f>
        <v>مازوز وكيب</v>
      </c>
      <c r="C58" s="240"/>
      <c r="D58" s="142" t="str">
        <f>IF(' 3تسيير واقتصاد'!H17="","",' 3تسيير واقتصاد'!H17)</f>
        <v/>
      </c>
      <c r="E58" s="142" t="str">
        <f>IF(' 3تسيير واقتصاد'!I17="","",' 3تسيير واقتصاد'!I17)</f>
        <v/>
      </c>
      <c r="F58" s="142" t="str">
        <f>IF(' 3تسيير واقتصاد'!J17="","",' 3تسيير واقتصاد'!J17)</f>
        <v/>
      </c>
      <c r="G58" s="142" t="str">
        <f>IF(' 3تسيير واقتصاد'!K17="","",' 3تسيير واقتصاد'!K17*2)</f>
        <v/>
      </c>
      <c r="H58" s="142" t="str">
        <f t="shared" si="4"/>
        <v/>
      </c>
      <c r="I58" s="143">
        <f>IF('2 علوم تجريبية 1'!$M$1="","",'2 علوم تجريبية 1'!$M$1)</f>
        <v>2</v>
      </c>
      <c r="J58" s="166" t="str">
        <f t="shared" si="5"/>
        <v/>
      </c>
      <c r="K58" s="253" t="str">
        <f t="shared" si="6"/>
        <v/>
      </c>
      <c r="L58" s="253"/>
      <c r="M58" s="146"/>
      <c r="N58" s="270" t="str">
        <f>IFERROR(AVERAGE(H45:H69),"")</f>
        <v/>
      </c>
    </row>
    <row r="59" spans="1:14" ht="21" thickBot="1" x14ac:dyDescent="0.3">
      <c r="A59" s="141">
        <f>IF(' 3تسيير واقتصاد'!A18="","",' 3تسيير واقتصاد'!A18)</f>
        <v>15</v>
      </c>
      <c r="B59" s="239" t="str">
        <f>IF(' 3تسيير واقتصاد'!B18:B18="","",' 3تسيير واقتصاد'!B18:B18)</f>
        <v>محمودي أيمن</v>
      </c>
      <c r="C59" s="240"/>
      <c r="D59" s="142" t="str">
        <f>IF(' 3تسيير واقتصاد'!H18="","",' 3تسيير واقتصاد'!H18)</f>
        <v/>
      </c>
      <c r="E59" s="142" t="str">
        <f>IF(' 3تسيير واقتصاد'!I18="","",' 3تسيير واقتصاد'!I18)</f>
        <v/>
      </c>
      <c r="F59" s="142" t="str">
        <f>IF(' 3تسيير واقتصاد'!J18="","",' 3تسيير واقتصاد'!J18)</f>
        <v/>
      </c>
      <c r="G59" s="142" t="str">
        <f>IF(' 3تسيير واقتصاد'!K18="","",' 3تسيير واقتصاد'!K18*2)</f>
        <v/>
      </c>
      <c r="H59" s="142" t="str">
        <f t="shared" si="4"/>
        <v/>
      </c>
      <c r="I59" s="143">
        <f>IF('2 علوم تجريبية 1'!$M$1="","",'2 علوم تجريبية 1'!$M$1)</f>
        <v>2</v>
      </c>
      <c r="J59" s="166" t="str">
        <f t="shared" si="5"/>
        <v/>
      </c>
      <c r="K59" s="253" t="str">
        <f t="shared" si="6"/>
        <v/>
      </c>
      <c r="L59" s="253"/>
      <c r="M59" s="146"/>
      <c r="N59" s="271"/>
    </row>
    <row r="60" spans="1:14" ht="21" thickBot="1" x14ac:dyDescent="0.3">
      <c r="A60" s="141">
        <f>IF(' 3تسيير واقتصاد'!A19="","",' 3تسيير واقتصاد'!A19)</f>
        <v>16</v>
      </c>
      <c r="B60" s="239" t="str">
        <f>IF(' 3تسيير واقتصاد'!B19:B19="","",' 3تسيير واقتصاد'!B19:B19)</f>
        <v>مخلوفي الفاروق</v>
      </c>
      <c r="C60" s="240"/>
      <c r="D60" s="142" t="str">
        <f>IF(' 3تسيير واقتصاد'!H19="","",' 3تسيير واقتصاد'!H19)</f>
        <v/>
      </c>
      <c r="E60" s="142" t="str">
        <f>IF(' 3تسيير واقتصاد'!I19="","",' 3تسيير واقتصاد'!I19)</f>
        <v/>
      </c>
      <c r="F60" s="142" t="str">
        <f>IF(' 3تسيير واقتصاد'!J19="","",' 3تسيير واقتصاد'!J19)</f>
        <v/>
      </c>
      <c r="G60" s="142" t="str">
        <f>IF(' 3تسيير واقتصاد'!K19="","",' 3تسيير واقتصاد'!K19*2)</f>
        <v/>
      </c>
      <c r="H60" s="142" t="str">
        <f t="shared" si="4"/>
        <v/>
      </c>
      <c r="I60" s="143">
        <f>IF('2 علوم تجريبية 1'!$M$1="","",'2 علوم تجريبية 1'!$M$1)</f>
        <v>2</v>
      </c>
      <c r="J60" s="166" t="str">
        <f t="shared" si="5"/>
        <v/>
      </c>
      <c r="K60" s="253" t="str">
        <f t="shared" si="6"/>
        <v/>
      </c>
      <c r="L60" s="253"/>
      <c r="M60" s="146"/>
      <c r="N60" s="271"/>
    </row>
    <row r="61" spans="1:14" ht="21" thickBot="1" x14ac:dyDescent="0.3">
      <c r="A61" s="141">
        <f>IF(' 3تسيير واقتصاد'!A20="","",' 3تسيير واقتصاد'!A20)</f>
        <v>17</v>
      </c>
      <c r="B61" s="239" t="str">
        <f>IF(' 3تسيير واقتصاد'!B20:B20="","",' 3تسيير واقتصاد'!B20:B20)</f>
        <v>مسعودي نصيرة</v>
      </c>
      <c r="C61" s="240"/>
      <c r="D61" s="142" t="str">
        <f>IF(' 3تسيير واقتصاد'!H20="","",' 3تسيير واقتصاد'!H20)</f>
        <v/>
      </c>
      <c r="E61" s="142" t="str">
        <f>IF(' 3تسيير واقتصاد'!I20="","",' 3تسيير واقتصاد'!I20)</f>
        <v/>
      </c>
      <c r="F61" s="142" t="str">
        <f>IF(' 3تسيير واقتصاد'!J20="","",' 3تسيير واقتصاد'!J20)</f>
        <v/>
      </c>
      <c r="G61" s="142" t="str">
        <f>IF(' 3تسيير واقتصاد'!K20="","",' 3تسيير واقتصاد'!K20*2)</f>
        <v/>
      </c>
      <c r="H61" s="142" t="str">
        <f t="shared" si="4"/>
        <v/>
      </c>
      <c r="I61" s="143">
        <f>IF('2 علوم تجريبية 1'!$M$1="","",'2 علوم تجريبية 1'!$M$1)</f>
        <v>2</v>
      </c>
      <c r="J61" s="166" t="str">
        <f t="shared" si="5"/>
        <v/>
      </c>
      <c r="K61" s="253" t="str">
        <f t="shared" si="6"/>
        <v/>
      </c>
      <c r="L61" s="253"/>
      <c r="M61" s="146"/>
      <c r="N61" s="271"/>
    </row>
    <row r="62" spans="1:14" ht="21" thickBot="1" x14ac:dyDescent="0.3">
      <c r="A62" s="141">
        <f>IF(' 3تسيير واقتصاد'!A21="","",' 3تسيير واقتصاد'!A21)</f>
        <v>18</v>
      </c>
      <c r="B62" s="239" t="str">
        <f>IF(' 3تسيير واقتصاد'!B21:B21="","",' 3تسيير واقتصاد'!B21:B21)</f>
        <v>معمري فايزة</v>
      </c>
      <c r="C62" s="240"/>
      <c r="D62" s="142" t="str">
        <f>IF(' 3تسيير واقتصاد'!H21="","",' 3تسيير واقتصاد'!H21)</f>
        <v/>
      </c>
      <c r="E62" s="142" t="str">
        <f>IF(' 3تسيير واقتصاد'!I21="","",' 3تسيير واقتصاد'!I21)</f>
        <v/>
      </c>
      <c r="F62" s="142" t="str">
        <f>IF(' 3تسيير واقتصاد'!J21="","",' 3تسيير واقتصاد'!J21)</f>
        <v/>
      </c>
      <c r="G62" s="142" t="str">
        <f>IF(' 3تسيير واقتصاد'!K21="","",' 3تسيير واقتصاد'!K21*2)</f>
        <v/>
      </c>
      <c r="H62" s="142" t="str">
        <f t="shared" si="4"/>
        <v/>
      </c>
      <c r="I62" s="143">
        <f>IF('2 علوم تجريبية 1'!$M$1="","",'2 علوم تجريبية 1'!$M$1)</f>
        <v>2</v>
      </c>
      <c r="J62" s="166" t="str">
        <f t="shared" si="5"/>
        <v/>
      </c>
      <c r="K62" s="253" t="str">
        <f t="shared" si="6"/>
        <v/>
      </c>
      <c r="L62" s="253"/>
      <c r="M62" s="146"/>
      <c r="N62" s="271"/>
    </row>
    <row r="63" spans="1:14" ht="21" thickBot="1" x14ac:dyDescent="0.3">
      <c r="A63" s="141">
        <f>IF(' 3تسيير واقتصاد'!A22="","",' 3تسيير واقتصاد'!A22)</f>
        <v>19</v>
      </c>
      <c r="B63" s="239" t="str">
        <f>IF(' 3تسيير واقتصاد'!B22:B22="","",' 3تسيير واقتصاد'!B22:B22)</f>
        <v>هدلي هشام</v>
      </c>
      <c r="C63" s="240"/>
      <c r="D63" s="142" t="str">
        <f>IF(' 3تسيير واقتصاد'!H22="","",' 3تسيير واقتصاد'!H22)</f>
        <v/>
      </c>
      <c r="E63" s="142" t="str">
        <f>IF(' 3تسيير واقتصاد'!I22="","",' 3تسيير واقتصاد'!I22)</f>
        <v/>
      </c>
      <c r="F63" s="142" t="str">
        <f>IF(' 3تسيير واقتصاد'!J22="","",' 3تسيير واقتصاد'!J22)</f>
        <v/>
      </c>
      <c r="G63" s="142" t="str">
        <f>IF(' 3تسيير واقتصاد'!K22="","",' 3تسيير واقتصاد'!K22*2)</f>
        <v/>
      </c>
      <c r="H63" s="142" t="str">
        <f t="shared" si="4"/>
        <v/>
      </c>
      <c r="I63" s="143">
        <f>IF('2 علوم تجريبية 1'!$M$1="","",'2 علوم تجريبية 1'!$M$1)</f>
        <v>2</v>
      </c>
      <c r="J63" s="166" t="str">
        <f t="shared" si="5"/>
        <v/>
      </c>
      <c r="K63" s="253" t="str">
        <f t="shared" si="6"/>
        <v/>
      </c>
      <c r="L63" s="253"/>
      <c r="M63" s="146"/>
      <c r="N63" s="271"/>
    </row>
    <row r="64" spans="1:14" ht="21" thickBot="1" x14ac:dyDescent="0.3">
      <c r="A64" s="141">
        <f>IF(' 3تسيير واقتصاد'!A23="","",' 3تسيير واقتصاد'!A23)</f>
        <v>20</v>
      </c>
      <c r="B64" s="239" t="str">
        <f>IF(' 3تسيير واقتصاد'!B23:B23="","",' 3تسيير واقتصاد'!B23:B23)</f>
        <v>هلال ريناس</v>
      </c>
      <c r="C64" s="240"/>
      <c r="D64" s="142" t="str">
        <f>IF(' 3تسيير واقتصاد'!H23="","",' 3تسيير واقتصاد'!H23)</f>
        <v/>
      </c>
      <c r="E64" s="142" t="str">
        <f>IF(' 3تسيير واقتصاد'!I23="","",' 3تسيير واقتصاد'!I23)</f>
        <v/>
      </c>
      <c r="F64" s="142" t="str">
        <f>IF(' 3تسيير واقتصاد'!J23="","",' 3تسيير واقتصاد'!J23)</f>
        <v/>
      </c>
      <c r="G64" s="142" t="str">
        <f>IF(' 3تسيير واقتصاد'!K23="","",' 3تسيير واقتصاد'!K23*2)</f>
        <v/>
      </c>
      <c r="H64" s="142" t="str">
        <f t="shared" si="4"/>
        <v/>
      </c>
      <c r="I64" s="143">
        <f>IF('2 علوم تجريبية 1'!$M$1="","",'2 علوم تجريبية 1'!$M$1)</f>
        <v>2</v>
      </c>
      <c r="J64" s="166" t="str">
        <f t="shared" si="5"/>
        <v/>
      </c>
      <c r="K64" s="253" t="str">
        <f t="shared" si="6"/>
        <v/>
      </c>
      <c r="L64" s="253"/>
      <c r="M64" s="146"/>
      <c r="N64" s="271"/>
    </row>
    <row r="65" spans="1:14" ht="21" thickBot="1" x14ac:dyDescent="0.3">
      <c r="A65" s="141">
        <f>IF(' 3تسيير واقتصاد'!A24="","",' 3تسيير واقتصاد'!A24)</f>
        <v>21</v>
      </c>
      <c r="B65" s="239" t="str">
        <f>IF(' 3تسيير واقتصاد'!B24:B24="","",' 3تسيير واقتصاد'!B24:B24)</f>
        <v/>
      </c>
      <c r="C65" s="240"/>
      <c r="D65" s="142" t="str">
        <f>IF(' 3تسيير واقتصاد'!H24="","",' 3تسيير واقتصاد'!H24)</f>
        <v/>
      </c>
      <c r="E65" s="142" t="str">
        <f>IF(' 3تسيير واقتصاد'!I24="","",' 3تسيير واقتصاد'!I24)</f>
        <v/>
      </c>
      <c r="F65" s="142" t="str">
        <f>IF(' 3تسيير واقتصاد'!J24="","",' 3تسيير واقتصاد'!J24)</f>
        <v/>
      </c>
      <c r="G65" s="142" t="str">
        <f>IF(' 3تسيير واقتصاد'!K24="","",' 3تسيير واقتصاد'!K24*2)</f>
        <v/>
      </c>
      <c r="H65" s="142" t="str">
        <f t="shared" si="4"/>
        <v/>
      </c>
      <c r="I65" s="143">
        <f>IF('2 علوم تجريبية 1'!$M$1="","",'2 علوم تجريبية 1'!$M$1)</f>
        <v>2</v>
      </c>
      <c r="J65" s="166" t="str">
        <f t="shared" si="5"/>
        <v/>
      </c>
      <c r="K65" s="253" t="str">
        <f t="shared" si="6"/>
        <v/>
      </c>
      <c r="L65" s="253"/>
      <c r="M65" s="146"/>
      <c r="N65" s="271"/>
    </row>
    <row r="66" spans="1:14" ht="21" thickBot="1" x14ac:dyDescent="0.3">
      <c r="A66" s="141">
        <f>IF(' 3تسيير واقتصاد'!A25="","",' 3تسيير واقتصاد'!A25)</f>
        <v>22</v>
      </c>
      <c r="B66" s="239" t="str">
        <f>IF(' 3تسيير واقتصاد'!B25:B25="","",' 3تسيير واقتصاد'!B25:B25)</f>
        <v/>
      </c>
      <c r="C66" s="240"/>
      <c r="D66" s="142" t="str">
        <f>IF(' 3تسيير واقتصاد'!H25="","",' 3تسيير واقتصاد'!H25)</f>
        <v/>
      </c>
      <c r="E66" s="142" t="str">
        <f>IF(' 3تسيير واقتصاد'!I25="","",' 3تسيير واقتصاد'!I25)</f>
        <v/>
      </c>
      <c r="F66" s="142" t="str">
        <f>IF(' 3تسيير واقتصاد'!J25="","",' 3تسيير واقتصاد'!J25)</f>
        <v/>
      </c>
      <c r="G66" s="142" t="str">
        <f>IF(' 3تسيير واقتصاد'!K25="","",' 3تسيير واقتصاد'!K25*2)</f>
        <v/>
      </c>
      <c r="H66" s="142" t="str">
        <f t="shared" si="4"/>
        <v/>
      </c>
      <c r="I66" s="143">
        <f>IF('2 علوم تجريبية 1'!$M$1="","",'2 علوم تجريبية 1'!$M$1)</f>
        <v>2</v>
      </c>
      <c r="J66" s="166" t="str">
        <f t="shared" si="5"/>
        <v/>
      </c>
      <c r="K66" s="253" t="str">
        <f t="shared" si="6"/>
        <v/>
      </c>
      <c r="L66" s="253"/>
      <c r="M66" s="146"/>
      <c r="N66" s="271"/>
    </row>
    <row r="67" spans="1:14" ht="21" thickBot="1" x14ac:dyDescent="0.3">
      <c r="A67" s="141">
        <f>IF(' 3تسيير واقتصاد'!A26="","",' 3تسيير واقتصاد'!A26)</f>
        <v>23</v>
      </c>
      <c r="B67" s="239" t="str">
        <f>IF(' 3تسيير واقتصاد'!B26:B26="","",' 3تسيير واقتصاد'!B26:B26)</f>
        <v/>
      </c>
      <c r="C67" s="240"/>
      <c r="D67" s="142" t="str">
        <f>IF(' 3تسيير واقتصاد'!H26="","",' 3تسيير واقتصاد'!H26)</f>
        <v/>
      </c>
      <c r="E67" s="142" t="str">
        <f>IF(' 3تسيير واقتصاد'!I26="","",' 3تسيير واقتصاد'!I26)</f>
        <v/>
      </c>
      <c r="F67" s="142" t="str">
        <f>IF(' 3تسيير واقتصاد'!J26="","",' 3تسيير واقتصاد'!J26)</f>
        <v/>
      </c>
      <c r="G67" s="142" t="str">
        <f>IF(' 3تسيير واقتصاد'!K26="","",' 3تسيير واقتصاد'!K26*2)</f>
        <v/>
      </c>
      <c r="H67" s="142" t="str">
        <f t="shared" si="4"/>
        <v/>
      </c>
      <c r="I67" s="143">
        <f>IF('2 علوم تجريبية 1'!$M$1="","",'2 علوم تجريبية 1'!$M$1)</f>
        <v>2</v>
      </c>
      <c r="J67" s="166" t="str">
        <f t="shared" si="5"/>
        <v/>
      </c>
      <c r="K67" s="253" t="str">
        <f t="shared" si="6"/>
        <v/>
      </c>
      <c r="L67" s="253"/>
      <c r="M67" s="146"/>
      <c r="N67" s="271"/>
    </row>
    <row r="68" spans="1:14" ht="21" thickBot="1" x14ac:dyDescent="0.3">
      <c r="A68" s="141">
        <f>IF(' 3تسيير واقتصاد'!A27="","",' 3تسيير واقتصاد'!A27)</f>
        <v>24</v>
      </c>
      <c r="B68" s="239" t="str">
        <f>IF(' 3تسيير واقتصاد'!B27:B27="","",' 3تسيير واقتصاد'!B27:B27)</f>
        <v/>
      </c>
      <c r="C68" s="240"/>
      <c r="D68" s="142" t="str">
        <f>IF(' 3تسيير واقتصاد'!H27="","",' 3تسيير واقتصاد'!H27)</f>
        <v/>
      </c>
      <c r="E68" s="142" t="str">
        <f>IF(' 3تسيير واقتصاد'!I27="","",' 3تسيير واقتصاد'!I27)</f>
        <v/>
      </c>
      <c r="F68" s="142" t="str">
        <f>IF(' 3تسيير واقتصاد'!J27="","",' 3تسيير واقتصاد'!J27)</f>
        <v/>
      </c>
      <c r="G68" s="142" t="str">
        <f>IF(' 3تسيير واقتصاد'!K27="","",' 3تسيير واقتصاد'!K27*2)</f>
        <v/>
      </c>
      <c r="H68" s="142" t="str">
        <f t="shared" si="4"/>
        <v/>
      </c>
      <c r="I68" s="143">
        <f>IF('2 علوم تجريبية 1'!$M$1="","",'2 علوم تجريبية 1'!$M$1)</f>
        <v>2</v>
      </c>
      <c r="J68" s="166" t="str">
        <f t="shared" si="5"/>
        <v/>
      </c>
      <c r="K68" s="253" t="str">
        <f t="shared" si="6"/>
        <v/>
      </c>
      <c r="L68" s="253"/>
      <c r="M68" s="146"/>
      <c r="N68" s="271"/>
    </row>
    <row r="69" spans="1:14" ht="21" thickBot="1" x14ac:dyDescent="0.3">
      <c r="A69" s="141">
        <f>IF(' 3تسيير واقتصاد'!A28="","",' 3تسيير واقتصاد'!A28)</f>
        <v>25</v>
      </c>
      <c r="B69" s="276" t="str">
        <f>IF(' 3تسيير واقتصاد'!B28:B28="","",' 3تسيير واقتصاد'!B28:B28)</f>
        <v/>
      </c>
      <c r="C69" s="277"/>
      <c r="D69" s="160" t="str">
        <f>IF(' 3تسيير واقتصاد'!H28="","",' 3تسيير واقتصاد'!H28)</f>
        <v/>
      </c>
      <c r="E69" s="160" t="str">
        <f>IF(' 3تسيير واقتصاد'!I28="","",' 3تسيير واقتصاد'!I28)</f>
        <v/>
      </c>
      <c r="F69" s="160" t="str">
        <f>IF(' 3تسيير واقتصاد'!J28="","",' 3تسيير واقتصاد'!J28)</f>
        <v/>
      </c>
      <c r="G69" s="160" t="str">
        <f>IF(' 3تسيير واقتصاد'!K28="","",' 3تسيير واقتصاد'!K28*2)</f>
        <v/>
      </c>
      <c r="H69" s="160" t="str">
        <f t="shared" si="4"/>
        <v/>
      </c>
      <c r="I69" s="161">
        <f>IF('2 علوم تجريبية 1'!$M$1="","",'2 علوم تجريبية 1'!$M$1)</f>
        <v>2</v>
      </c>
      <c r="J69" s="168" t="str">
        <f t="shared" si="5"/>
        <v/>
      </c>
      <c r="K69" s="278" t="str">
        <f t="shared" si="6"/>
        <v/>
      </c>
      <c r="L69" s="278"/>
      <c r="M69" s="157"/>
      <c r="N69" s="272"/>
    </row>
    <row r="70" spans="1:14" ht="19.5" thickBot="1" x14ac:dyDescent="0.3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</row>
    <row r="71" spans="1:14" ht="24" thickTop="1" thickBot="1" x14ac:dyDescent="0.3">
      <c r="A71" s="129"/>
      <c r="B71" s="279" t="s">
        <v>160</v>
      </c>
      <c r="C71" s="280"/>
      <c r="D71" s="281"/>
      <c r="E71" s="129"/>
      <c r="F71" s="173">
        <f>COUNTIF(H45:H69,"&gt;=10")</f>
        <v>0</v>
      </c>
      <c r="G71" s="129"/>
      <c r="H71" s="129"/>
      <c r="I71" s="279" t="s">
        <v>159</v>
      </c>
      <c r="J71" s="280"/>
      <c r="K71" s="281"/>
      <c r="L71" s="129"/>
      <c r="M71" s="129"/>
      <c r="N71" s="173">
        <f>COUNTIF(H45:H69,"&lt;10")</f>
        <v>0</v>
      </c>
    </row>
    <row r="72" spans="1:14" ht="19.5" thickTop="1" x14ac:dyDescent="0.25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x14ac:dyDescent="0.2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</row>
    <row r="74" spans="1:14" x14ac:dyDescent="0.2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</row>
    <row r="75" spans="1:14" x14ac:dyDescent="0.25">
      <c r="A75" s="118"/>
      <c r="B75" s="118"/>
      <c r="C75" s="118"/>
      <c r="D75" s="118"/>
      <c r="E75" s="118"/>
      <c r="F75" s="118"/>
      <c r="G75" s="118"/>
      <c r="H75" s="118"/>
      <c r="I75" s="133"/>
      <c r="J75" s="118"/>
      <c r="K75" s="118"/>
      <c r="L75" s="118"/>
      <c r="M75" s="118"/>
      <c r="N75" s="118"/>
    </row>
    <row r="76" spans="1:14" x14ac:dyDescent="0.25">
      <c r="A76" s="118"/>
      <c r="B76" s="118"/>
      <c r="C76" s="118"/>
      <c r="D76" s="118"/>
      <c r="E76" s="118"/>
      <c r="F76" s="118"/>
      <c r="G76" s="118"/>
      <c r="H76" s="118"/>
      <c r="I76" s="133"/>
      <c r="J76" s="118"/>
      <c r="K76" s="118"/>
      <c r="L76" s="118"/>
      <c r="M76" s="118"/>
      <c r="N76" s="118"/>
    </row>
    <row r="77" spans="1:14" x14ac:dyDescent="0.25">
      <c r="A77" s="118"/>
      <c r="B77" s="118"/>
      <c r="C77" s="118"/>
      <c r="D77" s="118"/>
      <c r="E77" s="118"/>
      <c r="F77" s="118"/>
      <c r="G77" s="118"/>
      <c r="H77" s="118"/>
      <c r="I77" s="133"/>
      <c r="J77" s="118"/>
      <c r="K77" s="118"/>
      <c r="L77" s="118"/>
      <c r="M77" s="118"/>
      <c r="N77" s="118"/>
    </row>
    <row r="78" spans="1:14" x14ac:dyDescent="0.25">
      <c r="A78" s="118"/>
      <c r="B78" s="118"/>
      <c r="C78" s="118"/>
      <c r="D78" s="118"/>
      <c r="E78" s="118"/>
      <c r="F78" s="118"/>
      <c r="G78" s="118"/>
      <c r="H78" s="118"/>
      <c r="I78" s="133"/>
      <c r="J78" s="118"/>
      <c r="K78" s="118"/>
      <c r="L78" s="118"/>
      <c r="M78" s="118"/>
      <c r="N78" s="118"/>
    </row>
    <row r="79" spans="1:14" ht="19.5" thickBot="1" x14ac:dyDescent="0.3">
      <c r="A79" s="118"/>
      <c r="B79" s="118"/>
      <c r="C79" s="118"/>
      <c r="D79" s="118"/>
      <c r="E79" s="118"/>
      <c r="F79" s="118"/>
      <c r="G79" s="118"/>
      <c r="H79" s="118"/>
      <c r="I79" s="133"/>
      <c r="J79" s="118"/>
      <c r="K79" s="118"/>
      <c r="L79" s="118"/>
      <c r="M79" s="118"/>
      <c r="N79" s="118"/>
    </row>
    <row r="80" spans="1:14" ht="30.75" thickBot="1" x14ac:dyDescent="0.3">
      <c r="A80" s="246" t="s">
        <v>0</v>
      </c>
      <c r="B80" s="246"/>
      <c r="C80" s="248" t="s">
        <v>26</v>
      </c>
      <c r="D80" s="248"/>
      <c r="E80" s="249"/>
      <c r="F80" s="243" t="s">
        <v>22</v>
      </c>
      <c r="G80" s="244"/>
      <c r="H80" s="244"/>
      <c r="I80" s="245"/>
      <c r="J80" s="263" t="s">
        <v>9</v>
      </c>
      <c r="K80" s="264"/>
      <c r="L80" s="262" t="s">
        <v>19</v>
      </c>
      <c r="M80" s="262"/>
      <c r="N80" s="262"/>
    </row>
    <row r="81" spans="1:14" ht="23.25" thickBot="1" x14ac:dyDescent="0.3">
      <c r="A81" s="246" t="s">
        <v>6</v>
      </c>
      <c r="B81" s="246"/>
      <c r="C81" s="250" t="s">
        <v>29</v>
      </c>
      <c r="D81" s="250"/>
      <c r="E81" s="250"/>
      <c r="F81" s="241" t="s">
        <v>5</v>
      </c>
      <c r="G81" s="241"/>
      <c r="H81" s="251" t="str">
        <f>IFERROR(INDEX($B$84:$H$113,MATCH(L81,$H$84:$H$113,0),1),"")</f>
        <v/>
      </c>
      <c r="I81" s="251"/>
      <c r="J81" s="252"/>
      <c r="K81" s="165" t="s">
        <v>10</v>
      </c>
      <c r="L81" s="136">
        <f>IFERROR(MAX(H84:H119),"")</f>
        <v>0</v>
      </c>
      <c r="M81" s="137"/>
      <c r="N81" s="138" t="s">
        <v>18</v>
      </c>
    </row>
    <row r="82" spans="1:14" ht="23.25" thickBot="1" x14ac:dyDescent="0.3">
      <c r="A82" s="246" t="s">
        <v>1</v>
      </c>
      <c r="B82" s="246"/>
      <c r="C82" s="250" t="s">
        <v>7</v>
      </c>
      <c r="D82" s="250"/>
      <c r="E82" s="250"/>
      <c r="F82" s="242" t="s">
        <v>8</v>
      </c>
      <c r="G82" s="242"/>
      <c r="H82" s="252" t="str">
        <f>IFERROR(INDEX($B$84:$H$113,MATCH(L82,$H$84:$H$113,0),1),"")</f>
        <v/>
      </c>
      <c r="I82" s="252"/>
      <c r="J82" s="252"/>
      <c r="K82" s="165" t="s">
        <v>10</v>
      </c>
      <c r="L82" s="136">
        <f>IFERROR(MIN(H84:H119),"")</f>
        <v>0</v>
      </c>
      <c r="M82" s="137"/>
      <c r="N82" s="139" t="s">
        <v>25</v>
      </c>
    </row>
    <row r="83" spans="1:14" ht="21.75" customHeight="1" thickTop="1" thickBot="1" x14ac:dyDescent="0.3">
      <c r="A83" s="163" t="s">
        <v>2</v>
      </c>
      <c r="B83" s="247" t="s">
        <v>3</v>
      </c>
      <c r="C83" s="247"/>
      <c r="D83" s="164" t="s">
        <v>11</v>
      </c>
      <c r="E83" s="164" t="s">
        <v>12</v>
      </c>
      <c r="F83" s="164" t="s">
        <v>13</v>
      </c>
      <c r="G83" s="164" t="s">
        <v>28</v>
      </c>
      <c r="H83" s="164" t="s">
        <v>14</v>
      </c>
      <c r="I83" s="164" t="s">
        <v>15</v>
      </c>
      <c r="J83" s="164" t="s">
        <v>16</v>
      </c>
      <c r="K83" s="265" t="s">
        <v>17</v>
      </c>
      <c r="L83" s="265"/>
      <c r="M83" s="140"/>
      <c r="N83" s="273" t="s">
        <v>151</v>
      </c>
    </row>
    <row r="84" spans="1:14" ht="21" thickBot="1" x14ac:dyDescent="0.3">
      <c r="A84" s="141">
        <f>IF(' 3تسيير واقتصاد'!A4="","",' 3تسيير واقتصاد'!A4)</f>
        <v>1</v>
      </c>
      <c r="B84" s="239" t="str">
        <f>IF(' 3تسيير واقتصاد'!B4:B4="","",' 3تسيير واقتصاد'!B4:B4)</f>
        <v>العياشي عائشة</v>
      </c>
      <c r="C84" s="240"/>
      <c r="D84" s="142" t="str">
        <f>IF(' 3تسيير واقتصاد'!M4="","",' 3تسيير واقتصاد'!M4)</f>
        <v/>
      </c>
      <c r="E84" s="142" t="str">
        <f>IF(' 3تسيير واقتصاد'!N4="","",' 3تسيير واقتصاد'!N4)</f>
        <v/>
      </c>
      <c r="F84" s="142" t="str">
        <f>IF(' 3تسيير واقتصاد'!O4="","",' 3تسيير واقتصاد'!O4)</f>
        <v/>
      </c>
      <c r="G84" s="142" t="str">
        <f>IF(' 3تسيير واقتصاد'!P4="","",' 3تسيير واقتصاد'!P4*2)</f>
        <v/>
      </c>
      <c r="H84" s="142" t="str">
        <f>IF(D84="","",SUM(D84:G84)/5)</f>
        <v/>
      </c>
      <c r="I84" s="143">
        <f>IF('2 علوم تجريبية 1'!$M$1="","",'2 علوم تجريبية 1'!$M$1)</f>
        <v>2</v>
      </c>
      <c r="J84" s="166" t="str">
        <f>IFERROR(I84*H84,"")</f>
        <v/>
      </c>
      <c r="K84" s="253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53"/>
      <c r="M84" s="145"/>
      <c r="N84" s="274"/>
    </row>
    <row r="85" spans="1:14" ht="21" thickBot="1" x14ac:dyDescent="0.3">
      <c r="A85" s="141">
        <f>IF(' 3تسيير واقتصاد'!A5="","",' 3تسيير واقتصاد'!A5)</f>
        <v>2</v>
      </c>
      <c r="B85" s="239" t="str">
        <f>IF(' 3تسيير واقتصاد'!B5:B5="","",' 3تسيير واقتصاد'!B5:B5)</f>
        <v>برهمي أمين</v>
      </c>
      <c r="C85" s="240"/>
      <c r="D85" s="142" t="str">
        <f>IF(' 3تسيير واقتصاد'!M5="","",' 3تسيير واقتصاد'!M5)</f>
        <v/>
      </c>
      <c r="E85" s="142" t="str">
        <f>IF(' 3تسيير واقتصاد'!N5="","",' 3تسيير واقتصاد'!N5)</f>
        <v/>
      </c>
      <c r="F85" s="142" t="str">
        <f>IF(' 3تسيير واقتصاد'!O5="","",' 3تسيير واقتصاد'!O5)</f>
        <v/>
      </c>
      <c r="G85" s="142" t="str">
        <f>IF(' 3تسيير واقتصاد'!P5="","",' 3تسيير واقتصاد'!P5*2)</f>
        <v/>
      </c>
      <c r="H85" s="142" t="str">
        <f t="shared" ref="H85:H108" si="7">IF(D85="","",SUM(D85:G85)/5)</f>
        <v/>
      </c>
      <c r="I85" s="143">
        <f>IF('2 علوم تجريبية 1'!$M$1="","",'2 علوم تجريبية 1'!$M$1)</f>
        <v>2</v>
      </c>
      <c r="J85" s="166" t="str">
        <f t="shared" ref="J85:J108" si="8">IFERROR(I85*H85,"")</f>
        <v/>
      </c>
      <c r="K85" s="253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53"/>
      <c r="M85" s="146"/>
      <c r="N85" s="274"/>
    </row>
    <row r="86" spans="1:14" ht="21" thickBot="1" x14ac:dyDescent="0.3">
      <c r="A86" s="141">
        <f>IF(' 3تسيير واقتصاد'!A6="","",' 3تسيير واقتصاد'!A6)</f>
        <v>3</v>
      </c>
      <c r="B86" s="239" t="str">
        <f>IF(' 3تسيير واقتصاد'!B6:B6="","",' 3تسيير واقتصاد'!B6:B6)</f>
        <v>بلقاسم سارة</v>
      </c>
      <c r="C86" s="240"/>
      <c r="D86" s="142" t="str">
        <f>IF(' 3تسيير واقتصاد'!M6="","",' 3تسيير واقتصاد'!M6)</f>
        <v/>
      </c>
      <c r="E86" s="142" t="str">
        <f>IF(' 3تسيير واقتصاد'!N6="","",' 3تسيير واقتصاد'!N6)</f>
        <v/>
      </c>
      <c r="F86" s="142" t="str">
        <f>IF(' 3تسيير واقتصاد'!O6="","",' 3تسيير واقتصاد'!O6)</f>
        <v/>
      </c>
      <c r="G86" s="142" t="str">
        <f>IF(' 3تسيير واقتصاد'!P6="","",' 3تسيير واقتصاد'!P6*2)</f>
        <v/>
      </c>
      <c r="H86" s="142" t="str">
        <f t="shared" si="7"/>
        <v/>
      </c>
      <c r="I86" s="143">
        <f>IF('2 علوم تجريبية 1'!$M$1="","",'2 علوم تجريبية 1'!$M$1)</f>
        <v>2</v>
      </c>
      <c r="J86" s="166" t="str">
        <f t="shared" si="8"/>
        <v/>
      </c>
      <c r="K86" s="253" t="str">
        <f t="shared" si="9"/>
        <v/>
      </c>
      <c r="L86" s="253"/>
      <c r="M86" s="146"/>
      <c r="N86" s="274"/>
    </row>
    <row r="87" spans="1:14" ht="21" thickBot="1" x14ac:dyDescent="0.3">
      <c r="A87" s="141">
        <f>IF(' 3تسيير واقتصاد'!A7="","",' 3تسيير واقتصاد'!A7)</f>
        <v>4</v>
      </c>
      <c r="B87" s="239" t="str">
        <f>IF(' 3تسيير واقتصاد'!B7:B7="","",' 3تسيير واقتصاد'!B7:B7)</f>
        <v>بن أحمد محمد لأمين</v>
      </c>
      <c r="C87" s="240"/>
      <c r="D87" s="142" t="str">
        <f>IF(' 3تسيير واقتصاد'!M7="","",' 3تسيير واقتصاد'!M7)</f>
        <v/>
      </c>
      <c r="E87" s="142" t="str">
        <f>IF(' 3تسيير واقتصاد'!N7="","",' 3تسيير واقتصاد'!N7)</f>
        <v/>
      </c>
      <c r="F87" s="142" t="str">
        <f>IF(' 3تسيير واقتصاد'!O7="","",' 3تسيير واقتصاد'!O7)</f>
        <v/>
      </c>
      <c r="G87" s="142" t="str">
        <f>IF(' 3تسيير واقتصاد'!P7="","",' 3تسيير واقتصاد'!P7*2)</f>
        <v/>
      </c>
      <c r="H87" s="142" t="str">
        <f t="shared" si="7"/>
        <v/>
      </c>
      <c r="I87" s="143">
        <f>IF('2 علوم تجريبية 1'!$M$1="","",'2 علوم تجريبية 1'!$M$1)</f>
        <v>2</v>
      </c>
      <c r="J87" s="166" t="str">
        <f t="shared" si="8"/>
        <v/>
      </c>
      <c r="K87" s="253" t="str">
        <f t="shared" si="9"/>
        <v/>
      </c>
      <c r="L87" s="253"/>
      <c r="M87" s="146"/>
      <c r="N87" s="274"/>
    </row>
    <row r="88" spans="1:14" ht="21" thickBot="1" x14ac:dyDescent="0.3">
      <c r="A88" s="141">
        <f>IF(' 3تسيير واقتصاد'!A8="","",' 3تسيير واقتصاد'!A8)</f>
        <v>5</v>
      </c>
      <c r="B88" s="239" t="str">
        <f>IF(' 3تسيير واقتصاد'!B8:B8="","",' 3تسيير واقتصاد'!B8:B8)</f>
        <v>بودي إلياس</v>
      </c>
      <c r="C88" s="240"/>
      <c r="D88" s="142" t="str">
        <f>IF(' 3تسيير واقتصاد'!M8="","",' 3تسيير واقتصاد'!M8)</f>
        <v/>
      </c>
      <c r="E88" s="142" t="str">
        <f>IF(' 3تسيير واقتصاد'!N8="","",' 3تسيير واقتصاد'!N8)</f>
        <v/>
      </c>
      <c r="F88" s="142" t="str">
        <f>IF(' 3تسيير واقتصاد'!O8="","",' 3تسيير واقتصاد'!O8)</f>
        <v/>
      </c>
      <c r="G88" s="142" t="str">
        <f>IF(' 3تسيير واقتصاد'!P8="","",' 3تسيير واقتصاد'!P8*2)</f>
        <v/>
      </c>
      <c r="H88" s="142" t="str">
        <f t="shared" si="7"/>
        <v/>
      </c>
      <c r="I88" s="143">
        <f>IF('2 علوم تجريبية 1'!$M$1="","",'2 علوم تجريبية 1'!$M$1)</f>
        <v>2</v>
      </c>
      <c r="J88" s="166" t="str">
        <f t="shared" si="8"/>
        <v/>
      </c>
      <c r="K88" s="253" t="str">
        <f t="shared" si="9"/>
        <v/>
      </c>
      <c r="L88" s="253"/>
      <c r="M88" s="146"/>
      <c r="N88" s="274"/>
    </row>
    <row r="89" spans="1:14" ht="21" thickBot="1" x14ac:dyDescent="0.3">
      <c r="A89" s="141">
        <f>IF(' 3تسيير واقتصاد'!A9="","",' 3تسيير واقتصاد'!A9)</f>
        <v>6</v>
      </c>
      <c r="B89" s="239" t="str">
        <f>IF(' 3تسيير واقتصاد'!B9:B9="","",' 3تسيير واقتصاد'!B9:B9)</f>
        <v>بودي سمية</v>
      </c>
      <c r="C89" s="240"/>
      <c r="D89" s="142" t="str">
        <f>IF(' 3تسيير واقتصاد'!M9="","",' 3تسيير واقتصاد'!M9)</f>
        <v/>
      </c>
      <c r="E89" s="142" t="str">
        <f>IF(' 3تسيير واقتصاد'!N9="","",' 3تسيير واقتصاد'!N9)</f>
        <v/>
      </c>
      <c r="F89" s="142" t="str">
        <f>IF(' 3تسيير واقتصاد'!O9="","",' 3تسيير واقتصاد'!O9)</f>
        <v/>
      </c>
      <c r="G89" s="142" t="str">
        <f>IF(' 3تسيير واقتصاد'!P9="","",' 3تسيير واقتصاد'!P9*2)</f>
        <v/>
      </c>
      <c r="H89" s="142" t="str">
        <f t="shared" si="7"/>
        <v/>
      </c>
      <c r="I89" s="143">
        <f>IF('2 علوم تجريبية 1'!$M$1="","",'2 علوم تجريبية 1'!$M$1)</f>
        <v>2</v>
      </c>
      <c r="J89" s="166" t="str">
        <f t="shared" si="8"/>
        <v/>
      </c>
      <c r="K89" s="253" t="str">
        <f t="shared" si="9"/>
        <v/>
      </c>
      <c r="L89" s="253"/>
      <c r="M89" s="146"/>
      <c r="N89" s="274"/>
    </row>
    <row r="90" spans="1:14" ht="21" thickBot="1" x14ac:dyDescent="0.3">
      <c r="A90" s="141">
        <f>IF(' 3تسيير واقتصاد'!A10="","",' 3تسيير واقتصاد'!A10)</f>
        <v>7</v>
      </c>
      <c r="B90" s="239" t="str">
        <f>IF(' 3تسيير واقتصاد'!B10:B10="","",' 3تسيير واقتصاد'!B10:B10)</f>
        <v>تونسي حنان</v>
      </c>
      <c r="C90" s="240"/>
      <c r="D90" s="142" t="str">
        <f>IF(' 3تسيير واقتصاد'!M10="","",' 3تسيير واقتصاد'!M10)</f>
        <v/>
      </c>
      <c r="E90" s="142" t="str">
        <f>IF(' 3تسيير واقتصاد'!N10="","",' 3تسيير واقتصاد'!N10)</f>
        <v/>
      </c>
      <c r="F90" s="142" t="str">
        <f>IF(' 3تسيير واقتصاد'!O10="","",' 3تسيير واقتصاد'!O10)</f>
        <v/>
      </c>
      <c r="G90" s="142" t="str">
        <f>IF(' 3تسيير واقتصاد'!P10="","",' 3تسيير واقتصاد'!P10*2)</f>
        <v/>
      </c>
      <c r="H90" s="142" t="str">
        <f t="shared" si="7"/>
        <v/>
      </c>
      <c r="I90" s="143">
        <f>IF('2 علوم تجريبية 1'!$M$1="","",'2 علوم تجريبية 1'!$M$1)</f>
        <v>2</v>
      </c>
      <c r="J90" s="166" t="str">
        <f t="shared" si="8"/>
        <v/>
      </c>
      <c r="K90" s="253" t="str">
        <f t="shared" si="9"/>
        <v/>
      </c>
      <c r="L90" s="253"/>
      <c r="M90" s="146"/>
      <c r="N90" s="274"/>
    </row>
    <row r="91" spans="1:14" ht="21" thickBot="1" x14ac:dyDescent="0.3">
      <c r="A91" s="141">
        <f>IF(' 3تسيير واقتصاد'!A11="","",' 3تسيير واقتصاد'!A11)</f>
        <v>8</v>
      </c>
      <c r="B91" s="239" t="str">
        <f>IF(' 3تسيير واقتصاد'!B11:B11="","",' 3تسيير واقتصاد'!B11:B11)</f>
        <v>حكومي أحمد عبد الكريم</v>
      </c>
      <c r="C91" s="240"/>
      <c r="D91" s="142" t="str">
        <f>IF(' 3تسيير واقتصاد'!M11="","",' 3تسيير واقتصاد'!M11)</f>
        <v/>
      </c>
      <c r="E91" s="142" t="str">
        <f>IF(' 3تسيير واقتصاد'!N11="","",' 3تسيير واقتصاد'!N11)</f>
        <v/>
      </c>
      <c r="F91" s="142" t="str">
        <f>IF(' 3تسيير واقتصاد'!O11="","",' 3تسيير واقتصاد'!O11)</f>
        <v/>
      </c>
      <c r="G91" s="142" t="str">
        <f>IF(' 3تسيير واقتصاد'!P11="","",' 3تسيير واقتصاد'!P11*2)</f>
        <v/>
      </c>
      <c r="H91" s="142" t="str">
        <f t="shared" si="7"/>
        <v/>
      </c>
      <c r="I91" s="143">
        <f>IF('2 علوم تجريبية 1'!$M$1="","",'2 علوم تجريبية 1'!$M$1)</f>
        <v>2</v>
      </c>
      <c r="J91" s="166" t="str">
        <f t="shared" si="8"/>
        <v/>
      </c>
      <c r="K91" s="253" t="str">
        <f t="shared" si="9"/>
        <v/>
      </c>
      <c r="L91" s="253"/>
      <c r="M91" s="146"/>
      <c r="N91" s="274"/>
    </row>
    <row r="92" spans="1:14" ht="21" thickBot="1" x14ac:dyDescent="0.3">
      <c r="A92" s="141">
        <f>IF(' 3تسيير واقتصاد'!A12="","",' 3تسيير واقتصاد'!A12)</f>
        <v>9</v>
      </c>
      <c r="B92" s="239" t="str">
        <f>IF(' 3تسيير واقتصاد'!B12:B12="","",' 3تسيير واقتصاد'!B12:B12)</f>
        <v>دحام فاطمة الزهراء</v>
      </c>
      <c r="C92" s="240"/>
      <c r="D92" s="142" t="str">
        <f>IF(' 3تسيير واقتصاد'!M12="","",' 3تسيير واقتصاد'!M12)</f>
        <v/>
      </c>
      <c r="E92" s="142" t="str">
        <f>IF(' 3تسيير واقتصاد'!N12="","",' 3تسيير واقتصاد'!N12)</f>
        <v/>
      </c>
      <c r="F92" s="142" t="str">
        <f>IF(' 3تسيير واقتصاد'!O12="","",' 3تسيير واقتصاد'!O12)</f>
        <v/>
      </c>
      <c r="G92" s="142" t="str">
        <f>IF(' 3تسيير واقتصاد'!P12="","",' 3تسيير واقتصاد'!P12*2)</f>
        <v/>
      </c>
      <c r="H92" s="142" t="str">
        <f t="shared" si="7"/>
        <v/>
      </c>
      <c r="I92" s="143">
        <f>IF('2 علوم تجريبية 1'!$M$1="","",'2 علوم تجريبية 1'!$M$1)</f>
        <v>2</v>
      </c>
      <c r="J92" s="166" t="str">
        <f t="shared" si="8"/>
        <v/>
      </c>
      <c r="K92" s="253" t="str">
        <f t="shared" si="9"/>
        <v/>
      </c>
      <c r="L92" s="253"/>
      <c r="M92" s="146"/>
      <c r="N92" s="274"/>
    </row>
    <row r="93" spans="1:14" ht="21" thickBot="1" x14ac:dyDescent="0.3">
      <c r="A93" s="141">
        <f>IF(' 3تسيير واقتصاد'!A13="","",' 3تسيير واقتصاد'!A13)</f>
        <v>10</v>
      </c>
      <c r="B93" s="239" t="str">
        <f>IF(' 3تسيير واقتصاد'!B13:B13="","",' 3تسيير واقتصاد'!B13:B13)</f>
        <v>صديقي أمال</v>
      </c>
      <c r="C93" s="240"/>
      <c r="D93" s="142" t="str">
        <f>IF(' 3تسيير واقتصاد'!M13="","",' 3تسيير واقتصاد'!M13)</f>
        <v/>
      </c>
      <c r="E93" s="142" t="str">
        <f>IF(' 3تسيير واقتصاد'!N13="","",' 3تسيير واقتصاد'!N13)</f>
        <v/>
      </c>
      <c r="F93" s="142" t="str">
        <f>IF(' 3تسيير واقتصاد'!O13="","",' 3تسيير واقتصاد'!O13)</f>
        <v/>
      </c>
      <c r="G93" s="142" t="str">
        <f>IF(' 3تسيير واقتصاد'!P13="","",' 3تسيير واقتصاد'!P13*2)</f>
        <v/>
      </c>
      <c r="H93" s="142" t="str">
        <f t="shared" si="7"/>
        <v/>
      </c>
      <c r="I93" s="143">
        <f>IF('2 علوم تجريبية 1'!$M$1="","",'2 علوم تجريبية 1'!$M$1)</f>
        <v>2</v>
      </c>
      <c r="J93" s="166" t="str">
        <f t="shared" si="8"/>
        <v/>
      </c>
      <c r="K93" s="253" t="str">
        <f t="shared" si="9"/>
        <v/>
      </c>
      <c r="L93" s="253"/>
      <c r="M93" s="146"/>
      <c r="N93" s="274"/>
    </row>
    <row r="94" spans="1:14" ht="21" thickBot="1" x14ac:dyDescent="0.3">
      <c r="A94" s="141">
        <f>IF(' 3تسيير واقتصاد'!A14="","",' 3تسيير واقتصاد'!A14)</f>
        <v>11</v>
      </c>
      <c r="B94" s="239" t="str">
        <f>IF(' 3تسيير واقتصاد'!B14:B14="","",' 3تسيير واقتصاد'!B14:B14)</f>
        <v>صديقي نور الهدى</v>
      </c>
      <c r="C94" s="240"/>
      <c r="D94" s="142" t="str">
        <f>IF(' 3تسيير واقتصاد'!M14="","",' 3تسيير واقتصاد'!M14)</f>
        <v/>
      </c>
      <c r="E94" s="142" t="str">
        <f>IF(' 3تسيير واقتصاد'!N14="","",' 3تسيير واقتصاد'!N14)</f>
        <v/>
      </c>
      <c r="F94" s="142" t="str">
        <f>IF(' 3تسيير واقتصاد'!O14="","",' 3تسيير واقتصاد'!O14)</f>
        <v/>
      </c>
      <c r="G94" s="142" t="str">
        <f>IF(' 3تسيير واقتصاد'!P14="","",' 3تسيير واقتصاد'!P14*2)</f>
        <v/>
      </c>
      <c r="H94" s="142" t="str">
        <f t="shared" si="7"/>
        <v/>
      </c>
      <c r="I94" s="143">
        <f>IF('2 علوم تجريبية 1'!$M$1="","",'2 علوم تجريبية 1'!$M$1)</f>
        <v>2</v>
      </c>
      <c r="J94" s="166" t="str">
        <f t="shared" si="8"/>
        <v/>
      </c>
      <c r="K94" s="253" t="str">
        <f t="shared" si="9"/>
        <v/>
      </c>
      <c r="L94" s="253"/>
      <c r="M94" s="146"/>
      <c r="N94" s="274"/>
    </row>
    <row r="95" spans="1:14" ht="21" thickBot="1" x14ac:dyDescent="0.3">
      <c r="A95" s="141">
        <f>IF(' 3تسيير واقتصاد'!A15="","",' 3تسيير واقتصاد'!A15)</f>
        <v>12</v>
      </c>
      <c r="B95" s="239" t="str">
        <f>IF(' 3تسيير واقتصاد'!B15:B15="","",' 3تسيير واقتصاد'!B15:B15)</f>
        <v>عبد الحق شهرزاد</v>
      </c>
      <c r="C95" s="240"/>
      <c r="D95" s="142" t="str">
        <f>IF(' 3تسيير واقتصاد'!M15="","",' 3تسيير واقتصاد'!M15)</f>
        <v/>
      </c>
      <c r="E95" s="142" t="str">
        <f>IF(' 3تسيير واقتصاد'!N15="","",' 3تسيير واقتصاد'!N15)</f>
        <v/>
      </c>
      <c r="F95" s="142" t="str">
        <f>IF(' 3تسيير واقتصاد'!O15="","",' 3تسيير واقتصاد'!O15)</f>
        <v/>
      </c>
      <c r="G95" s="142" t="str">
        <f>IF(' 3تسيير واقتصاد'!P15="","",' 3تسيير واقتصاد'!P15*2)</f>
        <v/>
      </c>
      <c r="H95" s="142" t="str">
        <f t="shared" si="7"/>
        <v/>
      </c>
      <c r="I95" s="143">
        <f>IF('2 علوم تجريبية 1'!$M$1="","",'2 علوم تجريبية 1'!$M$1)</f>
        <v>2</v>
      </c>
      <c r="J95" s="166" t="str">
        <f t="shared" si="8"/>
        <v/>
      </c>
      <c r="K95" s="253" t="str">
        <f t="shared" si="9"/>
        <v/>
      </c>
      <c r="L95" s="253"/>
      <c r="M95" s="146"/>
      <c r="N95" s="275"/>
    </row>
    <row r="96" spans="1:14" ht="21.75" thickTop="1" thickBot="1" x14ac:dyDescent="0.3">
      <c r="A96" s="141">
        <f>IF(' 3تسيير واقتصاد'!A16="","",' 3تسيير واقتصاد'!A16)</f>
        <v>13</v>
      </c>
      <c r="B96" s="239" t="str">
        <f>IF(' 3تسيير واقتصاد'!B16:B16="","",' 3تسيير واقتصاد'!B16:B16)</f>
        <v>عفوس نور الهدى</v>
      </c>
      <c r="C96" s="240"/>
      <c r="D96" s="142" t="str">
        <f>IF(' 3تسيير واقتصاد'!M16="","",' 3تسيير واقتصاد'!M16)</f>
        <v/>
      </c>
      <c r="E96" s="142" t="str">
        <f>IF(' 3تسيير واقتصاد'!N16="","",' 3تسيير واقتصاد'!N16)</f>
        <v/>
      </c>
      <c r="F96" s="142" t="str">
        <f>IF(' 3تسيير واقتصاد'!O16="","",' 3تسيير واقتصاد'!O16)</f>
        <v/>
      </c>
      <c r="G96" s="142" t="str">
        <f>IF(' 3تسيير واقتصاد'!P16="","",' 3تسيير واقتصاد'!P16*2)</f>
        <v/>
      </c>
      <c r="H96" s="142" t="str">
        <f t="shared" si="7"/>
        <v/>
      </c>
      <c r="I96" s="143">
        <f>IF('2 علوم تجريبية 1'!$M$1="","",'2 علوم تجريبية 1'!$M$1)</f>
        <v>2</v>
      </c>
      <c r="J96" s="166" t="str">
        <f t="shared" si="8"/>
        <v/>
      </c>
      <c r="K96" s="253" t="str">
        <f t="shared" si="9"/>
        <v/>
      </c>
      <c r="L96" s="253"/>
      <c r="M96" s="146"/>
      <c r="N96" s="147"/>
    </row>
    <row r="97" spans="1:14" ht="21.75" customHeight="1" thickTop="1" thickBot="1" x14ac:dyDescent="0.3">
      <c r="A97" s="141">
        <f>IF(' 3تسيير واقتصاد'!A17="","",' 3تسيير واقتصاد'!A17)</f>
        <v>14</v>
      </c>
      <c r="B97" s="239" t="str">
        <f>IF(' 3تسيير واقتصاد'!B17:B17="","",' 3تسيير واقتصاد'!B17:B17)</f>
        <v>مازوز وكيب</v>
      </c>
      <c r="C97" s="240"/>
      <c r="D97" s="142" t="str">
        <f>IF(' 3تسيير واقتصاد'!M17="","",' 3تسيير واقتصاد'!M17)</f>
        <v/>
      </c>
      <c r="E97" s="142" t="str">
        <f>IF(' 3تسيير واقتصاد'!N17="","",' 3تسيير واقتصاد'!N17)</f>
        <v/>
      </c>
      <c r="F97" s="142" t="str">
        <f>IF(' 3تسيير واقتصاد'!O17="","",' 3تسيير واقتصاد'!O17)</f>
        <v/>
      </c>
      <c r="G97" s="142" t="str">
        <f>IF(' 3تسيير واقتصاد'!P17="","",' 3تسيير واقتصاد'!P17*2)</f>
        <v/>
      </c>
      <c r="H97" s="142" t="str">
        <f t="shared" si="7"/>
        <v/>
      </c>
      <c r="I97" s="143">
        <f>IF('2 علوم تجريبية 1'!$M$1="","",'2 علوم تجريبية 1'!$M$1)</f>
        <v>2</v>
      </c>
      <c r="J97" s="166" t="str">
        <f t="shared" si="8"/>
        <v/>
      </c>
      <c r="K97" s="253" t="str">
        <f t="shared" si="9"/>
        <v/>
      </c>
      <c r="L97" s="253"/>
      <c r="M97" s="146"/>
      <c r="N97" s="270" t="str">
        <f>IFERROR(AVERAGE(H84:H108),"")</f>
        <v/>
      </c>
    </row>
    <row r="98" spans="1:14" ht="21" thickBot="1" x14ac:dyDescent="0.3">
      <c r="A98" s="141">
        <f>IF(' 3تسيير واقتصاد'!A18="","",' 3تسيير واقتصاد'!A18)</f>
        <v>15</v>
      </c>
      <c r="B98" s="239" t="str">
        <f>IF(' 3تسيير واقتصاد'!B18:B18="","",' 3تسيير واقتصاد'!B18:B18)</f>
        <v>محمودي أيمن</v>
      </c>
      <c r="C98" s="240"/>
      <c r="D98" s="142" t="str">
        <f>IF(' 3تسيير واقتصاد'!M18="","",' 3تسيير واقتصاد'!M18)</f>
        <v/>
      </c>
      <c r="E98" s="142" t="str">
        <f>IF(' 3تسيير واقتصاد'!N18="","",' 3تسيير واقتصاد'!N18)</f>
        <v/>
      </c>
      <c r="F98" s="142" t="str">
        <f>IF(' 3تسيير واقتصاد'!O18="","",' 3تسيير واقتصاد'!O18)</f>
        <v/>
      </c>
      <c r="G98" s="142" t="str">
        <f>IF(' 3تسيير واقتصاد'!P18="","",' 3تسيير واقتصاد'!P18*2)</f>
        <v/>
      </c>
      <c r="H98" s="142" t="str">
        <f t="shared" si="7"/>
        <v/>
      </c>
      <c r="I98" s="143">
        <f>IF('2 علوم تجريبية 1'!$M$1="","",'2 علوم تجريبية 1'!$M$1)</f>
        <v>2</v>
      </c>
      <c r="J98" s="166" t="str">
        <f t="shared" si="8"/>
        <v/>
      </c>
      <c r="K98" s="253" t="str">
        <f t="shared" si="9"/>
        <v/>
      </c>
      <c r="L98" s="253"/>
      <c r="M98" s="146"/>
      <c r="N98" s="271"/>
    </row>
    <row r="99" spans="1:14" ht="21" thickBot="1" x14ac:dyDescent="0.3">
      <c r="A99" s="141">
        <f>IF(' 3تسيير واقتصاد'!A19="","",' 3تسيير واقتصاد'!A19)</f>
        <v>16</v>
      </c>
      <c r="B99" s="239" t="str">
        <f>IF(' 3تسيير واقتصاد'!B19:B19="","",' 3تسيير واقتصاد'!B19:B19)</f>
        <v>مخلوفي الفاروق</v>
      </c>
      <c r="C99" s="240"/>
      <c r="D99" s="142" t="str">
        <f>IF(' 3تسيير واقتصاد'!M19="","",' 3تسيير واقتصاد'!M19)</f>
        <v/>
      </c>
      <c r="E99" s="142" t="str">
        <f>IF(' 3تسيير واقتصاد'!N19="","",' 3تسيير واقتصاد'!N19)</f>
        <v/>
      </c>
      <c r="F99" s="142" t="str">
        <f>IF(' 3تسيير واقتصاد'!O19="","",' 3تسيير واقتصاد'!O19)</f>
        <v/>
      </c>
      <c r="G99" s="142" t="str">
        <f>IF(' 3تسيير واقتصاد'!P19="","",' 3تسيير واقتصاد'!P19*2)</f>
        <v/>
      </c>
      <c r="H99" s="142" t="str">
        <f t="shared" si="7"/>
        <v/>
      </c>
      <c r="I99" s="143">
        <f>IF('2 علوم تجريبية 1'!$M$1="","",'2 علوم تجريبية 1'!$M$1)</f>
        <v>2</v>
      </c>
      <c r="J99" s="166" t="str">
        <f t="shared" si="8"/>
        <v/>
      </c>
      <c r="K99" s="253" t="str">
        <f t="shared" si="9"/>
        <v/>
      </c>
      <c r="L99" s="253"/>
      <c r="M99" s="146"/>
      <c r="N99" s="271"/>
    </row>
    <row r="100" spans="1:14" ht="21" thickBot="1" x14ac:dyDescent="0.3">
      <c r="A100" s="141">
        <f>IF(' 3تسيير واقتصاد'!A20="","",' 3تسيير واقتصاد'!A20)</f>
        <v>17</v>
      </c>
      <c r="B100" s="239" t="str">
        <f>IF(' 3تسيير واقتصاد'!B20:B20="","",' 3تسيير واقتصاد'!B20:B20)</f>
        <v>مسعودي نصيرة</v>
      </c>
      <c r="C100" s="240"/>
      <c r="D100" s="142" t="str">
        <f>IF(' 3تسيير واقتصاد'!M20="","",' 3تسيير واقتصاد'!M20)</f>
        <v/>
      </c>
      <c r="E100" s="142" t="str">
        <f>IF(' 3تسيير واقتصاد'!N20="","",' 3تسيير واقتصاد'!N20)</f>
        <v/>
      </c>
      <c r="F100" s="142" t="str">
        <f>IF(' 3تسيير واقتصاد'!O20="","",' 3تسيير واقتصاد'!O20)</f>
        <v/>
      </c>
      <c r="G100" s="142" t="str">
        <f>IF(' 3تسيير واقتصاد'!P20="","",' 3تسيير واقتصاد'!P20*2)</f>
        <v/>
      </c>
      <c r="H100" s="142" t="str">
        <f t="shared" si="7"/>
        <v/>
      </c>
      <c r="I100" s="143">
        <f>IF('2 علوم تجريبية 1'!$M$1="","",'2 علوم تجريبية 1'!$M$1)</f>
        <v>2</v>
      </c>
      <c r="J100" s="166" t="str">
        <f t="shared" si="8"/>
        <v/>
      </c>
      <c r="K100" s="253" t="str">
        <f t="shared" si="9"/>
        <v/>
      </c>
      <c r="L100" s="253"/>
      <c r="M100" s="146"/>
      <c r="N100" s="271"/>
    </row>
    <row r="101" spans="1:14" ht="21" thickBot="1" x14ac:dyDescent="0.3">
      <c r="A101" s="141">
        <f>IF(' 3تسيير واقتصاد'!A21="","",' 3تسيير واقتصاد'!A21)</f>
        <v>18</v>
      </c>
      <c r="B101" s="239" t="str">
        <f>IF(' 3تسيير واقتصاد'!B21:B21="","",' 3تسيير واقتصاد'!B21:B21)</f>
        <v>معمري فايزة</v>
      </c>
      <c r="C101" s="240"/>
      <c r="D101" s="142" t="str">
        <f>IF(' 3تسيير واقتصاد'!M21="","",' 3تسيير واقتصاد'!M21)</f>
        <v/>
      </c>
      <c r="E101" s="142" t="str">
        <f>IF(' 3تسيير واقتصاد'!N21="","",' 3تسيير واقتصاد'!N21)</f>
        <v/>
      </c>
      <c r="F101" s="142" t="str">
        <f>IF(' 3تسيير واقتصاد'!O21="","",' 3تسيير واقتصاد'!O21)</f>
        <v/>
      </c>
      <c r="G101" s="142" t="str">
        <f>IF(' 3تسيير واقتصاد'!P21="","",' 3تسيير واقتصاد'!P21*2)</f>
        <v/>
      </c>
      <c r="H101" s="142" t="str">
        <f t="shared" si="7"/>
        <v/>
      </c>
      <c r="I101" s="143">
        <f>IF('2 علوم تجريبية 1'!$M$1="","",'2 علوم تجريبية 1'!$M$1)</f>
        <v>2</v>
      </c>
      <c r="J101" s="166" t="str">
        <f t="shared" si="8"/>
        <v/>
      </c>
      <c r="K101" s="253" t="str">
        <f t="shared" si="9"/>
        <v/>
      </c>
      <c r="L101" s="253"/>
      <c r="M101" s="146"/>
      <c r="N101" s="271"/>
    </row>
    <row r="102" spans="1:14" ht="21" thickBot="1" x14ac:dyDescent="0.3">
      <c r="A102" s="141">
        <f>IF(' 3تسيير واقتصاد'!A22="","",' 3تسيير واقتصاد'!A22)</f>
        <v>19</v>
      </c>
      <c r="B102" s="239" t="str">
        <f>IF(' 3تسيير واقتصاد'!B22:B22="","",' 3تسيير واقتصاد'!B22:B22)</f>
        <v>هدلي هشام</v>
      </c>
      <c r="C102" s="240"/>
      <c r="D102" s="142" t="str">
        <f>IF(' 3تسيير واقتصاد'!M22="","",' 3تسيير واقتصاد'!M22)</f>
        <v/>
      </c>
      <c r="E102" s="142" t="str">
        <f>IF(' 3تسيير واقتصاد'!N22="","",' 3تسيير واقتصاد'!N22)</f>
        <v/>
      </c>
      <c r="F102" s="142" t="str">
        <f>IF(' 3تسيير واقتصاد'!O22="","",' 3تسيير واقتصاد'!O22)</f>
        <v/>
      </c>
      <c r="G102" s="142" t="str">
        <f>IF(' 3تسيير واقتصاد'!P22="","",' 3تسيير واقتصاد'!P22*2)</f>
        <v/>
      </c>
      <c r="H102" s="142" t="str">
        <f t="shared" si="7"/>
        <v/>
      </c>
      <c r="I102" s="143">
        <f>IF('2 علوم تجريبية 1'!$M$1="","",'2 علوم تجريبية 1'!$M$1)</f>
        <v>2</v>
      </c>
      <c r="J102" s="166" t="str">
        <f t="shared" si="8"/>
        <v/>
      </c>
      <c r="K102" s="253" t="str">
        <f t="shared" si="9"/>
        <v/>
      </c>
      <c r="L102" s="253"/>
      <c r="M102" s="146"/>
      <c r="N102" s="271"/>
    </row>
    <row r="103" spans="1:14" ht="21" thickBot="1" x14ac:dyDescent="0.3">
      <c r="A103" s="141">
        <f>IF(' 3تسيير واقتصاد'!A23="","",' 3تسيير واقتصاد'!A23)</f>
        <v>20</v>
      </c>
      <c r="B103" s="239" t="str">
        <f>IF(' 3تسيير واقتصاد'!B23:B23="","",' 3تسيير واقتصاد'!B23:B23)</f>
        <v>هلال ريناس</v>
      </c>
      <c r="C103" s="240"/>
      <c r="D103" s="142" t="str">
        <f>IF(' 3تسيير واقتصاد'!M23="","",' 3تسيير واقتصاد'!M23)</f>
        <v/>
      </c>
      <c r="E103" s="142" t="str">
        <f>IF(' 3تسيير واقتصاد'!N23="","",' 3تسيير واقتصاد'!N23)</f>
        <v/>
      </c>
      <c r="F103" s="142" t="str">
        <f>IF(' 3تسيير واقتصاد'!O23="","",' 3تسيير واقتصاد'!O23)</f>
        <v/>
      </c>
      <c r="G103" s="142" t="str">
        <f>IF(' 3تسيير واقتصاد'!P23="","",' 3تسيير واقتصاد'!P23*2)</f>
        <v/>
      </c>
      <c r="H103" s="142" t="str">
        <f t="shared" si="7"/>
        <v/>
      </c>
      <c r="I103" s="143">
        <f>IF('2 علوم تجريبية 1'!$M$1="","",'2 علوم تجريبية 1'!$M$1)</f>
        <v>2</v>
      </c>
      <c r="J103" s="166" t="str">
        <f t="shared" si="8"/>
        <v/>
      </c>
      <c r="K103" s="253" t="str">
        <f t="shared" si="9"/>
        <v/>
      </c>
      <c r="L103" s="253"/>
      <c r="M103" s="146"/>
      <c r="N103" s="271"/>
    </row>
    <row r="104" spans="1:14" ht="21" thickBot="1" x14ac:dyDescent="0.3">
      <c r="A104" s="141">
        <f>IF(' 3تسيير واقتصاد'!A24="","",' 3تسيير واقتصاد'!A24)</f>
        <v>21</v>
      </c>
      <c r="B104" s="239" t="str">
        <f>IF(' 3تسيير واقتصاد'!B24:B24="","",' 3تسيير واقتصاد'!B24:B24)</f>
        <v/>
      </c>
      <c r="C104" s="240"/>
      <c r="D104" s="142" t="str">
        <f>IF(' 3تسيير واقتصاد'!M24="","",' 3تسيير واقتصاد'!M24)</f>
        <v/>
      </c>
      <c r="E104" s="142" t="str">
        <f>IF(' 3تسيير واقتصاد'!N24="","",' 3تسيير واقتصاد'!N24)</f>
        <v/>
      </c>
      <c r="F104" s="142" t="str">
        <f>IF(' 3تسيير واقتصاد'!O24="","",' 3تسيير واقتصاد'!O24)</f>
        <v/>
      </c>
      <c r="G104" s="142" t="str">
        <f>IF(' 3تسيير واقتصاد'!P24="","",' 3تسيير واقتصاد'!P24*2)</f>
        <v/>
      </c>
      <c r="H104" s="142" t="str">
        <f t="shared" si="7"/>
        <v/>
      </c>
      <c r="I104" s="143">
        <f>IF('2 علوم تجريبية 1'!$M$1="","",'2 علوم تجريبية 1'!$M$1)</f>
        <v>2</v>
      </c>
      <c r="J104" s="166" t="str">
        <f t="shared" si="8"/>
        <v/>
      </c>
      <c r="K104" s="253" t="str">
        <f t="shared" si="9"/>
        <v/>
      </c>
      <c r="L104" s="253"/>
      <c r="M104" s="146"/>
      <c r="N104" s="271"/>
    </row>
    <row r="105" spans="1:14" ht="21" thickBot="1" x14ac:dyDescent="0.3">
      <c r="A105" s="141">
        <f>IF(' 3تسيير واقتصاد'!A25="","",' 3تسيير واقتصاد'!A25)</f>
        <v>22</v>
      </c>
      <c r="B105" s="239" t="str">
        <f>IF(' 3تسيير واقتصاد'!B25:B25="","",' 3تسيير واقتصاد'!B25:B25)</f>
        <v/>
      </c>
      <c r="C105" s="240"/>
      <c r="D105" s="142" t="str">
        <f>IF(' 3تسيير واقتصاد'!M25="","",' 3تسيير واقتصاد'!M25)</f>
        <v/>
      </c>
      <c r="E105" s="142" t="str">
        <f>IF(' 3تسيير واقتصاد'!N25="","",' 3تسيير واقتصاد'!N25)</f>
        <v/>
      </c>
      <c r="F105" s="142" t="str">
        <f>IF(' 3تسيير واقتصاد'!O25="","",' 3تسيير واقتصاد'!O25)</f>
        <v/>
      </c>
      <c r="G105" s="142" t="str">
        <f>IF(' 3تسيير واقتصاد'!P25="","",' 3تسيير واقتصاد'!P25*2)</f>
        <v/>
      </c>
      <c r="H105" s="142" t="str">
        <f t="shared" si="7"/>
        <v/>
      </c>
      <c r="I105" s="143">
        <f>IF('2 علوم تجريبية 1'!$M$1="","",'2 علوم تجريبية 1'!$M$1)</f>
        <v>2</v>
      </c>
      <c r="J105" s="166" t="str">
        <f t="shared" si="8"/>
        <v/>
      </c>
      <c r="K105" s="253" t="str">
        <f t="shared" si="9"/>
        <v/>
      </c>
      <c r="L105" s="253"/>
      <c r="M105" s="146"/>
      <c r="N105" s="271"/>
    </row>
    <row r="106" spans="1:14" ht="21" thickBot="1" x14ac:dyDescent="0.3">
      <c r="A106" s="141">
        <f>IF(' 3تسيير واقتصاد'!A26="","",' 3تسيير واقتصاد'!A26)</f>
        <v>23</v>
      </c>
      <c r="B106" s="239" t="str">
        <f>IF(' 3تسيير واقتصاد'!B26:B26="","",' 3تسيير واقتصاد'!B26:B26)</f>
        <v/>
      </c>
      <c r="C106" s="240"/>
      <c r="D106" s="142" t="str">
        <f>IF(' 3تسيير واقتصاد'!M26="","",' 3تسيير واقتصاد'!M26)</f>
        <v/>
      </c>
      <c r="E106" s="142" t="str">
        <f>IF(' 3تسيير واقتصاد'!N26="","",' 3تسيير واقتصاد'!N26)</f>
        <v/>
      </c>
      <c r="F106" s="142" t="str">
        <f>IF(' 3تسيير واقتصاد'!O26="","",' 3تسيير واقتصاد'!O26)</f>
        <v/>
      </c>
      <c r="G106" s="142" t="str">
        <f>IF(' 3تسيير واقتصاد'!P26="","",' 3تسيير واقتصاد'!P26*2)</f>
        <v/>
      </c>
      <c r="H106" s="142" t="str">
        <f t="shared" si="7"/>
        <v/>
      </c>
      <c r="I106" s="143">
        <f>IF('2 علوم تجريبية 1'!$M$1="","",'2 علوم تجريبية 1'!$M$1)</f>
        <v>2</v>
      </c>
      <c r="J106" s="166" t="str">
        <f t="shared" si="8"/>
        <v/>
      </c>
      <c r="K106" s="253" t="str">
        <f t="shared" si="9"/>
        <v/>
      </c>
      <c r="L106" s="253"/>
      <c r="M106" s="146"/>
      <c r="N106" s="271"/>
    </row>
    <row r="107" spans="1:14" ht="21" thickBot="1" x14ac:dyDescent="0.3">
      <c r="A107" s="141">
        <f>IF(' 3تسيير واقتصاد'!A27="","",' 3تسيير واقتصاد'!A27)</f>
        <v>24</v>
      </c>
      <c r="B107" s="239" t="str">
        <f>IF(' 3تسيير واقتصاد'!B27:B27="","",' 3تسيير واقتصاد'!B27:B27)</f>
        <v/>
      </c>
      <c r="C107" s="240"/>
      <c r="D107" s="142" t="str">
        <f>IF(' 3تسيير واقتصاد'!M27="","",' 3تسيير واقتصاد'!M27)</f>
        <v/>
      </c>
      <c r="E107" s="142" t="str">
        <f>IF(' 3تسيير واقتصاد'!N27="","",' 3تسيير واقتصاد'!N27)</f>
        <v/>
      </c>
      <c r="F107" s="142" t="str">
        <f>IF(' 3تسيير واقتصاد'!O27="","",' 3تسيير واقتصاد'!O27)</f>
        <v/>
      </c>
      <c r="G107" s="142" t="str">
        <f>IF(' 3تسيير واقتصاد'!P27="","",' 3تسيير واقتصاد'!P27*2)</f>
        <v/>
      </c>
      <c r="H107" s="142" t="str">
        <f t="shared" si="7"/>
        <v/>
      </c>
      <c r="I107" s="143">
        <f>IF('2 علوم تجريبية 1'!$M$1="","",'2 علوم تجريبية 1'!$M$1)</f>
        <v>2</v>
      </c>
      <c r="J107" s="166" t="str">
        <f t="shared" si="8"/>
        <v/>
      </c>
      <c r="K107" s="253" t="str">
        <f t="shared" si="9"/>
        <v/>
      </c>
      <c r="L107" s="253"/>
      <c r="M107" s="146"/>
      <c r="N107" s="271"/>
    </row>
    <row r="108" spans="1:14" ht="21" thickBot="1" x14ac:dyDescent="0.3">
      <c r="A108" s="141">
        <f>IF(' 3تسيير واقتصاد'!A28="","",' 3تسيير واقتصاد'!A28)</f>
        <v>25</v>
      </c>
      <c r="B108" s="276" t="str">
        <f>IF(' 3تسيير واقتصاد'!B28:B28="","",' 3تسيير واقتصاد'!B28:B28)</f>
        <v/>
      </c>
      <c r="C108" s="277"/>
      <c r="D108" s="160" t="str">
        <f>IF(' 3تسيير واقتصاد'!M28="","",' 3تسيير واقتصاد'!M28)</f>
        <v/>
      </c>
      <c r="E108" s="160" t="str">
        <f>IF(' 3تسيير واقتصاد'!N28="","",' 3تسيير واقتصاد'!N28)</f>
        <v/>
      </c>
      <c r="F108" s="160" t="str">
        <f>IF(' 3تسيير واقتصاد'!O28="","",' 3تسيير واقتصاد'!O28)</f>
        <v/>
      </c>
      <c r="G108" s="160" t="str">
        <f>IF(' 3تسيير واقتصاد'!P28="","",' 3تسيير واقتصاد'!P28*2)</f>
        <v/>
      </c>
      <c r="H108" s="160" t="str">
        <f t="shared" si="7"/>
        <v/>
      </c>
      <c r="I108" s="161">
        <f>IF('2 علوم تجريبية 1'!$M$1="","",'2 علوم تجريبية 1'!$M$1)</f>
        <v>2</v>
      </c>
      <c r="J108" s="168" t="str">
        <f t="shared" si="8"/>
        <v/>
      </c>
      <c r="K108" s="278" t="str">
        <f t="shared" si="9"/>
        <v/>
      </c>
      <c r="L108" s="278"/>
      <c r="M108" s="157"/>
      <c r="N108" s="272"/>
    </row>
    <row r="109" spans="1:14" ht="19.5" thickBot="1" x14ac:dyDescent="0.3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</row>
    <row r="110" spans="1:14" ht="24" thickTop="1" thickBot="1" x14ac:dyDescent="0.3">
      <c r="A110" s="129"/>
      <c r="B110" s="279" t="s">
        <v>160</v>
      </c>
      <c r="C110" s="280"/>
      <c r="D110" s="281"/>
      <c r="E110" s="129"/>
      <c r="F110" s="173">
        <f>COUNTIF(H84:H107,"&gt;=10")</f>
        <v>0</v>
      </c>
      <c r="G110" s="129"/>
      <c r="H110" s="129"/>
      <c r="I110" s="279" t="s">
        <v>159</v>
      </c>
      <c r="J110" s="280"/>
      <c r="K110" s="281"/>
      <c r="L110" s="129"/>
      <c r="M110" s="129"/>
      <c r="N110" s="173">
        <f>COUNTIF(H84:H107,"&lt;10")</f>
        <v>0</v>
      </c>
    </row>
    <row r="111" spans="1:14" ht="19.5" thickTop="1" x14ac:dyDescent="0.25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</row>
    <row r="112" spans="1:14" hidden="1" x14ac:dyDescent="0.25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</row>
    <row r="113" spans="1:14" hidden="1" x14ac:dyDescent="0.25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</row>
    <row r="114" spans="1:14" hidden="1" x14ac:dyDescent="0.2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</row>
  </sheetData>
  <mergeCells count="207">
    <mergeCell ref="N44:N56"/>
    <mergeCell ref="N83:N95"/>
    <mergeCell ref="B107:C107"/>
    <mergeCell ref="K107:L107"/>
    <mergeCell ref="B108:C108"/>
    <mergeCell ref="K108:L108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N4:N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</mergeCells>
  <conditionalFormatting sqref="F2">
    <cfRule type="containsErrors" dxfId="15" priority="9" stopIfTrue="1">
      <formula>ISERROR(F2)</formula>
    </cfRule>
  </conditionalFormatting>
  <conditionalFormatting sqref="F3">
    <cfRule type="containsErrors" dxfId="14" priority="8" stopIfTrue="1">
      <formula>ISERROR(F3)</formula>
    </cfRule>
  </conditionalFormatting>
  <conditionalFormatting sqref="F42">
    <cfRule type="containsErrors" dxfId="13" priority="7" stopIfTrue="1">
      <formula>ISERROR(F42)</formula>
    </cfRule>
  </conditionalFormatting>
  <conditionalFormatting sqref="F43">
    <cfRule type="containsErrors" dxfId="12" priority="6" stopIfTrue="1">
      <formula>ISERROR(F43)</formula>
    </cfRule>
  </conditionalFormatting>
  <conditionalFormatting sqref="F81">
    <cfRule type="containsErrors" dxfId="11" priority="5" stopIfTrue="1">
      <formula>ISERROR(F81)</formula>
    </cfRule>
  </conditionalFormatting>
  <conditionalFormatting sqref="F82">
    <cfRule type="containsErrors" dxfId="10" priority="4" stopIfTrue="1">
      <formula>ISERROR(F82)</formula>
    </cfRule>
  </conditionalFormatting>
  <conditionalFormatting sqref="H5:H29">
    <cfRule type="cellIs" dxfId="9" priority="3" operator="lessThan">
      <formula>10</formula>
    </cfRule>
  </conditionalFormatting>
  <conditionalFormatting sqref="H45:H69">
    <cfRule type="cellIs" dxfId="8" priority="2" operator="lessThan">
      <formula>10</formula>
    </cfRule>
  </conditionalFormatting>
  <conditionalFormatting sqref="H84:H108">
    <cfRule type="cellIs" dxfId="7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9" tint="-0.249977111117893"/>
  </sheetPr>
  <dimension ref="A1:R116"/>
  <sheetViews>
    <sheetView showGridLines="0" rightToLeft="1" tabSelected="1" workbookViewId="0">
      <selection activeCell="B7" sqref="B7:C7"/>
    </sheetView>
  </sheetViews>
  <sheetFormatPr defaultColWidth="0" defaultRowHeight="18.75" zeroHeight="1" x14ac:dyDescent="0.25"/>
  <cols>
    <col min="1" max="1" width="4.75" style="119" customWidth="1"/>
    <col min="2" max="2" width="7.25" style="119" customWidth="1"/>
    <col min="3" max="3" width="16.875" style="119" customWidth="1"/>
    <col min="4" max="4" width="9.25" style="134" customWidth="1"/>
    <col min="5" max="5" width="9.375" style="134" customWidth="1"/>
    <col min="6" max="6" width="9.75" style="134" customWidth="1"/>
    <col min="7" max="7" width="9.5" style="134" customWidth="1"/>
    <col min="8" max="8" width="10.625" style="134" customWidth="1"/>
    <col min="9" max="9" width="8.5" style="134" customWidth="1"/>
    <col min="10" max="10" width="8.875" style="134" customWidth="1"/>
    <col min="11" max="11" width="10.5" style="119" customWidth="1"/>
    <col min="12" max="12" width="9.375" style="119" customWidth="1"/>
    <col min="13" max="13" width="11" style="119" hidden="1" customWidth="1"/>
    <col min="14" max="14" width="8.5" style="134" customWidth="1"/>
    <col min="15" max="15" width="8.75" style="119" customWidth="1"/>
    <col min="16" max="16" width="7.75" style="119" customWidth="1"/>
    <col min="17" max="18" width="11" style="119" customWidth="1"/>
    <col min="19" max="16384" width="11" style="119" hidden="1"/>
  </cols>
  <sheetData>
    <row r="1" spans="1:16" ht="30.75" thickBot="1" x14ac:dyDescent="0.3">
      <c r="A1" s="246" t="s">
        <v>0</v>
      </c>
      <c r="B1" s="246"/>
      <c r="C1" s="248" t="s">
        <v>26</v>
      </c>
      <c r="D1" s="248"/>
      <c r="E1" s="249"/>
      <c r="F1" s="243" t="s">
        <v>4</v>
      </c>
      <c r="G1" s="244"/>
      <c r="H1" s="244"/>
      <c r="I1" s="245"/>
      <c r="J1" s="263" t="s">
        <v>9</v>
      </c>
      <c r="K1" s="264"/>
      <c r="L1" s="262" t="s">
        <v>19</v>
      </c>
      <c r="M1" s="262"/>
      <c r="N1" s="262"/>
      <c r="O1" s="118"/>
      <c r="P1" s="118"/>
    </row>
    <row r="2" spans="1:16" ht="23.25" thickBot="1" x14ac:dyDescent="0.3">
      <c r="A2" s="246" t="s">
        <v>6</v>
      </c>
      <c r="B2" s="246"/>
      <c r="C2" s="250" t="s">
        <v>29</v>
      </c>
      <c r="D2" s="250"/>
      <c r="E2" s="250"/>
      <c r="F2" s="241" t="s">
        <v>5</v>
      </c>
      <c r="G2" s="241"/>
      <c r="H2" s="251" t="str">
        <f>IFERROR(INDEX($B$5:$H$34,MATCH(L2,$H$5:$H$34,0),1),"")</f>
        <v>بن عامر أمال</v>
      </c>
      <c r="I2" s="251"/>
      <c r="J2" s="252"/>
      <c r="K2" s="165" t="s">
        <v>10</v>
      </c>
      <c r="L2" s="136">
        <f>IFERROR(MAX(H5:H40),"")</f>
        <v>11.2</v>
      </c>
      <c r="M2" s="137"/>
      <c r="N2" s="138" t="s">
        <v>18</v>
      </c>
      <c r="O2" s="118"/>
      <c r="P2" s="118"/>
    </row>
    <row r="3" spans="1:16" ht="23.25" thickBot="1" x14ac:dyDescent="0.3">
      <c r="A3" s="246" t="s">
        <v>1</v>
      </c>
      <c r="B3" s="246"/>
      <c r="C3" s="250" t="s">
        <v>7</v>
      </c>
      <c r="D3" s="250"/>
      <c r="E3" s="250"/>
      <c r="F3" s="242" t="s">
        <v>8</v>
      </c>
      <c r="G3" s="242"/>
      <c r="H3" s="252" t="str">
        <f>IFERROR(INDEX($B$5:$H$34,MATCH(L3,$H$5:$H$34,0),1),"")</f>
        <v>بيان ريا ض</v>
      </c>
      <c r="I3" s="252"/>
      <c r="J3" s="252"/>
      <c r="K3" s="165" t="s">
        <v>10</v>
      </c>
      <c r="L3" s="136">
        <f>IFERROR(MIN(H5:H40),"")</f>
        <v>5.9</v>
      </c>
      <c r="M3" s="137"/>
      <c r="N3" s="139" t="s">
        <v>147</v>
      </c>
      <c r="O3" s="118"/>
      <c r="P3" s="118"/>
    </row>
    <row r="4" spans="1:16" ht="21.75" customHeight="1" thickTop="1" thickBot="1" x14ac:dyDescent="0.3">
      <c r="A4" s="163" t="s">
        <v>2</v>
      </c>
      <c r="B4" s="247" t="s">
        <v>3</v>
      </c>
      <c r="C4" s="247"/>
      <c r="D4" s="164" t="s">
        <v>11</v>
      </c>
      <c r="E4" s="164" t="s">
        <v>12</v>
      </c>
      <c r="F4" s="164" t="s">
        <v>13</v>
      </c>
      <c r="G4" s="164" t="s">
        <v>28</v>
      </c>
      <c r="H4" s="164" t="s">
        <v>14</v>
      </c>
      <c r="I4" s="164" t="s">
        <v>15</v>
      </c>
      <c r="J4" s="164" t="s">
        <v>16</v>
      </c>
      <c r="K4" s="265" t="s">
        <v>17</v>
      </c>
      <c r="L4" s="265"/>
      <c r="M4" s="140"/>
      <c r="N4" s="273" t="s">
        <v>151</v>
      </c>
      <c r="O4" s="118"/>
      <c r="P4" s="118"/>
    </row>
    <row r="5" spans="1:16" ht="21" thickBot="1" x14ac:dyDescent="0.3">
      <c r="A5" s="141">
        <f>IF('2 علوم تجريبية 1'!C4="","",'2 علوم تجريبية 1'!C4)</f>
        <v>1</v>
      </c>
      <c r="B5" s="239" t="str">
        <f>IF('3آداب وفلسفة'!B4:B4="","",'3آداب وفلسفة'!B4:B4)</f>
        <v>بكيرات وليد</v>
      </c>
      <c r="C5" s="240"/>
      <c r="D5" s="142">
        <f>IF('3آداب وفلسفة'!C4="","",'3آداب وفلسفة'!C4)</f>
        <v>5</v>
      </c>
      <c r="E5" s="142">
        <f>IF('3آداب وفلسفة'!D4="","",'3آداب وفلسفة'!D4)</f>
        <v>12</v>
      </c>
      <c r="F5" s="142">
        <f>IF(D5="","",SUM('3آداب وفلسفة'!E4:F4)/2)</f>
        <v>0</v>
      </c>
      <c r="G5" s="142">
        <f>IF('3آداب وفلسفة'!G4="","",'3آداب وفلسفة'!G4*2)</f>
        <v>24</v>
      </c>
      <c r="H5" s="142">
        <f>IF(D5="","",SUM(D5:G5)/5)</f>
        <v>8.1999999999999993</v>
      </c>
      <c r="I5" s="143">
        <f>IF('2 علوم تجريبية 1'!$M$1="","",'2 علوم تجريبية 1'!$M$1)</f>
        <v>2</v>
      </c>
      <c r="J5" s="144">
        <f>IFERROR(I5*H5,"")</f>
        <v>16.399999999999999</v>
      </c>
      <c r="K5" s="253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53"/>
      <c r="M5" s="145"/>
      <c r="N5" s="274"/>
      <c r="O5" s="118"/>
      <c r="P5" s="118"/>
    </row>
    <row r="6" spans="1:16" ht="21" thickBot="1" x14ac:dyDescent="0.3">
      <c r="A6" s="141">
        <f>IF('2 علوم تجريبية 1'!C5="","",'2 علوم تجريبية 1'!C5)</f>
        <v>2</v>
      </c>
      <c r="B6" s="239" t="str">
        <f>IF('3آداب وفلسفة'!B5:B5="","",'3آداب وفلسفة'!B5:B5)</f>
        <v>بلبحري اكرام</v>
      </c>
      <c r="C6" s="240"/>
      <c r="D6" s="142">
        <f>IF('3آداب وفلسفة'!C5="","",'3آداب وفلسفة'!C5)</f>
        <v>14</v>
      </c>
      <c r="E6" s="142">
        <f>IF('3آداب وفلسفة'!D5="","",'3آداب وفلسفة'!D5)</f>
        <v>12</v>
      </c>
      <c r="F6" s="142">
        <f>IF(D6="","",SUM('3آداب وفلسفة'!E5:F5)/2)</f>
        <v>0</v>
      </c>
      <c r="G6" s="142">
        <f>IF('3آداب وفلسفة'!G5="","",'3آداب وفلسفة'!G5*2)</f>
        <v>23.5</v>
      </c>
      <c r="H6" s="142">
        <f t="shared" ref="H6:H34" si="0">IF(D6="","",SUM(D6:G6)/5)</f>
        <v>9.9</v>
      </c>
      <c r="I6" s="143">
        <f>IF('2 علوم تجريبية 1'!$M$1="","",'2 علوم تجريبية 1'!$M$1)</f>
        <v>2</v>
      </c>
      <c r="J6" s="144">
        <f t="shared" ref="J6:J40" si="1">IFERROR(I6*H6,"")</f>
        <v>19.8</v>
      </c>
      <c r="K6" s="253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53"/>
      <c r="M6" s="146"/>
      <c r="N6" s="274"/>
      <c r="O6" s="118"/>
      <c r="P6" s="118"/>
    </row>
    <row r="7" spans="1:16" ht="21" thickBot="1" x14ac:dyDescent="0.3">
      <c r="A7" s="141">
        <f>IF('2 علوم تجريبية 1'!C6="","",'2 علوم تجريبية 1'!C6)</f>
        <v>3</v>
      </c>
      <c r="B7" s="239" t="str">
        <f>IF('3آداب وفلسفة'!B6:B6="","",'3آداب وفلسفة'!B6:B6)</f>
        <v>بن احمد روميسة</v>
      </c>
      <c r="C7" s="240"/>
      <c r="D7" s="142">
        <f>IF('3آداب وفلسفة'!C6="","",'3آداب وفلسفة'!C6)</f>
        <v>13</v>
      </c>
      <c r="E7" s="142">
        <f>IF('3آداب وفلسفة'!D6="","",'3آداب وفلسفة'!D6)</f>
        <v>11</v>
      </c>
      <c r="F7" s="142">
        <f>IF(D7="","",SUM('3آداب وفلسفة'!E6:F6)/2)</f>
        <v>0</v>
      </c>
      <c r="G7" s="142">
        <f>IF('3آداب وفلسفة'!G6="","",'3آداب وفلسفة'!G6*2)</f>
        <v>25</v>
      </c>
      <c r="H7" s="142">
        <f t="shared" si="0"/>
        <v>9.8000000000000007</v>
      </c>
      <c r="I7" s="143">
        <f>IF('2 علوم تجريبية 1'!$M$1="","",'2 علوم تجريبية 1'!$M$1)</f>
        <v>2</v>
      </c>
      <c r="J7" s="144">
        <f t="shared" si="1"/>
        <v>19.600000000000001</v>
      </c>
      <c r="K7" s="253" t="str">
        <f t="shared" si="2"/>
        <v>نتائج غيرمقبولة</v>
      </c>
      <c r="L7" s="253"/>
      <c r="M7" s="146"/>
      <c r="N7" s="274"/>
      <c r="O7" s="118"/>
      <c r="P7" s="118"/>
    </row>
    <row r="8" spans="1:16" ht="21" thickBot="1" x14ac:dyDescent="0.3">
      <c r="A8" s="141">
        <f>IF('2 علوم تجريبية 1'!C7="","",'2 علوم تجريبية 1'!C7)</f>
        <v>4</v>
      </c>
      <c r="B8" s="239" t="str">
        <f>IF('3آداب وفلسفة'!B7:B7="","",'3آداب وفلسفة'!B7:B7)</f>
        <v>بن ديدة اسلام</v>
      </c>
      <c r="C8" s="240"/>
      <c r="D8" s="142">
        <f>IF('3آداب وفلسفة'!C7="","",'3آداب وفلسفة'!C7)</f>
        <v>11</v>
      </c>
      <c r="E8" s="142">
        <f>IF('3آداب وفلسفة'!D7="","",'3آداب وفلسفة'!D7)</f>
        <v>10</v>
      </c>
      <c r="F8" s="142">
        <f>IF(D8="","",SUM('3آداب وفلسفة'!E7:F7)/2)</f>
        <v>0</v>
      </c>
      <c r="G8" s="142">
        <f>IF('3آداب وفلسفة'!G7="","",'3آداب وفلسفة'!G7*2)</f>
        <v>14</v>
      </c>
      <c r="H8" s="142">
        <f t="shared" si="0"/>
        <v>7</v>
      </c>
      <c r="I8" s="143">
        <f>IF('2 علوم تجريبية 1'!$M$1="","",'2 علوم تجريبية 1'!$M$1)</f>
        <v>2</v>
      </c>
      <c r="J8" s="144">
        <f t="shared" si="1"/>
        <v>14</v>
      </c>
      <c r="K8" s="253" t="str">
        <f t="shared" si="2"/>
        <v>نتائج غيرمقبولة</v>
      </c>
      <c r="L8" s="253"/>
      <c r="M8" s="146"/>
      <c r="N8" s="274"/>
      <c r="O8" s="118"/>
      <c r="P8" s="118"/>
    </row>
    <row r="9" spans="1:16" ht="21" thickBot="1" x14ac:dyDescent="0.3">
      <c r="A9" s="141">
        <f>IF('2 علوم تجريبية 1'!C8="","",'2 علوم تجريبية 1'!C8)</f>
        <v>5</v>
      </c>
      <c r="B9" s="239" t="str">
        <f>IF('3آداب وفلسفة'!B8:B8="","",'3آداب وفلسفة'!B8:B8)</f>
        <v>بن شكشك إلهام</v>
      </c>
      <c r="C9" s="240"/>
      <c r="D9" s="142">
        <f>IF('3آداب وفلسفة'!C8="","",'3آداب وفلسفة'!C8)</f>
        <v>14</v>
      </c>
      <c r="E9" s="142">
        <f>IF('3آداب وفلسفة'!D8="","",'3آداب وفلسفة'!D8)</f>
        <v>12</v>
      </c>
      <c r="F9" s="142">
        <f>IF(D9="","",SUM('3آداب وفلسفة'!E8:F8)/2)</f>
        <v>0</v>
      </c>
      <c r="G9" s="142">
        <f>IF('3آداب وفلسفة'!G8="","",'3آداب وفلسفة'!G8*2)</f>
        <v>19</v>
      </c>
      <c r="H9" s="142">
        <f t="shared" si="0"/>
        <v>9</v>
      </c>
      <c r="I9" s="143">
        <f>IF('2 علوم تجريبية 1'!$M$1="","",'2 علوم تجريبية 1'!$M$1)</f>
        <v>2</v>
      </c>
      <c r="J9" s="144">
        <f t="shared" si="1"/>
        <v>18</v>
      </c>
      <c r="K9" s="253" t="str">
        <f t="shared" si="2"/>
        <v>نتائج غيرمقبولة</v>
      </c>
      <c r="L9" s="253"/>
      <c r="M9" s="146"/>
      <c r="N9" s="274"/>
      <c r="O9" s="118"/>
      <c r="P9" s="118"/>
    </row>
    <row r="10" spans="1:16" ht="21" thickBot="1" x14ac:dyDescent="0.3">
      <c r="A10" s="141">
        <f>IF('2 علوم تجريبية 1'!C9="","",'2 علوم تجريبية 1'!C9)</f>
        <v>6</v>
      </c>
      <c r="B10" s="239" t="str">
        <f>IF('3آداب وفلسفة'!B9:B9="","",'3آداب وفلسفة'!B9:B9)</f>
        <v>بن شهرة زوبيدة</v>
      </c>
      <c r="C10" s="240"/>
      <c r="D10" s="142">
        <f>IF('3آداب وفلسفة'!C9="","",'3آداب وفلسفة'!C9)</f>
        <v>14</v>
      </c>
      <c r="E10" s="142">
        <f>IF('3آداب وفلسفة'!D9="","",'3آداب وفلسفة'!D9)</f>
        <v>12</v>
      </c>
      <c r="F10" s="142">
        <f>IF(D10="","",SUM('3آداب وفلسفة'!E9:F9)/2)</f>
        <v>0</v>
      </c>
      <c r="G10" s="142">
        <f>IF('3آداب وفلسفة'!G9="","",'3آداب وفلسفة'!G9*2)</f>
        <v>21</v>
      </c>
      <c r="H10" s="142">
        <f t="shared" si="0"/>
        <v>9.4</v>
      </c>
      <c r="I10" s="143">
        <f>IF('2 علوم تجريبية 1'!$M$1="","",'2 علوم تجريبية 1'!$M$1)</f>
        <v>2</v>
      </c>
      <c r="J10" s="144">
        <f t="shared" si="1"/>
        <v>18.8</v>
      </c>
      <c r="K10" s="253" t="str">
        <f t="shared" si="2"/>
        <v>نتائج غيرمقبولة</v>
      </c>
      <c r="L10" s="253"/>
      <c r="M10" s="146"/>
      <c r="N10" s="274"/>
      <c r="O10" s="118"/>
      <c r="P10" s="118"/>
    </row>
    <row r="11" spans="1:16" ht="21" thickBot="1" x14ac:dyDescent="0.3">
      <c r="A11" s="141">
        <f>IF('2 علوم تجريبية 1'!C10="","",'2 علوم تجريبية 1'!C10)</f>
        <v>7</v>
      </c>
      <c r="B11" s="239" t="str">
        <f>IF('3آداب وفلسفة'!B10:B10="","",'3آداب وفلسفة'!B10:B10)</f>
        <v>بن عامر أمال</v>
      </c>
      <c r="C11" s="240"/>
      <c r="D11" s="142">
        <f>IF('3آداب وفلسفة'!C10="","",'3آداب وفلسفة'!C10)</f>
        <v>14</v>
      </c>
      <c r="E11" s="142">
        <f>IF('3آداب وفلسفة'!D10="","",'3آداب وفلسفة'!D10)</f>
        <v>12</v>
      </c>
      <c r="F11" s="142">
        <f>IF(D11="","",SUM('3آداب وفلسفة'!E10:F10)/2)</f>
        <v>0</v>
      </c>
      <c r="G11" s="142">
        <f>IF('3آداب وفلسفة'!G10="","",'3آداب وفلسفة'!G10*2)</f>
        <v>30</v>
      </c>
      <c r="H11" s="142">
        <f t="shared" si="0"/>
        <v>11.2</v>
      </c>
      <c r="I11" s="143">
        <f>IF('2 علوم تجريبية 1'!$M$1="","",'2 علوم تجريبية 1'!$M$1)</f>
        <v>2</v>
      </c>
      <c r="J11" s="144">
        <f t="shared" si="1"/>
        <v>22.4</v>
      </c>
      <c r="K11" s="253" t="str">
        <f t="shared" si="2"/>
        <v>نتائج حسنة</v>
      </c>
      <c r="L11" s="253"/>
      <c r="M11" s="146"/>
      <c r="N11" s="274"/>
      <c r="O11" s="118"/>
      <c r="P11" s="118"/>
    </row>
    <row r="12" spans="1:16" ht="21" thickBot="1" x14ac:dyDescent="0.3">
      <c r="A12" s="141">
        <f>IF('2 علوم تجريبية 1'!C11="","",'2 علوم تجريبية 1'!C11)</f>
        <v>8</v>
      </c>
      <c r="B12" s="239" t="str">
        <f>IF('3آداب وفلسفة'!B11:B11="","",'3آداب وفلسفة'!B11:B11)</f>
        <v>بن على محمد شرف الدين</v>
      </c>
      <c r="C12" s="240"/>
      <c r="D12" s="142">
        <f>IF('3آداب وفلسفة'!C11="","",'3آداب وفلسفة'!C11)</f>
        <v>13</v>
      </c>
      <c r="E12" s="142">
        <f>IF('3آداب وفلسفة'!D11="","",'3آداب وفلسفة'!D11)</f>
        <v>11</v>
      </c>
      <c r="F12" s="142">
        <f>IF(D12="","",SUM('3آداب وفلسفة'!E11:F11)/2)</f>
        <v>0</v>
      </c>
      <c r="G12" s="142">
        <f>IF('3آداب وفلسفة'!G11="","",'3آداب وفلسفة'!G11*2)</f>
        <v>13</v>
      </c>
      <c r="H12" s="142">
        <f t="shared" si="0"/>
        <v>7.4</v>
      </c>
      <c r="I12" s="143">
        <f>IF('2 علوم تجريبية 1'!$M$1="","",'2 علوم تجريبية 1'!$M$1)</f>
        <v>2</v>
      </c>
      <c r="J12" s="144">
        <f t="shared" si="1"/>
        <v>14.8</v>
      </c>
      <c r="K12" s="253" t="str">
        <f t="shared" si="2"/>
        <v>نتائج غيرمقبولة</v>
      </c>
      <c r="L12" s="253"/>
      <c r="M12" s="146"/>
      <c r="N12" s="274"/>
      <c r="O12" s="118"/>
      <c r="P12" s="118"/>
    </row>
    <row r="13" spans="1:16" ht="21" thickBot="1" x14ac:dyDescent="0.3">
      <c r="A13" s="141">
        <f>IF('2 علوم تجريبية 1'!C12="","",'2 علوم تجريبية 1'!C12)</f>
        <v>9</v>
      </c>
      <c r="B13" s="239" t="str">
        <f>IF('3آداب وفلسفة'!B12:B12="","",'3آداب وفلسفة'!B12:B12)</f>
        <v>بن علي محمد</v>
      </c>
      <c r="C13" s="240"/>
      <c r="D13" s="142">
        <f>IF('3آداب وفلسفة'!C12="","",'3آداب وفلسفة'!C12)</f>
        <v>14</v>
      </c>
      <c r="E13" s="142">
        <f>IF('3آداب وفلسفة'!D12="","",'3آداب وفلسفة'!D12)</f>
        <v>12</v>
      </c>
      <c r="F13" s="142">
        <f>IF(D13="","",SUM('3آداب وفلسفة'!E12:F12)/2)</f>
        <v>0</v>
      </c>
      <c r="G13" s="142">
        <f>IF('3آداب وفلسفة'!G12="","",'3آداب وفلسفة'!G12*2)</f>
        <v>9.5</v>
      </c>
      <c r="H13" s="142">
        <f t="shared" si="0"/>
        <v>7.1</v>
      </c>
      <c r="I13" s="143">
        <f>IF('2 علوم تجريبية 1'!$M$1="","",'2 علوم تجريبية 1'!$M$1)</f>
        <v>2</v>
      </c>
      <c r="J13" s="144">
        <f t="shared" si="1"/>
        <v>14.2</v>
      </c>
      <c r="K13" s="253" t="str">
        <f t="shared" si="2"/>
        <v>نتائج غيرمقبولة</v>
      </c>
      <c r="L13" s="253"/>
      <c r="M13" s="146"/>
      <c r="N13" s="274"/>
      <c r="O13" s="118"/>
      <c r="P13" s="118"/>
    </row>
    <row r="14" spans="1:16" ht="21" thickBot="1" x14ac:dyDescent="0.3">
      <c r="A14" s="141">
        <f>IF('2 علوم تجريبية 1'!C13="","",'2 علوم تجريبية 1'!C13)</f>
        <v>10</v>
      </c>
      <c r="B14" s="239" t="str">
        <f>IF('3آداب وفلسفة'!B13:B13="","",'3آداب وفلسفة'!B13:B13)</f>
        <v>بن مجدوب عبد القادر ص</v>
      </c>
      <c r="C14" s="240"/>
      <c r="D14" s="142">
        <f>IF('3آداب وفلسفة'!C13="","",'3آداب وفلسفة'!C13)</f>
        <v>15</v>
      </c>
      <c r="E14" s="142">
        <f>IF('3آداب وفلسفة'!D13="","",'3آداب وفلسفة'!D13)</f>
        <v>13</v>
      </c>
      <c r="F14" s="142">
        <f>IF(D14="","",SUM('3آداب وفلسفة'!E13:F13)/2)</f>
        <v>0</v>
      </c>
      <c r="G14" s="142">
        <f>IF('3آداب وفلسفة'!G13="","",'3آداب وفلسفة'!G13*2)</f>
        <v>19</v>
      </c>
      <c r="H14" s="142">
        <f t="shared" si="0"/>
        <v>9.4</v>
      </c>
      <c r="I14" s="143">
        <f>IF('2 علوم تجريبية 1'!$M$1="","",'2 علوم تجريبية 1'!$M$1)</f>
        <v>2</v>
      </c>
      <c r="J14" s="144">
        <f t="shared" si="1"/>
        <v>18.8</v>
      </c>
      <c r="K14" s="253" t="str">
        <f t="shared" si="2"/>
        <v>نتائج غيرمقبولة</v>
      </c>
      <c r="L14" s="253"/>
      <c r="M14" s="146"/>
      <c r="N14" s="274"/>
      <c r="O14" s="118"/>
      <c r="P14" s="118"/>
    </row>
    <row r="15" spans="1:16" ht="21" thickBot="1" x14ac:dyDescent="0.3">
      <c r="A15" s="141">
        <f>IF('2 علوم تجريبية 1'!C14="","",'2 علوم تجريبية 1'!C14)</f>
        <v>11</v>
      </c>
      <c r="B15" s="239" t="str">
        <f>IF('3آداب وفلسفة'!B14:B14="","",'3آداب وفلسفة'!B14:B14)</f>
        <v>بن ميلود هاجر</v>
      </c>
      <c r="C15" s="240"/>
      <c r="D15" s="142">
        <f>IF('3آداب وفلسفة'!C14="","",'3آداب وفلسفة'!C14)</f>
        <v>14</v>
      </c>
      <c r="E15" s="142">
        <f>IF('3آداب وفلسفة'!D14="","",'3آداب وفلسفة'!D14)</f>
        <v>12</v>
      </c>
      <c r="F15" s="142">
        <f>IF(D15="","",SUM('3آداب وفلسفة'!E14:F14)/2)</f>
        <v>0</v>
      </c>
      <c r="G15" s="142">
        <f>IF('3آداب وفلسفة'!G14="","",'3آداب وفلسفة'!G14*2)</f>
        <v>20.5</v>
      </c>
      <c r="H15" s="142">
        <f t="shared" si="0"/>
        <v>9.3000000000000007</v>
      </c>
      <c r="I15" s="143">
        <f>IF('2 علوم تجريبية 1'!$M$1="","",'2 علوم تجريبية 1'!$M$1)</f>
        <v>2</v>
      </c>
      <c r="J15" s="144">
        <f t="shared" si="1"/>
        <v>18.600000000000001</v>
      </c>
      <c r="K15" s="253" t="str">
        <f t="shared" si="2"/>
        <v>نتائج غيرمقبولة</v>
      </c>
      <c r="L15" s="253"/>
      <c r="M15" s="146"/>
      <c r="N15" s="274"/>
      <c r="O15" s="118"/>
      <c r="P15" s="118"/>
    </row>
    <row r="16" spans="1:16" ht="21" thickBot="1" x14ac:dyDescent="0.3">
      <c r="A16" s="141">
        <f>IF('2 علوم تجريبية 1'!C15="","",'2 علوم تجريبية 1'!C15)</f>
        <v>12</v>
      </c>
      <c r="B16" s="239" t="str">
        <f>IF('3آداب وفلسفة'!B15:B15="","",'3آداب وفلسفة'!B15:B15)</f>
        <v>بيان ريا ض</v>
      </c>
      <c r="C16" s="240"/>
      <c r="D16" s="142">
        <f>IF('3آداب وفلسفة'!C15="","",'3آداب وفلسفة'!C15)</f>
        <v>11</v>
      </c>
      <c r="E16" s="142">
        <f>IF('3آداب وفلسفة'!D15="","",'3آداب وفلسفة'!D15)</f>
        <v>11</v>
      </c>
      <c r="F16" s="142">
        <f>IF(D16="","",SUM('3آداب وفلسفة'!E15:F15)/2)</f>
        <v>0</v>
      </c>
      <c r="G16" s="142">
        <f>IF('3آداب وفلسفة'!G15="","",'3آداب وفلسفة'!G15*2)</f>
        <v>7.5</v>
      </c>
      <c r="H16" s="142">
        <f t="shared" si="0"/>
        <v>5.9</v>
      </c>
      <c r="I16" s="143">
        <f>IF('2 علوم تجريبية 1'!$M$1="","",'2 علوم تجريبية 1'!$M$1)</f>
        <v>2</v>
      </c>
      <c r="J16" s="144">
        <f t="shared" si="1"/>
        <v>11.8</v>
      </c>
      <c r="K16" s="253" t="str">
        <f t="shared" si="2"/>
        <v>نتائج ضعيفة جدا</v>
      </c>
      <c r="L16" s="253"/>
      <c r="M16" s="146"/>
      <c r="N16" s="274"/>
      <c r="O16" s="118"/>
      <c r="P16" s="118"/>
    </row>
    <row r="17" spans="1:16" ht="21" thickBot="1" x14ac:dyDescent="0.3">
      <c r="A17" s="141">
        <f>IF('2 علوم تجريبية 1'!C16="","",'2 علوم تجريبية 1'!C16)</f>
        <v>13</v>
      </c>
      <c r="B17" s="239" t="str">
        <f>IF('3آداب وفلسفة'!B16:B16="","",'3آداب وفلسفة'!B16:B16)</f>
        <v>حاكم ياسر</v>
      </c>
      <c r="C17" s="240"/>
      <c r="D17" s="142">
        <f>IF('3آداب وفلسفة'!C16="","",'3آداب وفلسفة'!C16)</f>
        <v>13</v>
      </c>
      <c r="E17" s="142">
        <f>IF('3آداب وفلسفة'!D16="","",'3آداب وفلسفة'!D16)</f>
        <v>12</v>
      </c>
      <c r="F17" s="142">
        <f>IF(D17="","",SUM('3آداب وفلسفة'!E16:F16)/2)</f>
        <v>0</v>
      </c>
      <c r="G17" s="142">
        <f>IF('3آداب وفلسفة'!G16="","",'3آداب وفلسفة'!G16*2)</f>
        <v>23</v>
      </c>
      <c r="H17" s="142">
        <f t="shared" si="0"/>
        <v>9.6</v>
      </c>
      <c r="I17" s="143">
        <f>IF('2 علوم تجريبية 1'!$M$1="","",'2 علوم تجريبية 1'!$M$1)</f>
        <v>2</v>
      </c>
      <c r="J17" s="144">
        <f t="shared" si="1"/>
        <v>19.2</v>
      </c>
      <c r="K17" s="253" t="str">
        <f t="shared" si="2"/>
        <v>نتائج غيرمقبولة</v>
      </c>
      <c r="L17" s="253"/>
      <c r="M17" s="146"/>
      <c r="N17" s="274"/>
      <c r="O17" s="118"/>
      <c r="P17" s="118"/>
    </row>
    <row r="18" spans="1:16" ht="21" thickBot="1" x14ac:dyDescent="0.3">
      <c r="A18" s="141">
        <f>IF('2 علوم تجريبية 1'!C17="","",'2 علوم تجريبية 1'!C17)</f>
        <v>14</v>
      </c>
      <c r="B18" s="239" t="str">
        <f>IF('3آداب وفلسفة'!B17:B17="","",'3آداب وفلسفة'!B17:B17)</f>
        <v>حبيبي مروة</v>
      </c>
      <c r="C18" s="240"/>
      <c r="D18" s="142">
        <f>IF('3آداب وفلسفة'!C17="","",'3آداب وفلسفة'!C17)</f>
        <v>13</v>
      </c>
      <c r="E18" s="142">
        <f>IF('3آداب وفلسفة'!D17="","",'3آداب وفلسفة'!D17)</f>
        <v>11.5</v>
      </c>
      <c r="F18" s="142">
        <f>IF(D18="","",SUM('3آداب وفلسفة'!E17:F17)/2)</f>
        <v>0</v>
      </c>
      <c r="G18" s="142">
        <f>IF('3آداب وفلسفة'!G17="","",'3آداب وفلسفة'!G17*2)</f>
        <v>24.5</v>
      </c>
      <c r="H18" s="142">
        <f t="shared" si="0"/>
        <v>9.8000000000000007</v>
      </c>
      <c r="I18" s="143">
        <f>IF('2 علوم تجريبية 1'!$M$1="","",'2 علوم تجريبية 1'!$M$1)</f>
        <v>2</v>
      </c>
      <c r="J18" s="144">
        <f t="shared" si="1"/>
        <v>19.600000000000001</v>
      </c>
      <c r="K18" s="253" t="str">
        <f t="shared" si="2"/>
        <v>نتائج غيرمقبولة</v>
      </c>
      <c r="L18" s="253"/>
      <c r="M18" s="146"/>
      <c r="N18" s="274"/>
      <c r="O18" s="118"/>
      <c r="P18" s="118"/>
    </row>
    <row r="19" spans="1:16" ht="21" thickBot="1" x14ac:dyDescent="0.3">
      <c r="A19" s="141">
        <f>IF('2 علوم تجريبية 1'!C18="","",'2 علوم تجريبية 1'!C18)</f>
        <v>15</v>
      </c>
      <c r="B19" s="239" t="str">
        <f>IF('3آداب وفلسفة'!B18:B18="","",'3آداب وفلسفة'!B18:B18)</f>
        <v>خالفي محمد</v>
      </c>
      <c r="C19" s="240"/>
      <c r="D19" s="142">
        <f>IF('3آداب وفلسفة'!C18="","",'3آداب وفلسفة'!C18)</f>
        <v>11</v>
      </c>
      <c r="E19" s="142">
        <f>IF('3آداب وفلسفة'!D18="","",'3آداب وفلسفة'!D18)</f>
        <v>10.5</v>
      </c>
      <c r="F19" s="142">
        <f>IF(D19="","",SUM('3آداب وفلسفة'!E18:F18)/2)</f>
        <v>0</v>
      </c>
      <c r="G19" s="142">
        <f>IF('3آداب وفلسفة'!G18="","",'3آداب وفلسفة'!G18*2)</f>
        <v>25</v>
      </c>
      <c r="H19" s="142">
        <f t="shared" si="0"/>
        <v>9.3000000000000007</v>
      </c>
      <c r="I19" s="143">
        <f>IF('2 علوم تجريبية 1'!$M$1="","",'2 علوم تجريبية 1'!$M$1)</f>
        <v>2</v>
      </c>
      <c r="J19" s="144">
        <f t="shared" si="1"/>
        <v>18.600000000000001</v>
      </c>
      <c r="K19" s="253" t="str">
        <f t="shared" si="2"/>
        <v>نتائج غيرمقبولة</v>
      </c>
      <c r="L19" s="253"/>
      <c r="M19" s="146"/>
      <c r="N19" s="275"/>
      <c r="O19" s="118"/>
      <c r="P19" s="118"/>
    </row>
    <row r="20" spans="1:16" ht="21.75" thickTop="1" thickBot="1" x14ac:dyDescent="0.3">
      <c r="A20" s="141">
        <f>IF('2 علوم تجريبية 1'!C19="","",'2 علوم تجريبية 1'!C19)</f>
        <v>16</v>
      </c>
      <c r="B20" s="239" t="str">
        <f>IF('3آداب وفلسفة'!B19:B19="","",'3آداب وفلسفة'!B19:B19)</f>
        <v>دحمان معاد عصام الدين</v>
      </c>
      <c r="C20" s="240"/>
      <c r="D20" s="142">
        <f>IF('3آداب وفلسفة'!C19="","",'3آداب وفلسفة'!C19)</f>
        <v>10.5</v>
      </c>
      <c r="E20" s="142">
        <f>IF('3آداب وفلسفة'!D19="","",'3آداب وفلسفة'!D19)</f>
        <v>10</v>
      </c>
      <c r="F20" s="142">
        <f>IF(D20="","",SUM('3آداب وفلسفة'!E19:F19)/2)</f>
        <v>0</v>
      </c>
      <c r="G20" s="142">
        <f>IF('3آداب وفلسفة'!G19="","",'3آداب وفلسفة'!G19*2)</f>
        <v>10.5</v>
      </c>
      <c r="H20" s="142">
        <f t="shared" si="0"/>
        <v>6.2</v>
      </c>
      <c r="I20" s="143">
        <f>IF('2 علوم تجريبية 1'!$M$1="","",'2 علوم تجريبية 1'!$M$1)</f>
        <v>2</v>
      </c>
      <c r="J20" s="144">
        <f t="shared" si="1"/>
        <v>12.4</v>
      </c>
      <c r="K20" s="253" t="str">
        <f t="shared" si="2"/>
        <v>نتائج ضعيفة جدا</v>
      </c>
      <c r="L20" s="253"/>
      <c r="M20" s="146"/>
      <c r="N20" s="172"/>
      <c r="O20" s="118"/>
      <c r="P20" s="118"/>
    </row>
    <row r="21" spans="1:16" ht="21.75" thickTop="1" thickBot="1" x14ac:dyDescent="0.3">
      <c r="A21" s="141">
        <f>IF('2 علوم تجريبية 1'!C20="","",'2 علوم تجريبية 1'!C20)</f>
        <v>17</v>
      </c>
      <c r="B21" s="239" t="str">
        <f>IF('3آداب وفلسفة'!B20:B20="","",'3آداب وفلسفة'!B20:B20)</f>
        <v>دلاس فاطمة الزهراء</v>
      </c>
      <c r="C21" s="240"/>
      <c r="D21" s="142">
        <f>IF('3آداب وفلسفة'!C20="","",'3آداب وفلسفة'!C20)</f>
        <v>14</v>
      </c>
      <c r="E21" s="142">
        <f>IF('3آداب وفلسفة'!D20="","",'3آداب وفلسفة'!D20)</f>
        <v>12</v>
      </c>
      <c r="F21" s="142">
        <f>IF(D21="","",SUM('3آداب وفلسفة'!E20:F20)/2)</f>
        <v>0</v>
      </c>
      <c r="G21" s="142">
        <f>IF('3آداب وفلسفة'!G20="","",'3آداب وفلسفة'!G20*2)</f>
        <v>19.5</v>
      </c>
      <c r="H21" s="142">
        <f t="shared" si="0"/>
        <v>9.1</v>
      </c>
      <c r="I21" s="143">
        <f>IF('2 علوم تجريبية 1'!$M$1="","",'2 علوم تجريبية 1'!$M$1)</f>
        <v>2</v>
      </c>
      <c r="J21" s="144">
        <f t="shared" si="1"/>
        <v>18.2</v>
      </c>
      <c r="K21" s="253" t="str">
        <f t="shared" si="2"/>
        <v>نتائج غيرمقبولة</v>
      </c>
      <c r="L21" s="253"/>
      <c r="M21" s="146"/>
      <c r="N21" s="270">
        <f>IFERROR(AVERAGE(H5:H34),"")</f>
        <v>8.7793103448275858</v>
      </c>
      <c r="O21" s="118"/>
      <c r="P21" s="118"/>
    </row>
    <row r="22" spans="1:16" ht="21" thickBot="1" x14ac:dyDescent="0.3">
      <c r="A22" s="141">
        <f>IF('2 علوم تجريبية 1'!C21="","",'2 علوم تجريبية 1'!C21)</f>
        <v>18</v>
      </c>
      <c r="B22" s="239" t="str">
        <f>IF('3آداب وفلسفة'!B21:B21="","",'3آداب وفلسفة'!B21:B21)</f>
        <v>زباش عائشة</v>
      </c>
      <c r="C22" s="240"/>
      <c r="D22" s="142">
        <f>IF('3آداب وفلسفة'!C21="","",'3آداب وفلسفة'!C21)</f>
        <v>12.5</v>
      </c>
      <c r="E22" s="142">
        <f>IF('3آداب وفلسفة'!D21="","",'3آداب وفلسفة'!D21)</f>
        <v>11</v>
      </c>
      <c r="F22" s="142">
        <f>IF(D22="","",SUM('3آداب وفلسفة'!E21:F21)/2)</f>
        <v>0</v>
      </c>
      <c r="G22" s="142">
        <f>IF('3آداب وفلسفة'!G21="","",'3آداب وفلسفة'!G21*2)</f>
        <v>18.5</v>
      </c>
      <c r="H22" s="142">
        <f t="shared" si="0"/>
        <v>8.4</v>
      </c>
      <c r="I22" s="143">
        <f>IF('2 علوم تجريبية 1'!$M$1="","",'2 علوم تجريبية 1'!$M$1)</f>
        <v>2</v>
      </c>
      <c r="J22" s="144">
        <f t="shared" si="1"/>
        <v>16.8</v>
      </c>
      <c r="K22" s="253" t="str">
        <f t="shared" si="2"/>
        <v>نتائج غيرمقبولة</v>
      </c>
      <c r="L22" s="253"/>
      <c r="M22" s="146"/>
      <c r="N22" s="271"/>
      <c r="O22" s="118"/>
      <c r="P22" s="118"/>
    </row>
    <row r="23" spans="1:16" ht="21" thickBot="1" x14ac:dyDescent="0.3">
      <c r="A23" s="141">
        <f>IF('2 علوم تجريبية 1'!C22="","",'2 علوم تجريبية 1'!C22)</f>
        <v>19</v>
      </c>
      <c r="B23" s="239" t="str">
        <f>IF('3آداب وفلسفة'!B22:B22="","",'3آداب وفلسفة'!B22:B22)</f>
        <v>ساعي اكرام</v>
      </c>
      <c r="C23" s="240"/>
      <c r="D23" s="142">
        <f>IF('3آداب وفلسفة'!C22="","",'3آداب وفلسفة'!C22)</f>
        <v>13</v>
      </c>
      <c r="E23" s="142">
        <f>IF('3آداب وفلسفة'!D22="","",'3آداب وفلسفة'!D22)</f>
        <v>11.5</v>
      </c>
      <c r="F23" s="142">
        <f>IF(D23="","",SUM('3آداب وفلسفة'!E22:F22)/2)</f>
        <v>0</v>
      </c>
      <c r="G23" s="142">
        <f>IF('3آداب وفلسفة'!G22="","",'3آداب وفلسفة'!G22*2)</f>
        <v>19</v>
      </c>
      <c r="H23" s="142">
        <f t="shared" si="0"/>
        <v>8.6999999999999993</v>
      </c>
      <c r="I23" s="143">
        <f>IF('2 علوم تجريبية 1'!$M$1="","",'2 علوم تجريبية 1'!$M$1)</f>
        <v>2</v>
      </c>
      <c r="J23" s="144">
        <f t="shared" si="1"/>
        <v>17.399999999999999</v>
      </c>
      <c r="K23" s="253" t="str">
        <f t="shared" si="2"/>
        <v>نتائج غيرمقبولة</v>
      </c>
      <c r="L23" s="253"/>
      <c r="M23" s="146"/>
      <c r="N23" s="271"/>
      <c r="O23" s="118"/>
      <c r="P23" s="118"/>
    </row>
    <row r="24" spans="1:16" ht="21" thickBot="1" x14ac:dyDescent="0.3">
      <c r="A24" s="141">
        <f>IF('2 علوم تجريبية 1'!C23="","",'2 علوم تجريبية 1'!C23)</f>
        <v>20</v>
      </c>
      <c r="B24" s="239" t="str">
        <f>IF('3آداب وفلسفة'!B23:B23="","",'3آداب وفلسفة'!B23:B23)</f>
        <v>شنتوف صباح</v>
      </c>
      <c r="C24" s="240"/>
      <c r="D24" s="142">
        <f>IF('3آداب وفلسفة'!C23="","",'3آداب وفلسفة'!C23)</f>
        <v>12</v>
      </c>
      <c r="E24" s="142">
        <f>IF('3آداب وفلسفة'!D23="","",'3آداب وفلسفة'!D23)</f>
        <v>11</v>
      </c>
      <c r="F24" s="142">
        <f>IF(D24="","",SUM('3آداب وفلسفة'!E23:F23)/2)</f>
        <v>0</v>
      </c>
      <c r="G24" s="142">
        <f>IF('3آداب وفلسفة'!G23="","",'3آداب وفلسفة'!G23*2)</f>
        <v>19</v>
      </c>
      <c r="H24" s="142">
        <f t="shared" si="0"/>
        <v>8.4</v>
      </c>
      <c r="I24" s="143">
        <f>IF('2 علوم تجريبية 1'!$M$1="","",'2 علوم تجريبية 1'!$M$1)</f>
        <v>2</v>
      </c>
      <c r="J24" s="144">
        <f t="shared" si="1"/>
        <v>16.8</v>
      </c>
      <c r="K24" s="253" t="str">
        <f t="shared" si="2"/>
        <v>نتائج غيرمقبولة</v>
      </c>
      <c r="L24" s="253"/>
      <c r="M24" s="146"/>
      <c r="N24" s="271"/>
      <c r="O24" s="118"/>
      <c r="P24" s="118"/>
    </row>
    <row r="25" spans="1:16" ht="21" thickBot="1" x14ac:dyDescent="0.3">
      <c r="A25" s="141">
        <f>IF('2 علوم تجريبية 1'!C24="","",'2 علوم تجريبية 1'!C24)</f>
        <v>21</v>
      </c>
      <c r="B25" s="239" t="str">
        <f>IF('3آداب وفلسفة'!B24:B24="","",'3آداب وفلسفة'!B24:B24)</f>
        <v>صالحي صافية</v>
      </c>
      <c r="C25" s="240"/>
      <c r="D25" s="142">
        <f>IF('3آداب وفلسفة'!C24="","",'3آداب وفلسفة'!C24)</f>
        <v>14</v>
      </c>
      <c r="E25" s="142">
        <f>IF('3آداب وفلسفة'!D24="","",'3آداب وفلسفة'!D24)</f>
        <v>13</v>
      </c>
      <c r="F25" s="142">
        <f>IF(D25="","",SUM('3آداب وفلسفة'!E24:F24)/2)</f>
        <v>0</v>
      </c>
      <c r="G25" s="142">
        <f>IF('3آداب وفلسفة'!G24="","",'3آداب وفلسفة'!G24*2)</f>
        <v>21.5</v>
      </c>
      <c r="H25" s="142">
        <f t="shared" si="0"/>
        <v>9.6999999999999993</v>
      </c>
      <c r="I25" s="143">
        <f>IF('2 علوم تجريبية 1'!$M$1="","",'2 علوم تجريبية 1'!$M$1)</f>
        <v>2</v>
      </c>
      <c r="J25" s="144">
        <f t="shared" si="1"/>
        <v>19.399999999999999</v>
      </c>
      <c r="K25" s="253" t="str">
        <f t="shared" si="2"/>
        <v>نتائج غيرمقبولة</v>
      </c>
      <c r="L25" s="253"/>
      <c r="M25" s="146"/>
      <c r="N25" s="271"/>
      <c r="O25" s="118"/>
      <c r="P25" s="118"/>
    </row>
    <row r="26" spans="1:16" ht="21" thickBot="1" x14ac:dyDescent="0.3">
      <c r="A26" s="141">
        <f>IF('2 علوم تجريبية 1'!C25="","",'2 علوم تجريبية 1'!C25)</f>
        <v>22</v>
      </c>
      <c r="B26" s="239" t="str">
        <f>IF('3آداب وفلسفة'!B25:B25="","",'3آداب وفلسفة'!B25:B25)</f>
        <v>عماري طارق</v>
      </c>
      <c r="C26" s="240"/>
      <c r="D26" s="142">
        <f>IF('3آداب وفلسفة'!C25="","",'3آداب وفلسفة'!C25)</f>
        <v>13.5</v>
      </c>
      <c r="E26" s="142">
        <f>IF('3آداب وفلسفة'!D25="","",'3آداب وفلسفة'!D25)</f>
        <v>12</v>
      </c>
      <c r="F26" s="142">
        <f>IF(D26="","",SUM('3آداب وفلسفة'!E25:F25)/2)</f>
        <v>0</v>
      </c>
      <c r="G26" s="142">
        <f>IF('3آداب وفلسفة'!G25="","",'3آداب وفلسفة'!G25*2)</f>
        <v>15.5</v>
      </c>
      <c r="H26" s="142">
        <f t="shared" si="0"/>
        <v>8.1999999999999993</v>
      </c>
      <c r="I26" s="143">
        <f>IF('2 علوم تجريبية 1'!$M$1="","",'2 علوم تجريبية 1'!$M$1)</f>
        <v>2</v>
      </c>
      <c r="J26" s="144">
        <f t="shared" si="1"/>
        <v>16.399999999999999</v>
      </c>
      <c r="K26" s="253" t="str">
        <f t="shared" si="2"/>
        <v>نتائج غيرمقبولة</v>
      </c>
      <c r="L26" s="253"/>
      <c r="M26" s="146"/>
      <c r="N26" s="271"/>
      <c r="O26" s="118"/>
      <c r="P26" s="118"/>
    </row>
    <row r="27" spans="1:16" ht="21" thickBot="1" x14ac:dyDescent="0.3">
      <c r="A27" s="141">
        <f>IF('2 علوم تجريبية 1'!C26="","",'2 علوم تجريبية 1'!C26)</f>
        <v>23</v>
      </c>
      <c r="B27" s="239" t="str">
        <f>IF('3آداب وفلسفة'!B26:B26="","",'3آداب وفلسفة'!B26:B26)</f>
        <v>عمير محمد</v>
      </c>
      <c r="C27" s="240"/>
      <c r="D27" s="142">
        <f>IF('3آداب وفلسفة'!C26="","",'3آداب وفلسفة'!C26)</f>
        <v>13</v>
      </c>
      <c r="E27" s="142">
        <f>IF('3آداب وفلسفة'!D26="","",'3آداب وفلسفة'!D26)</f>
        <v>11.5</v>
      </c>
      <c r="F27" s="142">
        <f>IF(D27="","",SUM('3آداب وفلسفة'!E26:F26)/2)</f>
        <v>0</v>
      </c>
      <c r="G27" s="142">
        <f>IF('3آداب وفلسفة'!G26="","",'3آداب وفلسفة'!G26*2)</f>
        <v>21</v>
      </c>
      <c r="H27" s="142">
        <f t="shared" si="0"/>
        <v>9.1</v>
      </c>
      <c r="I27" s="143">
        <f>IF('2 علوم تجريبية 1'!$M$1="","",'2 علوم تجريبية 1'!$M$1)</f>
        <v>2</v>
      </c>
      <c r="J27" s="144">
        <f t="shared" si="1"/>
        <v>18.2</v>
      </c>
      <c r="K27" s="253" t="str">
        <f t="shared" si="2"/>
        <v>نتائج غيرمقبولة</v>
      </c>
      <c r="L27" s="253"/>
      <c r="M27" s="146"/>
      <c r="N27" s="271"/>
      <c r="O27" s="118"/>
      <c r="P27" s="118"/>
    </row>
    <row r="28" spans="1:16" ht="21" thickBot="1" x14ac:dyDescent="0.3">
      <c r="A28" s="141">
        <f>IF('2 علوم تجريبية 1'!C27="","",'2 علوم تجريبية 1'!C27)</f>
        <v>24</v>
      </c>
      <c r="B28" s="239" t="str">
        <f>IF('3آداب وفلسفة'!B27:B27="","",'3آداب وفلسفة'!B27:B27)</f>
        <v>قندوزي عيدة</v>
      </c>
      <c r="C28" s="240"/>
      <c r="D28" s="142">
        <f>IF('3آداب وفلسفة'!C27="","",'3آداب وفلسفة'!C27)</f>
        <v>14</v>
      </c>
      <c r="E28" s="142">
        <f>IF('3آداب وفلسفة'!D27="","",'3آداب وفلسفة'!D27)</f>
        <v>12</v>
      </c>
      <c r="F28" s="142">
        <f>IF(D28="","",SUM('3آداب وفلسفة'!E27:F27)/2)</f>
        <v>0</v>
      </c>
      <c r="G28" s="142">
        <f>IF('3آداب وفلسفة'!G27="","",'3آداب وفلسفة'!G27*2)</f>
        <v>19</v>
      </c>
      <c r="H28" s="142">
        <f t="shared" si="0"/>
        <v>9</v>
      </c>
      <c r="I28" s="143">
        <f>IF('2 علوم تجريبية 1'!$M$1="","",'2 علوم تجريبية 1'!$M$1)</f>
        <v>2</v>
      </c>
      <c r="J28" s="144">
        <f t="shared" si="1"/>
        <v>18</v>
      </c>
      <c r="K28" s="253" t="str">
        <f t="shared" si="2"/>
        <v>نتائج غيرمقبولة</v>
      </c>
      <c r="L28" s="253"/>
      <c r="M28" s="146"/>
      <c r="N28" s="271"/>
      <c r="O28" s="118"/>
      <c r="P28" s="118"/>
    </row>
    <row r="29" spans="1:16" ht="21" thickBot="1" x14ac:dyDescent="0.3">
      <c r="A29" s="141">
        <f>IF('2 علوم تجريبية 1'!C28="","",'2 علوم تجريبية 1'!C28)</f>
        <v>25</v>
      </c>
      <c r="B29" s="239" t="str">
        <f>IF('3آداب وفلسفة'!B28:B28="","",'3آداب وفلسفة'!B28:B28)</f>
        <v>كبريت عائشة</v>
      </c>
      <c r="C29" s="240"/>
      <c r="D29" s="142">
        <f>IF('3آداب وفلسفة'!C28="","",'3آداب وفلسفة'!C28)</f>
        <v>14</v>
      </c>
      <c r="E29" s="142">
        <f>IF('3آداب وفلسفة'!D28="","",'3آداب وفلسفة'!D28)</f>
        <v>12</v>
      </c>
      <c r="F29" s="142">
        <f>IF(D29="","",SUM('3آداب وفلسفة'!E28:F28)/2)</f>
        <v>0</v>
      </c>
      <c r="G29" s="142">
        <f>IF('3آداب وفلسفة'!G28="","",'3آداب وفلسفة'!G28*2)</f>
        <v>15</v>
      </c>
      <c r="H29" s="142">
        <f t="shared" si="0"/>
        <v>8.1999999999999993</v>
      </c>
      <c r="I29" s="143">
        <f>IF('2 علوم تجريبية 1'!$M$1="","",'2 علوم تجريبية 1'!$M$1)</f>
        <v>2</v>
      </c>
      <c r="J29" s="144">
        <f t="shared" si="1"/>
        <v>16.399999999999999</v>
      </c>
      <c r="K29" s="253" t="str">
        <f t="shared" si="2"/>
        <v>نتائج غيرمقبولة</v>
      </c>
      <c r="L29" s="253"/>
      <c r="M29" s="146"/>
      <c r="N29" s="271"/>
      <c r="O29" s="118"/>
      <c r="P29" s="118"/>
    </row>
    <row r="30" spans="1:16" ht="21" thickBot="1" x14ac:dyDescent="0.3">
      <c r="A30" s="141">
        <f>IF('2 علوم تجريبية 1'!C29="","",'2 علوم تجريبية 1'!C29)</f>
        <v>26</v>
      </c>
      <c r="B30" s="239" t="str">
        <f>IF('3آداب وفلسفة'!B29:B29="","",'3آداب وفلسفة'!B29:B29)</f>
        <v>مبروكي روميسة</v>
      </c>
      <c r="C30" s="240"/>
      <c r="D30" s="142">
        <f>IF('3آداب وفلسفة'!C29="","",'3آداب وفلسفة'!C29)</f>
        <v>14.5</v>
      </c>
      <c r="E30" s="142">
        <f>IF('3آداب وفلسفة'!D29="","",'3آداب وفلسفة'!D29)</f>
        <v>12</v>
      </c>
      <c r="F30" s="142">
        <f>IF(D30="","",SUM('3آداب وفلسفة'!E29:F29)/2)</f>
        <v>0</v>
      </c>
      <c r="G30" s="142">
        <f>IF('3آداب وفلسفة'!G29="","",'3آداب وفلسفة'!G29*2)</f>
        <v>22.5</v>
      </c>
      <c r="H30" s="142">
        <f t="shared" si="0"/>
        <v>9.8000000000000007</v>
      </c>
      <c r="I30" s="143">
        <f>IF('2 علوم تجريبية 1'!$M$1="","",'2 علوم تجريبية 1'!$M$1)</f>
        <v>2</v>
      </c>
      <c r="J30" s="144">
        <f t="shared" si="1"/>
        <v>19.600000000000001</v>
      </c>
      <c r="K30" s="253" t="str">
        <f t="shared" si="2"/>
        <v>نتائج غيرمقبولة</v>
      </c>
      <c r="L30" s="253"/>
      <c r="M30" s="146"/>
      <c r="N30" s="271"/>
      <c r="O30" s="118"/>
      <c r="P30" s="118"/>
    </row>
    <row r="31" spans="1:16" ht="21" thickBot="1" x14ac:dyDescent="0.3">
      <c r="A31" s="141">
        <f>IF('2 علوم تجريبية 1'!C30="","",'2 علوم تجريبية 1'!C30)</f>
        <v>27</v>
      </c>
      <c r="B31" s="239" t="str">
        <f>IF('3آداب وفلسفة'!B30:B30="","",'3آداب وفلسفة'!B30:B30)</f>
        <v>مجدوب إلياس</v>
      </c>
      <c r="C31" s="240"/>
      <c r="D31" s="142">
        <f>IF('3آداب وفلسفة'!C30="","",'3آداب وفلسفة'!C30)</f>
        <v>12</v>
      </c>
      <c r="E31" s="142">
        <f>IF('3آداب وفلسفة'!D30="","",'3آداب وفلسفة'!D30)</f>
        <v>11.5</v>
      </c>
      <c r="F31" s="142">
        <f>IF(D31="","",SUM('3آداب وفلسفة'!E30:F30)/2)</f>
        <v>0</v>
      </c>
      <c r="G31" s="142">
        <f>IF('3آداب وفلسفة'!G30="","",'3آداب وفلسفة'!G30*2)</f>
        <v>23.5</v>
      </c>
      <c r="H31" s="142">
        <f t="shared" si="0"/>
        <v>9.4</v>
      </c>
      <c r="I31" s="143">
        <f>IF('2 علوم تجريبية 1'!$M$1="","",'2 علوم تجريبية 1'!$M$1)</f>
        <v>2</v>
      </c>
      <c r="J31" s="144">
        <f t="shared" si="1"/>
        <v>18.8</v>
      </c>
      <c r="K31" s="253" t="str">
        <f t="shared" si="2"/>
        <v>نتائج غيرمقبولة</v>
      </c>
      <c r="L31" s="253"/>
      <c r="M31" s="146"/>
      <c r="N31" s="271"/>
      <c r="O31" s="118"/>
      <c r="P31" s="118"/>
    </row>
    <row r="32" spans="1:16" ht="21" thickBot="1" x14ac:dyDescent="0.3">
      <c r="A32" s="141">
        <f>IF('2 علوم تجريبية 1'!C31="","",'2 علوم تجريبية 1'!C31)</f>
        <v>28</v>
      </c>
      <c r="B32" s="239" t="str">
        <f>IF('3آداب وفلسفة'!B31:B31="","",'3آداب وفلسفة'!B31:B31)</f>
        <v>معطي صفاء</v>
      </c>
      <c r="C32" s="240"/>
      <c r="D32" s="142">
        <f>IF('3آداب وفلسفة'!C31="","",'3آداب وفلسفة'!C31)</f>
        <v>14</v>
      </c>
      <c r="E32" s="142">
        <f>IF('3آداب وفلسفة'!D31="","",'3آداب وفلسفة'!D31)</f>
        <v>12</v>
      </c>
      <c r="F32" s="142">
        <f>IF(D32="","",SUM('3آداب وفلسفة'!E31:F31)/2)</f>
        <v>0</v>
      </c>
      <c r="G32" s="142">
        <f>IF('3آداب وفلسفة'!G31="","",'3آداب وفلسفة'!G31*2)</f>
        <v>20</v>
      </c>
      <c r="H32" s="142">
        <f t="shared" si="0"/>
        <v>9.1999999999999993</v>
      </c>
      <c r="I32" s="143">
        <f>IF('2 علوم تجريبية 1'!$M$1="","",'2 علوم تجريبية 1'!$M$1)</f>
        <v>2</v>
      </c>
      <c r="J32" s="144">
        <f t="shared" si="1"/>
        <v>18.399999999999999</v>
      </c>
      <c r="K32" s="253" t="str">
        <f t="shared" si="2"/>
        <v>نتائج غيرمقبولة</v>
      </c>
      <c r="L32" s="253"/>
      <c r="M32" s="146"/>
      <c r="N32" s="271"/>
      <c r="O32" s="118"/>
      <c r="P32" s="118"/>
    </row>
    <row r="33" spans="1:16" ht="21" thickBot="1" x14ac:dyDescent="0.3">
      <c r="A33" s="141">
        <f>IF('2 علوم تجريبية 1'!C32="","",'2 علوم تجريبية 1'!C32)</f>
        <v>29</v>
      </c>
      <c r="B33" s="239" t="str">
        <f>IF('3آداب وفلسفة'!B32:B32="","",'3آداب وفلسفة'!B32:B32)</f>
        <v>هدلي مريم</v>
      </c>
      <c r="C33" s="240"/>
      <c r="D33" s="142">
        <f>IF('3آداب وفلسفة'!C32="","",'3آداب وفلسفة'!C32)</f>
        <v>15</v>
      </c>
      <c r="E33" s="142">
        <f>IF('3آداب وفلسفة'!D32="","",'3آداب وفلسفة'!D32)</f>
        <v>12</v>
      </c>
      <c r="F33" s="142">
        <f>IF(D33="","",SUM('3آداب وفلسفة'!E32:F32)/2)</f>
        <v>0</v>
      </c>
      <c r="G33" s="142">
        <f>IF('3آداب وفلسفة'!G32="","",'3آداب وفلسفة'!G32*2)</f>
        <v>17.5</v>
      </c>
      <c r="H33" s="142">
        <f t="shared" si="0"/>
        <v>8.9</v>
      </c>
      <c r="I33" s="143">
        <f>IF('2 علوم تجريبية 1'!$M$1="","",'2 علوم تجريبية 1'!$M$1)</f>
        <v>2</v>
      </c>
      <c r="J33" s="144">
        <f t="shared" si="1"/>
        <v>17.8</v>
      </c>
      <c r="K33" s="253" t="str">
        <f t="shared" si="2"/>
        <v>نتائج غيرمقبولة</v>
      </c>
      <c r="L33" s="253"/>
      <c r="M33" s="146"/>
      <c r="N33" s="271"/>
      <c r="O33" s="118"/>
      <c r="P33" s="118"/>
    </row>
    <row r="34" spans="1:16" ht="21" thickBot="1" x14ac:dyDescent="0.3">
      <c r="A34" s="141">
        <f>IF('2 علوم تجريبية 1'!C33="","",'2 علوم تجريبية 1'!C33)</f>
        <v>30</v>
      </c>
      <c r="B34" s="276" t="str">
        <f>IF('3آداب وفلسفة'!B33:B33="","",'3آداب وفلسفة'!B33:B33)</f>
        <v/>
      </c>
      <c r="C34" s="277"/>
      <c r="D34" s="160" t="str">
        <f>IF('3آداب وفلسفة'!C33="","",'3آداب وفلسفة'!C33)</f>
        <v/>
      </c>
      <c r="E34" s="160" t="str">
        <f>IF('3آداب وفلسفة'!D33="","",'3آداب وفلسفة'!D33)</f>
        <v/>
      </c>
      <c r="F34" s="160" t="str">
        <f>IF(D34="","",SUM('3آداب وفلسفة'!E33:F33)/2)</f>
        <v/>
      </c>
      <c r="G34" s="160" t="str">
        <f>IF('3آداب وفلسفة'!G33="","",'3آداب وفلسفة'!G33*2)</f>
        <v/>
      </c>
      <c r="H34" s="160" t="str">
        <f t="shared" si="0"/>
        <v/>
      </c>
      <c r="I34" s="161">
        <f>IF('2 علوم تجريبية 1'!$M$1="","",'2 علوم تجريبية 1'!$M$1)</f>
        <v>2</v>
      </c>
      <c r="J34" s="162" t="str">
        <f t="shared" si="1"/>
        <v/>
      </c>
      <c r="K34" s="278" t="str">
        <f t="shared" si="2"/>
        <v/>
      </c>
      <c r="L34" s="278"/>
      <c r="M34" s="157"/>
      <c r="N34" s="272"/>
      <c r="O34" s="118"/>
      <c r="P34" s="118"/>
    </row>
    <row r="35" spans="1:16" ht="19.5" thickBot="1" x14ac:dyDescent="0.3">
      <c r="A35" s="129" t="str">
        <f>IF('2 علوم تجريبية 1'!C34="","",'2 علوم تجريبية 1'!C34)</f>
        <v/>
      </c>
      <c r="B35" s="129" t="str">
        <f>IF('2 علوم تجريبية 1'!D34:D34="","",'2 علوم تجريبية 1'!D34:D34)</f>
        <v/>
      </c>
      <c r="C35" s="129"/>
      <c r="D35" s="130" t="str">
        <f>IF('2 علوم تجريبية 1'!F34="","",'2 علوم تجريبية 1'!F34)</f>
        <v/>
      </c>
      <c r="E35" s="130" t="str">
        <f>IF('2 علوم تجريبية 1'!G34="","",'2 علوم تجريبية 1'!G34)</f>
        <v/>
      </c>
      <c r="F35" s="130" t="str">
        <f>IF('2 علوم تجريبية 1'!H34="","",'2 علوم تجريبية 1'!H34)</f>
        <v/>
      </c>
      <c r="G35" s="130" t="str">
        <f>IF('2 علوم تجريبية 1'!I34="","",'2 علوم تجريبية 1'!I34*2)</f>
        <v/>
      </c>
      <c r="H35" s="130" t="str">
        <f t="shared" ref="H35:H40" si="3">IFERROR((D35+E35+F35+G35)/5,"")</f>
        <v/>
      </c>
      <c r="I35" s="130"/>
      <c r="J35" s="130" t="str">
        <f t="shared" si="1"/>
        <v/>
      </c>
      <c r="K35" s="129" t="str">
        <f t="shared" si="2"/>
        <v/>
      </c>
      <c r="L35" s="129"/>
      <c r="M35" s="129"/>
      <c r="N35" s="130"/>
      <c r="O35" s="118"/>
      <c r="P35" s="118"/>
    </row>
    <row r="36" spans="1:16" ht="24" thickTop="1" thickBot="1" x14ac:dyDescent="0.3">
      <c r="A36" s="129"/>
      <c r="B36" s="279" t="s">
        <v>160</v>
      </c>
      <c r="C36" s="280"/>
      <c r="D36" s="281"/>
      <c r="E36" s="129"/>
      <c r="F36" s="173">
        <f>COUNTIF(H5:H34,"&gt;=10")</f>
        <v>1</v>
      </c>
      <c r="G36" s="129"/>
      <c r="H36" s="129"/>
      <c r="I36" s="279" t="s">
        <v>159</v>
      </c>
      <c r="J36" s="280"/>
      <c r="K36" s="281"/>
      <c r="L36" s="129"/>
      <c r="M36" s="129"/>
      <c r="N36" s="173">
        <f>COUNTIF(H5:H34,"&lt;10")</f>
        <v>28</v>
      </c>
      <c r="O36" s="118"/>
      <c r="P36" s="118"/>
    </row>
    <row r="37" spans="1:16" ht="19.5" thickTop="1" x14ac:dyDescent="0.2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18"/>
      <c r="P37" s="118"/>
    </row>
    <row r="38" spans="1:16" x14ac:dyDescent="0.25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18"/>
      <c r="P38" s="118"/>
    </row>
    <row r="39" spans="1:16" x14ac:dyDescent="0.25">
      <c r="A39" s="129" t="str">
        <f>IF('2 علوم تجريبية 1'!C38="","",'2 علوم تجريبية 1'!C38)</f>
        <v/>
      </c>
      <c r="B39" s="129" t="str">
        <f>IF('2 علوم تجريبية 1'!D38:D38="","",'2 علوم تجريبية 1'!D38:D38)</f>
        <v/>
      </c>
      <c r="C39" s="129"/>
      <c r="D39" s="130" t="str">
        <f>IF('2 علوم تجريبية 1'!F38="","",'2 علوم تجريبية 1'!F38)</f>
        <v/>
      </c>
      <c r="E39" s="130" t="str">
        <f>IF('2 علوم تجريبية 1'!G38="","",'2 علوم تجريبية 1'!G38)</f>
        <v/>
      </c>
      <c r="F39" s="130" t="str">
        <f>IF('2 علوم تجريبية 1'!H38="","",'2 علوم تجريبية 1'!H38)</f>
        <v/>
      </c>
      <c r="G39" s="130" t="str">
        <f>IF('2 علوم تجريبية 1'!I38="","",'2 علوم تجريبية 1'!I38*2)</f>
        <v/>
      </c>
      <c r="H39" s="130" t="str">
        <f t="shared" si="3"/>
        <v/>
      </c>
      <c r="I39" s="130"/>
      <c r="J39" s="130" t="str">
        <f t="shared" si="1"/>
        <v/>
      </c>
      <c r="K39" s="129" t="str">
        <f t="shared" si="2"/>
        <v/>
      </c>
      <c r="L39" s="129"/>
      <c r="M39" s="129"/>
      <c r="N39" s="130"/>
      <c r="O39" s="118"/>
      <c r="P39" s="118"/>
    </row>
    <row r="40" spans="1:16" ht="19.5" thickBot="1" x14ac:dyDescent="0.3">
      <c r="A40" s="129" t="str">
        <f>IF('2 علوم تجريبية 1'!C39="","",'2 علوم تجريبية 1'!C39)</f>
        <v/>
      </c>
      <c r="B40" s="129" t="str">
        <f>IF('2 علوم تجريبية 1'!D39:D39="","",'2 علوم تجريبية 1'!D39:D39)</f>
        <v/>
      </c>
      <c r="C40" s="129"/>
      <c r="D40" s="130" t="str">
        <f>IF('2 علوم تجريبية 1'!F39="","",'2 علوم تجريبية 1'!F39)</f>
        <v/>
      </c>
      <c r="E40" s="130" t="str">
        <f>IF('2 علوم تجريبية 1'!G39="","",'2 علوم تجريبية 1'!G39)</f>
        <v/>
      </c>
      <c r="F40" s="130" t="str">
        <f>IF('2 علوم تجريبية 1'!H39="","",'2 علوم تجريبية 1'!H39)</f>
        <v/>
      </c>
      <c r="G40" s="130" t="str">
        <f>IF('2 علوم تجريبية 1'!I39="","",'2 علوم تجريبية 1'!I39*2)</f>
        <v/>
      </c>
      <c r="H40" s="130" t="str">
        <f t="shared" si="3"/>
        <v/>
      </c>
      <c r="I40" s="130"/>
      <c r="J40" s="130" t="str">
        <f t="shared" si="1"/>
        <v/>
      </c>
      <c r="K40" s="129" t="str">
        <f t="shared" si="2"/>
        <v/>
      </c>
      <c r="L40" s="129"/>
      <c r="M40" s="129"/>
      <c r="N40" s="130"/>
      <c r="O40" s="118"/>
      <c r="P40" s="118"/>
    </row>
    <row r="41" spans="1:16" ht="30.75" thickBot="1" x14ac:dyDescent="0.3">
      <c r="A41" s="246" t="s">
        <v>0</v>
      </c>
      <c r="B41" s="246"/>
      <c r="C41" s="248" t="s">
        <v>26</v>
      </c>
      <c r="D41" s="248"/>
      <c r="E41" s="249"/>
      <c r="F41" s="243" t="s">
        <v>21</v>
      </c>
      <c r="G41" s="244"/>
      <c r="H41" s="244"/>
      <c r="I41" s="245"/>
      <c r="J41" s="263" t="s">
        <v>9</v>
      </c>
      <c r="K41" s="264"/>
      <c r="L41" s="262" t="s">
        <v>19</v>
      </c>
      <c r="M41" s="262"/>
      <c r="N41" s="262"/>
    </row>
    <row r="42" spans="1:16" ht="23.25" thickBot="1" x14ac:dyDescent="0.3">
      <c r="A42" s="246" t="s">
        <v>6</v>
      </c>
      <c r="B42" s="246"/>
      <c r="C42" s="250" t="s">
        <v>29</v>
      </c>
      <c r="D42" s="250"/>
      <c r="E42" s="250"/>
      <c r="F42" s="241" t="s">
        <v>5</v>
      </c>
      <c r="G42" s="241"/>
      <c r="H42" s="251" t="str">
        <f>IFERROR(INDEX($B$45:$H$74,MATCH(L42,$H$45:$H$74,0),1),"")</f>
        <v/>
      </c>
      <c r="I42" s="251"/>
      <c r="J42" s="252"/>
      <c r="K42" s="165" t="s">
        <v>10</v>
      </c>
      <c r="L42" s="136">
        <f>IFERROR(MAX(H45:H82),"")</f>
        <v>0</v>
      </c>
      <c r="M42" s="137"/>
      <c r="N42" s="138" t="s">
        <v>18</v>
      </c>
    </row>
    <row r="43" spans="1:16" ht="23.25" thickBot="1" x14ac:dyDescent="0.3">
      <c r="A43" s="246" t="s">
        <v>1</v>
      </c>
      <c r="B43" s="246"/>
      <c r="C43" s="250" t="s">
        <v>7</v>
      </c>
      <c r="D43" s="250"/>
      <c r="E43" s="250"/>
      <c r="F43" s="242" t="s">
        <v>8</v>
      </c>
      <c r="G43" s="242"/>
      <c r="H43" s="252" t="str">
        <f>IFERROR(INDEX($B$45:$H$74,MATCH(L43,$H$45:$H$74,0),1),"")</f>
        <v/>
      </c>
      <c r="I43" s="252"/>
      <c r="J43" s="252"/>
      <c r="K43" s="165" t="s">
        <v>10</v>
      </c>
      <c r="L43" s="136">
        <f>IFERROR(MIN(H45:H82),"")</f>
        <v>0</v>
      </c>
      <c r="M43" s="137"/>
      <c r="N43" s="139" t="s">
        <v>25</v>
      </c>
    </row>
    <row r="44" spans="1:16" ht="21.75" customHeight="1" thickTop="1" thickBot="1" x14ac:dyDescent="0.3">
      <c r="A44" s="163" t="s">
        <v>2</v>
      </c>
      <c r="B44" s="247" t="s">
        <v>3</v>
      </c>
      <c r="C44" s="247"/>
      <c r="D44" s="164" t="s">
        <v>11</v>
      </c>
      <c r="E44" s="164" t="s">
        <v>12</v>
      </c>
      <c r="F44" s="164" t="s">
        <v>13</v>
      </c>
      <c r="G44" s="164" t="s">
        <v>28</v>
      </c>
      <c r="H44" s="164" t="s">
        <v>14</v>
      </c>
      <c r="I44" s="164" t="s">
        <v>15</v>
      </c>
      <c r="J44" s="164" t="s">
        <v>16</v>
      </c>
      <c r="K44" s="265" t="s">
        <v>17</v>
      </c>
      <c r="L44" s="265"/>
      <c r="M44" s="140"/>
      <c r="N44" s="273" t="s">
        <v>151</v>
      </c>
    </row>
    <row r="45" spans="1:16" ht="21" thickBot="1" x14ac:dyDescent="0.3">
      <c r="A45" s="141">
        <f>IF('3آداب وفلسفة'!A4="","",'3آداب وفلسفة'!A4)</f>
        <v>1</v>
      </c>
      <c r="B45" s="239" t="str">
        <f>IF('3آداب وفلسفة'!B4:B4="","",'3آداب وفلسفة'!B4:B4)</f>
        <v>بكيرات وليد</v>
      </c>
      <c r="C45" s="240"/>
      <c r="D45" s="142" t="str">
        <f>IF('3آداب وفلسفة'!I4="","",'3آداب وفلسفة'!I4)</f>
        <v/>
      </c>
      <c r="E45" s="142" t="str">
        <f>IF('3آداب وفلسفة'!J4="","",'3آداب وفلسفة'!J4)</f>
        <v/>
      </c>
      <c r="F45" s="142" t="str">
        <f>IF(D45="","",SUM('3آداب وفلسفة'!K4:L4)/2)</f>
        <v/>
      </c>
      <c r="G45" s="142" t="str">
        <f>IF('3آداب وفلسفة'!M4="","",'3آداب وفلسفة'!M4*2)</f>
        <v/>
      </c>
      <c r="H45" s="142" t="str">
        <f>IF(D45="","",SUM(D45:G45)/5)</f>
        <v/>
      </c>
      <c r="I45" s="143">
        <f>IF('2 علوم تجريبية 1'!$M$1="","",'2 علوم تجريبية 1'!$M$1)</f>
        <v>2</v>
      </c>
      <c r="J45" s="144" t="str">
        <f>IFERROR(I45*H45,"")</f>
        <v/>
      </c>
      <c r="K45" s="253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53"/>
      <c r="M45" s="145"/>
      <c r="N45" s="274"/>
    </row>
    <row r="46" spans="1:16" ht="21" thickBot="1" x14ac:dyDescent="0.3">
      <c r="A46" s="141">
        <f>IF('3آداب وفلسفة'!A5="","",'3آداب وفلسفة'!A5)</f>
        <v>2</v>
      </c>
      <c r="B46" s="239" t="str">
        <f>IF('3آداب وفلسفة'!B5:B5="","",'3آداب وفلسفة'!B5:B5)</f>
        <v>بلبحري اكرام</v>
      </c>
      <c r="C46" s="240"/>
      <c r="D46" s="142" t="str">
        <f>IF('3آداب وفلسفة'!I5="","",'3آداب وفلسفة'!I5)</f>
        <v/>
      </c>
      <c r="E46" s="142" t="str">
        <f>IF('3آداب وفلسفة'!J5="","",'3آداب وفلسفة'!J5)</f>
        <v/>
      </c>
      <c r="F46" s="142" t="str">
        <f>IF(D46="","",SUM('3آداب وفلسفة'!K5:L5)/2)</f>
        <v/>
      </c>
      <c r="G46" s="142" t="str">
        <f>IF('3آداب وفلسفة'!M5="","",'3آداب وفلسفة'!M5*2)</f>
        <v/>
      </c>
      <c r="H46" s="142" t="str">
        <f t="shared" ref="H46:H74" si="4">IF(D46="","",SUM(D46:G46)/5)</f>
        <v/>
      </c>
      <c r="I46" s="143">
        <f>IF('2 علوم تجريبية 1'!$M$1="","",'2 علوم تجريبية 1'!$M$1)</f>
        <v>2</v>
      </c>
      <c r="J46" s="144" t="str">
        <f t="shared" ref="J46:J74" si="5">IFERROR(I46*H46,"")</f>
        <v/>
      </c>
      <c r="K46" s="253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53"/>
      <c r="M46" s="146"/>
      <c r="N46" s="274"/>
    </row>
    <row r="47" spans="1:16" ht="21" thickBot="1" x14ac:dyDescent="0.3">
      <c r="A47" s="141">
        <f>IF('3آداب وفلسفة'!A6="","",'3آداب وفلسفة'!A6)</f>
        <v>3</v>
      </c>
      <c r="B47" s="239" t="str">
        <f>IF('3آداب وفلسفة'!B6:B6="","",'3آداب وفلسفة'!B6:B6)</f>
        <v>بن احمد روميسة</v>
      </c>
      <c r="C47" s="240"/>
      <c r="D47" s="142" t="str">
        <f>IF('3آداب وفلسفة'!I6="","",'3آداب وفلسفة'!I6)</f>
        <v/>
      </c>
      <c r="E47" s="142" t="str">
        <f>IF('3آداب وفلسفة'!J6="","",'3آداب وفلسفة'!J6)</f>
        <v/>
      </c>
      <c r="F47" s="142" t="str">
        <f>IF(D47="","",SUM('3آداب وفلسفة'!K6:L6)/2)</f>
        <v/>
      </c>
      <c r="G47" s="142" t="str">
        <f>IF('3آداب وفلسفة'!M6="","",'3آداب وفلسفة'!M6*2)</f>
        <v/>
      </c>
      <c r="H47" s="142" t="str">
        <f t="shared" si="4"/>
        <v/>
      </c>
      <c r="I47" s="143">
        <f>IF('2 علوم تجريبية 1'!$M$1="","",'2 علوم تجريبية 1'!$M$1)</f>
        <v>2</v>
      </c>
      <c r="J47" s="144" t="str">
        <f t="shared" si="5"/>
        <v/>
      </c>
      <c r="K47" s="253" t="str">
        <f t="shared" si="6"/>
        <v/>
      </c>
      <c r="L47" s="253"/>
      <c r="M47" s="146"/>
      <c r="N47" s="274"/>
    </row>
    <row r="48" spans="1:16" ht="21" thickBot="1" x14ac:dyDescent="0.3">
      <c r="A48" s="141">
        <f>IF('3آداب وفلسفة'!A7="","",'3آداب وفلسفة'!A7)</f>
        <v>4</v>
      </c>
      <c r="B48" s="239" t="str">
        <f>IF('3آداب وفلسفة'!B7:B7="","",'3آداب وفلسفة'!B7:B7)</f>
        <v>بن ديدة اسلام</v>
      </c>
      <c r="C48" s="240"/>
      <c r="D48" s="142" t="str">
        <f>IF('3آداب وفلسفة'!I7="","",'3آداب وفلسفة'!I7)</f>
        <v/>
      </c>
      <c r="E48" s="142" t="str">
        <f>IF('3آداب وفلسفة'!J7="","",'3آداب وفلسفة'!J7)</f>
        <v/>
      </c>
      <c r="F48" s="142" t="str">
        <f>IF(D48="","",SUM('3آداب وفلسفة'!K7:L7)/2)</f>
        <v/>
      </c>
      <c r="G48" s="142" t="str">
        <f>IF('3آداب وفلسفة'!M7="","",'3آداب وفلسفة'!M7*2)</f>
        <v/>
      </c>
      <c r="H48" s="142" t="str">
        <f t="shared" si="4"/>
        <v/>
      </c>
      <c r="I48" s="143">
        <f>IF('2 علوم تجريبية 1'!$M$1="","",'2 علوم تجريبية 1'!$M$1)</f>
        <v>2</v>
      </c>
      <c r="J48" s="144" t="str">
        <f t="shared" si="5"/>
        <v/>
      </c>
      <c r="K48" s="253" t="str">
        <f t="shared" si="6"/>
        <v/>
      </c>
      <c r="L48" s="253"/>
      <c r="M48" s="146"/>
      <c r="N48" s="274"/>
    </row>
    <row r="49" spans="1:14" ht="21" thickBot="1" x14ac:dyDescent="0.3">
      <c r="A49" s="141">
        <f>IF('3آداب وفلسفة'!A8="","",'3آداب وفلسفة'!A8)</f>
        <v>5</v>
      </c>
      <c r="B49" s="239" t="str">
        <f>IF('3آداب وفلسفة'!B8:B8="","",'3آداب وفلسفة'!B8:B8)</f>
        <v>بن شكشك إلهام</v>
      </c>
      <c r="C49" s="240"/>
      <c r="D49" s="142" t="str">
        <f>IF('3آداب وفلسفة'!I8="","",'3آداب وفلسفة'!I8)</f>
        <v/>
      </c>
      <c r="E49" s="142" t="str">
        <f>IF('3آداب وفلسفة'!J8="","",'3آداب وفلسفة'!J8)</f>
        <v/>
      </c>
      <c r="F49" s="142" t="str">
        <f>IF(D49="","",SUM('3آداب وفلسفة'!K8:L8)/2)</f>
        <v/>
      </c>
      <c r="G49" s="142" t="str">
        <f>IF('3آداب وفلسفة'!M8="","",'3آداب وفلسفة'!M8*2)</f>
        <v/>
      </c>
      <c r="H49" s="142" t="str">
        <f t="shared" si="4"/>
        <v/>
      </c>
      <c r="I49" s="143">
        <f>IF('2 علوم تجريبية 1'!$M$1="","",'2 علوم تجريبية 1'!$M$1)</f>
        <v>2</v>
      </c>
      <c r="J49" s="144" t="str">
        <f t="shared" si="5"/>
        <v/>
      </c>
      <c r="K49" s="253" t="str">
        <f t="shared" si="6"/>
        <v/>
      </c>
      <c r="L49" s="253"/>
      <c r="M49" s="146"/>
      <c r="N49" s="274"/>
    </row>
    <row r="50" spans="1:14" ht="21" thickBot="1" x14ac:dyDescent="0.3">
      <c r="A50" s="141">
        <f>IF('3آداب وفلسفة'!A9="","",'3آداب وفلسفة'!A9)</f>
        <v>6</v>
      </c>
      <c r="B50" s="239" t="str">
        <f>IF('3آداب وفلسفة'!B9:B9="","",'3آداب وفلسفة'!B9:B9)</f>
        <v>بن شهرة زوبيدة</v>
      </c>
      <c r="C50" s="240"/>
      <c r="D50" s="142" t="str">
        <f>IF('3آداب وفلسفة'!I9="","",'3آداب وفلسفة'!I9)</f>
        <v/>
      </c>
      <c r="E50" s="142" t="str">
        <f>IF('3آداب وفلسفة'!J9="","",'3آداب وفلسفة'!J9)</f>
        <v/>
      </c>
      <c r="F50" s="142" t="str">
        <f>IF(D50="","",SUM('3آداب وفلسفة'!K9:L9)/2)</f>
        <v/>
      </c>
      <c r="G50" s="142" t="str">
        <f>IF('3آداب وفلسفة'!M9="","",'3آداب وفلسفة'!M9*2)</f>
        <v/>
      </c>
      <c r="H50" s="142" t="str">
        <f t="shared" si="4"/>
        <v/>
      </c>
      <c r="I50" s="143">
        <f>IF('2 علوم تجريبية 1'!$M$1="","",'2 علوم تجريبية 1'!$M$1)</f>
        <v>2</v>
      </c>
      <c r="J50" s="144" t="str">
        <f t="shared" si="5"/>
        <v/>
      </c>
      <c r="K50" s="253" t="str">
        <f t="shared" si="6"/>
        <v/>
      </c>
      <c r="L50" s="253"/>
      <c r="M50" s="146"/>
      <c r="N50" s="274"/>
    </row>
    <row r="51" spans="1:14" ht="21" thickBot="1" x14ac:dyDescent="0.3">
      <c r="A51" s="141">
        <f>IF('3آداب وفلسفة'!A10="","",'3آداب وفلسفة'!A10)</f>
        <v>7</v>
      </c>
      <c r="B51" s="239" t="str">
        <f>IF('3آداب وفلسفة'!B10:B10="","",'3آداب وفلسفة'!B10:B10)</f>
        <v>بن عامر أمال</v>
      </c>
      <c r="C51" s="240"/>
      <c r="D51" s="142" t="str">
        <f>IF('3آداب وفلسفة'!I10="","",'3آداب وفلسفة'!I10)</f>
        <v/>
      </c>
      <c r="E51" s="142" t="str">
        <f>IF('3آداب وفلسفة'!J10="","",'3آداب وفلسفة'!J10)</f>
        <v/>
      </c>
      <c r="F51" s="142" t="str">
        <f>IF(D51="","",SUM('3آداب وفلسفة'!K10:L10)/2)</f>
        <v/>
      </c>
      <c r="G51" s="142" t="str">
        <f>IF('3آداب وفلسفة'!M10="","",'3آداب وفلسفة'!M10*2)</f>
        <v/>
      </c>
      <c r="H51" s="142" t="str">
        <f t="shared" si="4"/>
        <v/>
      </c>
      <c r="I51" s="143">
        <f>IF('2 علوم تجريبية 1'!$M$1="","",'2 علوم تجريبية 1'!$M$1)</f>
        <v>2</v>
      </c>
      <c r="J51" s="144" t="str">
        <f t="shared" si="5"/>
        <v/>
      </c>
      <c r="K51" s="253" t="str">
        <f t="shared" si="6"/>
        <v/>
      </c>
      <c r="L51" s="253"/>
      <c r="M51" s="146"/>
      <c r="N51" s="274"/>
    </row>
    <row r="52" spans="1:14" ht="21" thickBot="1" x14ac:dyDescent="0.3">
      <c r="A52" s="141">
        <f>IF('3آداب وفلسفة'!A11="","",'3آداب وفلسفة'!A11)</f>
        <v>8</v>
      </c>
      <c r="B52" s="239" t="str">
        <f>IF('3آداب وفلسفة'!B11:B11="","",'3آداب وفلسفة'!B11:B11)</f>
        <v>بن على محمد شرف الدين</v>
      </c>
      <c r="C52" s="240"/>
      <c r="D52" s="142" t="str">
        <f>IF('3آداب وفلسفة'!I11="","",'3آداب وفلسفة'!I11)</f>
        <v/>
      </c>
      <c r="E52" s="142" t="str">
        <f>IF('3آداب وفلسفة'!J11="","",'3آداب وفلسفة'!J11)</f>
        <v/>
      </c>
      <c r="F52" s="142" t="str">
        <f>IF(D52="","",SUM('3آداب وفلسفة'!K11:L11)/2)</f>
        <v/>
      </c>
      <c r="G52" s="142" t="str">
        <f>IF('3آداب وفلسفة'!M11="","",'3آداب وفلسفة'!M11*2)</f>
        <v/>
      </c>
      <c r="H52" s="142" t="str">
        <f t="shared" si="4"/>
        <v/>
      </c>
      <c r="I52" s="143">
        <f>IF('2 علوم تجريبية 1'!$M$1="","",'2 علوم تجريبية 1'!$M$1)</f>
        <v>2</v>
      </c>
      <c r="J52" s="144" t="str">
        <f t="shared" si="5"/>
        <v/>
      </c>
      <c r="K52" s="253" t="str">
        <f t="shared" si="6"/>
        <v/>
      </c>
      <c r="L52" s="253"/>
      <c r="M52" s="146"/>
      <c r="N52" s="274"/>
    </row>
    <row r="53" spans="1:14" ht="21" thickBot="1" x14ac:dyDescent="0.3">
      <c r="A53" s="141">
        <f>IF('3آداب وفلسفة'!A12="","",'3آداب وفلسفة'!A12)</f>
        <v>9</v>
      </c>
      <c r="B53" s="239" t="str">
        <f>IF('3آداب وفلسفة'!B12:B12="","",'3آداب وفلسفة'!B12:B12)</f>
        <v>بن علي محمد</v>
      </c>
      <c r="C53" s="240"/>
      <c r="D53" s="142" t="str">
        <f>IF('3آداب وفلسفة'!I12="","",'3آداب وفلسفة'!I12)</f>
        <v/>
      </c>
      <c r="E53" s="142" t="str">
        <f>IF('3آداب وفلسفة'!J12="","",'3آداب وفلسفة'!J12)</f>
        <v/>
      </c>
      <c r="F53" s="142" t="str">
        <f>IF(D53="","",SUM('3آداب وفلسفة'!K12:L12)/2)</f>
        <v/>
      </c>
      <c r="G53" s="142" t="str">
        <f>IF('3آداب وفلسفة'!M12="","",'3آداب وفلسفة'!M12*2)</f>
        <v/>
      </c>
      <c r="H53" s="142" t="str">
        <f t="shared" si="4"/>
        <v/>
      </c>
      <c r="I53" s="143">
        <f>IF('2 علوم تجريبية 1'!$M$1="","",'2 علوم تجريبية 1'!$M$1)</f>
        <v>2</v>
      </c>
      <c r="J53" s="144" t="str">
        <f t="shared" si="5"/>
        <v/>
      </c>
      <c r="K53" s="253" t="str">
        <f t="shared" si="6"/>
        <v/>
      </c>
      <c r="L53" s="253"/>
      <c r="M53" s="146"/>
      <c r="N53" s="274"/>
    </row>
    <row r="54" spans="1:14" ht="21" thickBot="1" x14ac:dyDescent="0.3">
      <c r="A54" s="141">
        <f>IF('3آداب وفلسفة'!A13="","",'3آداب وفلسفة'!A13)</f>
        <v>10</v>
      </c>
      <c r="B54" s="239" t="str">
        <f>IF('3آداب وفلسفة'!B13:B13="","",'3آداب وفلسفة'!B13:B13)</f>
        <v>بن مجدوب عبد القادر ص</v>
      </c>
      <c r="C54" s="240"/>
      <c r="D54" s="142" t="str">
        <f>IF('3آداب وفلسفة'!I13="","",'3آداب وفلسفة'!I13)</f>
        <v/>
      </c>
      <c r="E54" s="142" t="str">
        <f>IF('3آداب وفلسفة'!J13="","",'3آداب وفلسفة'!J13)</f>
        <v/>
      </c>
      <c r="F54" s="142" t="str">
        <f>IF(D54="","",SUM('3آداب وفلسفة'!K13:L13)/2)</f>
        <v/>
      </c>
      <c r="G54" s="142" t="str">
        <f>IF('3آداب وفلسفة'!M13="","",'3آداب وفلسفة'!M13*2)</f>
        <v/>
      </c>
      <c r="H54" s="142" t="str">
        <f t="shared" si="4"/>
        <v/>
      </c>
      <c r="I54" s="143">
        <f>IF('2 علوم تجريبية 1'!$M$1="","",'2 علوم تجريبية 1'!$M$1)</f>
        <v>2</v>
      </c>
      <c r="J54" s="144" t="str">
        <f t="shared" si="5"/>
        <v/>
      </c>
      <c r="K54" s="253" t="str">
        <f t="shared" si="6"/>
        <v/>
      </c>
      <c r="L54" s="253"/>
      <c r="M54" s="146"/>
      <c r="N54" s="274"/>
    </row>
    <row r="55" spans="1:14" ht="21" thickBot="1" x14ac:dyDescent="0.3">
      <c r="A55" s="141">
        <f>IF('3آداب وفلسفة'!A14="","",'3آداب وفلسفة'!A14)</f>
        <v>11</v>
      </c>
      <c r="B55" s="239" t="str">
        <f>IF('3آداب وفلسفة'!B14:B14="","",'3آداب وفلسفة'!B14:B14)</f>
        <v>بن ميلود هاجر</v>
      </c>
      <c r="C55" s="240"/>
      <c r="D55" s="142" t="str">
        <f>IF('3آداب وفلسفة'!I14="","",'3آداب وفلسفة'!I14)</f>
        <v/>
      </c>
      <c r="E55" s="142" t="str">
        <f>IF('3آداب وفلسفة'!J14="","",'3آداب وفلسفة'!J14)</f>
        <v/>
      </c>
      <c r="F55" s="142" t="str">
        <f>IF(D55="","",SUM('3آداب وفلسفة'!K14:L14)/2)</f>
        <v/>
      </c>
      <c r="G55" s="142" t="str">
        <f>IF('3آداب وفلسفة'!M14="","",'3آداب وفلسفة'!M14*2)</f>
        <v/>
      </c>
      <c r="H55" s="142" t="str">
        <f t="shared" si="4"/>
        <v/>
      </c>
      <c r="I55" s="143">
        <f>IF('2 علوم تجريبية 1'!$M$1="","",'2 علوم تجريبية 1'!$M$1)</f>
        <v>2</v>
      </c>
      <c r="J55" s="144" t="str">
        <f t="shared" si="5"/>
        <v/>
      </c>
      <c r="K55" s="253" t="str">
        <f t="shared" si="6"/>
        <v/>
      </c>
      <c r="L55" s="253"/>
      <c r="M55" s="146"/>
      <c r="N55" s="274"/>
    </row>
    <row r="56" spans="1:14" ht="21" thickBot="1" x14ac:dyDescent="0.3">
      <c r="A56" s="141">
        <f>IF('3آداب وفلسفة'!A15="","",'3آداب وفلسفة'!A15)</f>
        <v>12</v>
      </c>
      <c r="B56" s="239" t="str">
        <f>IF('3آداب وفلسفة'!B15:B15="","",'3آداب وفلسفة'!B15:B15)</f>
        <v>بيان ريا ض</v>
      </c>
      <c r="C56" s="240"/>
      <c r="D56" s="142" t="str">
        <f>IF('3آداب وفلسفة'!I15="","",'3آداب وفلسفة'!I15)</f>
        <v/>
      </c>
      <c r="E56" s="142" t="str">
        <f>IF('3آداب وفلسفة'!J15="","",'3آداب وفلسفة'!J15)</f>
        <v/>
      </c>
      <c r="F56" s="142" t="str">
        <f>IF(D56="","",SUM('3آداب وفلسفة'!K15:L15)/2)</f>
        <v/>
      </c>
      <c r="G56" s="142" t="str">
        <f>IF('3آداب وفلسفة'!M15="","",'3آداب وفلسفة'!M15*2)</f>
        <v/>
      </c>
      <c r="H56" s="142" t="str">
        <f t="shared" si="4"/>
        <v/>
      </c>
      <c r="I56" s="143">
        <f>IF('2 علوم تجريبية 1'!$M$1="","",'2 علوم تجريبية 1'!$M$1)</f>
        <v>2</v>
      </c>
      <c r="J56" s="144" t="str">
        <f t="shared" si="5"/>
        <v/>
      </c>
      <c r="K56" s="253" t="str">
        <f t="shared" si="6"/>
        <v/>
      </c>
      <c r="L56" s="253"/>
      <c r="M56" s="146"/>
      <c r="N56" s="274"/>
    </row>
    <row r="57" spans="1:14" ht="21" thickBot="1" x14ac:dyDescent="0.3">
      <c r="A57" s="141">
        <f>IF('3آداب وفلسفة'!A16="","",'3آداب وفلسفة'!A16)</f>
        <v>13</v>
      </c>
      <c r="B57" s="239" t="str">
        <f>IF('3آداب وفلسفة'!B16:B16="","",'3آداب وفلسفة'!B16:B16)</f>
        <v>حاكم ياسر</v>
      </c>
      <c r="C57" s="240"/>
      <c r="D57" s="142" t="str">
        <f>IF('3آداب وفلسفة'!I16="","",'3آداب وفلسفة'!I16)</f>
        <v/>
      </c>
      <c r="E57" s="142" t="str">
        <f>IF('3آداب وفلسفة'!J16="","",'3آداب وفلسفة'!J16)</f>
        <v/>
      </c>
      <c r="F57" s="142" t="str">
        <f>IF(D57="","",SUM('3آداب وفلسفة'!K16:L16)/2)</f>
        <v/>
      </c>
      <c r="G57" s="142" t="str">
        <f>IF('3آداب وفلسفة'!M16="","",'3آداب وفلسفة'!M16*2)</f>
        <v/>
      </c>
      <c r="H57" s="142" t="str">
        <f t="shared" si="4"/>
        <v/>
      </c>
      <c r="I57" s="143">
        <f>IF('2 علوم تجريبية 1'!$M$1="","",'2 علوم تجريبية 1'!$M$1)</f>
        <v>2</v>
      </c>
      <c r="J57" s="144" t="str">
        <f t="shared" si="5"/>
        <v/>
      </c>
      <c r="K57" s="253" t="str">
        <f t="shared" si="6"/>
        <v/>
      </c>
      <c r="L57" s="253"/>
      <c r="M57" s="146"/>
      <c r="N57" s="274"/>
    </row>
    <row r="58" spans="1:14" ht="21" thickBot="1" x14ac:dyDescent="0.3">
      <c r="A58" s="141">
        <f>IF('3آداب وفلسفة'!A17="","",'3آداب وفلسفة'!A17)</f>
        <v>14</v>
      </c>
      <c r="B58" s="239" t="str">
        <f>IF('3آداب وفلسفة'!B17:B17="","",'3آداب وفلسفة'!B17:B17)</f>
        <v>حبيبي مروة</v>
      </c>
      <c r="C58" s="240"/>
      <c r="D58" s="142" t="str">
        <f>IF('3آداب وفلسفة'!I17="","",'3آداب وفلسفة'!I17)</f>
        <v/>
      </c>
      <c r="E58" s="142" t="str">
        <f>IF('3آداب وفلسفة'!J17="","",'3آداب وفلسفة'!J17)</f>
        <v/>
      </c>
      <c r="F58" s="142" t="str">
        <f>IF(D58="","",SUM('3آداب وفلسفة'!K17:L17)/2)</f>
        <v/>
      </c>
      <c r="G58" s="142" t="str">
        <f>IF('3آداب وفلسفة'!M17="","",'3آداب وفلسفة'!M17*2)</f>
        <v/>
      </c>
      <c r="H58" s="142" t="str">
        <f t="shared" si="4"/>
        <v/>
      </c>
      <c r="I58" s="143">
        <f>IF('2 علوم تجريبية 1'!$M$1="","",'2 علوم تجريبية 1'!$M$1)</f>
        <v>2</v>
      </c>
      <c r="J58" s="144" t="str">
        <f t="shared" si="5"/>
        <v/>
      </c>
      <c r="K58" s="253" t="str">
        <f t="shared" si="6"/>
        <v/>
      </c>
      <c r="L58" s="253"/>
      <c r="M58" s="146"/>
      <c r="N58" s="274"/>
    </row>
    <row r="59" spans="1:14" ht="21" thickBot="1" x14ac:dyDescent="0.3">
      <c r="A59" s="141">
        <f>IF('3آداب وفلسفة'!A18="","",'3آداب وفلسفة'!A18)</f>
        <v>15</v>
      </c>
      <c r="B59" s="239" t="str">
        <f>IF('3آداب وفلسفة'!B18:B18="","",'3آداب وفلسفة'!B18:B18)</f>
        <v>خالفي محمد</v>
      </c>
      <c r="C59" s="240"/>
      <c r="D59" s="142" t="str">
        <f>IF('3آداب وفلسفة'!I18="","",'3آداب وفلسفة'!I18)</f>
        <v/>
      </c>
      <c r="E59" s="142" t="str">
        <f>IF('3آداب وفلسفة'!J18="","",'3آداب وفلسفة'!J18)</f>
        <v/>
      </c>
      <c r="F59" s="142" t="str">
        <f>IF(D59="","",SUM('3آداب وفلسفة'!K18:L18)/2)</f>
        <v/>
      </c>
      <c r="G59" s="142" t="str">
        <f>IF('3آداب وفلسفة'!M18="","",'3آداب وفلسفة'!M18*2)</f>
        <v/>
      </c>
      <c r="H59" s="142" t="str">
        <f t="shared" si="4"/>
        <v/>
      </c>
      <c r="I59" s="143">
        <f>IF('2 علوم تجريبية 1'!$M$1="","",'2 علوم تجريبية 1'!$M$1)</f>
        <v>2</v>
      </c>
      <c r="J59" s="144" t="str">
        <f t="shared" si="5"/>
        <v/>
      </c>
      <c r="K59" s="253" t="str">
        <f t="shared" si="6"/>
        <v/>
      </c>
      <c r="L59" s="253"/>
      <c r="M59" s="146"/>
      <c r="N59" s="275"/>
    </row>
    <row r="60" spans="1:14" ht="21.75" thickTop="1" thickBot="1" x14ac:dyDescent="0.3">
      <c r="A60" s="141">
        <f>IF('3آداب وفلسفة'!A19="","",'3آداب وفلسفة'!A19)</f>
        <v>16</v>
      </c>
      <c r="B60" s="239" t="str">
        <f>IF('3آداب وفلسفة'!B19:B19="","",'3آداب وفلسفة'!B19:B19)</f>
        <v>دحمان معاد عصام الدين</v>
      </c>
      <c r="C60" s="240"/>
      <c r="D60" s="142" t="str">
        <f>IF('3آداب وفلسفة'!I19="","",'3آداب وفلسفة'!I19)</f>
        <v/>
      </c>
      <c r="E60" s="142" t="str">
        <f>IF('3آداب وفلسفة'!J19="","",'3آداب وفلسفة'!J19)</f>
        <v/>
      </c>
      <c r="F60" s="142" t="str">
        <f>IF(D60="","",SUM('3آداب وفلسفة'!K19:L19)/2)</f>
        <v/>
      </c>
      <c r="G60" s="142" t="str">
        <f>IF('3آداب وفلسفة'!M19="","",'3آداب وفلسفة'!M19*2)</f>
        <v/>
      </c>
      <c r="H60" s="142" t="str">
        <f t="shared" si="4"/>
        <v/>
      </c>
      <c r="I60" s="143">
        <f>IF('2 علوم تجريبية 1'!$M$1="","",'2 علوم تجريبية 1'!$M$1)</f>
        <v>2</v>
      </c>
      <c r="J60" s="144" t="str">
        <f t="shared" si="5"/>
        <v/>
      </c>
      <c r="K60" s="253" t="str">
        <f t="shared" si="6"/>
        <v/>
      </c>
      <c r="L60" s="253"/>
      <c r="M60" s="146"/>
      <c r="N60" s="172"/>
    </row>
    <row r="61" spans="1:14" ht="21.75" thickTop="1" thickBot="1" x14ac:dyDescent="0.3">
      <c r="A61" s="141">
        <f>IF('3آداب وفلسفة'!A20="","",'3آداب وفلسفة'!A20)</f>
        <v>17</v>
      </c>
      <c r="B61" s="239" t="str">
        <f>IF('3آداب وفلسفة'!B20:B20="","",'3آداب وفلسفة'!B20:B20)</f>
        <v>دلاس فاطمة الزهراء</v>
      </c>
      <c r="C61" s="240"/>
      <c r="D61" s="142" t="str">
        <f>IF('3آداب وفلسفة'!I20="","",'3آداب وفلسفة'!I20)</f>
        <v/>
      </c>
      <c r="E61" s="142" t="str">
        <f>IF('3آداب وفلسفة'!J20="","",'3آداب وفلسفة'!J20)</f>
        <v/>
      </c>
      <c r="F61" s="142" t="str">
        <f>IF(D61="","",SUM('3آداب وفلسفة'!K20:L20)/2)</f>
        <v/>
      </c>
      <c r="G61" s="142" t="str">
        <f>IF('3آداب وفلسفة'!M20="","",'3آداب وفلسفة'!M20*2)</f>
        <v/>
      </c>
      <c r="H61" s="142" t="str">
        <f t="shared" si="4"/>
        <v/>
      </c>
      <c r="I61" s="143">
        <f>IF('2 علوم تجريبية 1'!$M$1="","",'2 علوم تجريبية 1'!$M$1)</f>
        <v>2</v>
      </c>
      <c r="J61" s="144" t="str">
        <f t="shared" si="5"/>
        <v/>
      </c>
      <c r="K61" s="253" t="str">
        <f t="shared" si="6"/>
        <v/>
      </c>
      <c r="L61" s="253"/>
      <c r="M61" s="146"/>
      <c r="N61" s="270" t="str">
        <f>IFERROR(AVERAGE(H45:H74),"")</f>
        <v/>
      </c>
    </row>
    <row r="62" spans="1:14" ht="21" thickBot="1" x14ac:dyDescent="0.3">
      <c r="A62" s="141">
        <f>IF('3آداب وفلسفة'!A21="","",'3آداب وفلسفة'!A21)</f>
        <v>18</v>
      </c>
      <c r="B62" s="239" t="str">
        <f>IF('3آداب وفلسفة'!B21:B21="","",'3آداب وفلسفة'!B21:B21)</f>
        <v>زباش عائشة</v>
      </c>
      <c r="C62" s="240"/>
      <c r="D62" s="142" t="str">
        <f>IF('3آداب وفلسفة'!I21="","",'3آداب وفلسفة'!I21)</f>
        <v/>
      </c>
      <c r="E62" s="142" t="str">
        <f>IF('3آداب وفلسفة'!J21="","",'3آداب وفلسفة'!J21)</f>
        <v/>
      </c>
      <c r="F62" s="142" t="str">
        <f>IF(D62="","",SUM('3آداب وفلسفة'!K21:L21)/2)</f>
        <v/>
      </c>
      <c r="G62" s="142" t="str">
        <f>IF('3آداب وفلسفة'!M21="","",'3آداب وفلسفة'!M21*2)</f>
        <v/>
      </c>
      <c r="H62" s="142" t="str">
        <f t="shared" si="4"/>
        <v/>
      </c>
      <c r="I62" s="143">
        <f>IF('2 علوم تجريبية 1'!$M$1="","",'2 علوم تجريبية 1'!$M$1)</f>
        <v>2</v>
      </c>
      <c r="J62" s="144" t="str">
        <f t="shared" si="5"/>
        <v/>
      </c>
      <c r="K62" s="253" t="str">
        <f t="shared" si="6"/>
        <v/>
      </c>
      <c r="L62" s="253"/>
      <c r="M62" s="146"/>
      <c r="N62" s="271"/>
    </row>
    <row r="63" spans="1:14" ht="21" thickBot="1" x14ac:dyDescent="0.3">
      <c r="A63" s="141">
        <f>IF('3آداب وفلسفة'!A22="","",'3آداب وفلسفة'!A22)</f>
        <v>19</v>
      </c>
      <c r="B63" s="239" t="str">
        <f>IF('3آداب وفلسفة'!B22:B22="","",'3آداب وفلسفة'!B22:B22)</f>
        <v>ساعي اكرام</v>
      </c>
      <c r="C63" s="240"/>
      <c r="D63" s="142" t="str">
        <f>IF('3آداب وفلسفة'!I22="","",'3آداب وفلسفة'!I22)</f>
        <v/>
      </c>
      <c r="E63" s="142" t="str">
        <f>IF('3آداب وفلسفة'!J22="","",'3آداب وفلسفة'!J22)</f>
        <v/>
      </c>
      <c r="F63" s="142" t="str">
        <f>IF(D63="","",SUM('3آداب وفلسفة'!K22:L22)/2)</f>
        <v/>
      </c>
      <c r="G63" s="142" t="str">
        <f>IF('3آداب وفلسفة'!M22="","",'3آداب وفلسفة'!M22*2)</f>
        <v/>
      </c>
      <c r="H63" s="142" t="str">
        <f t="shared" si="4"/>
        <v/>
      </c>
      <c r="I63" s="143">
        <f>IF('2 علوم تجريبية 1'!$M$1="","",'2 علوم تجريبية 1'!$M$1)</f>
        <v>2</v>
      </c>
      <c r="J63" s="144" t="str">
        <f t="shared" si="5"/>
        <v/>
      </c>
      <c r="K63" s="253" t="str">
        <f t="shared" si="6"/>
        <v/>
      </c>
      <c r="L63" s="253"/>
      <c r="M63" s="146"/>
      <c r="N63" s="271"/>
    </row>
    <row r="64" spans="1:14" ht="21" thickBot="1" x14ac:dyDescent="0.3">
      <c r="A64" s="141">
        <f>IF('3آداب وفلسفة'!A23="","",'3آداب وفلسفة'!A23)</f>
        <v>20</v>
      </c>
      <c r="B64" s="239" t="str">
        <f>IF('3آداب وفلسفة'!B23:B23="","",'3آداب وفلسفة'!B23:B23)</f>
        <v>شنتوف صباح</v>
      </c>
      <c r="C64" s="240"/>
      <c r="D64" s="142" t="str">
        <f>IF('3آداب وفلسفة'!I23="","",'3آداب وفلسفة'!I23)</f>
        <v/>
      </c>
      <c r="E64" s="142" t="str">
        <f>IF('3آداب وفلسفة'!J23="","",'3آداب وفلسفة'!J23)</f>
        <v/>
      </c>
      <c r="F64" s="142" t="str">
        <f>IF(D64="","",SUM('3آداب وفلسفة'!K23:L23)/2)</f>
        <v/>
      </c>
      <c r="G64" s="142" t="str">
        <f>IF('3آداب وفلسفة'!M23="","",'3آداب وفلسفة'!M23*2)</f>
        <v/>
      </c>
      <c r="H64" s="142" t="str">
        <f t="shared" si="4"/>
        <v/>
      </c>
      <c r="I64" s="143">
        <f>IF('2 علوم تجريبية 1'!$M$1="","",'2 علوم تجريبية 1'!$M$1)</f>
        <v>2</v>
      </c>
      <c r="J64" s="144" t="str">
        <f t="shared" si="5"/>
        <v/>
      </c>
      <c r="K64" s="253" t="str">
        <f t="shared" si="6"/>
        <v/>
      </c>
      <c r="L64" s="253"/>
      <c r="M64" s="146"/>
      <c r="N64" s="271"/>
    </row>
    <row r="65" spans="1:14" ht="21" thickBot="1" x14ac:dyDescent="0.3">
      <c r="A65" s="141">
        <f>IF('3آداب وفلسفة'!A24="","",'3آداب وفلسفة'!A24)</f>
        <v>21</v>
      </c>
      <c r="B65" s="239" t="str">
        <f>IF('3آداب وفلسفة'!B24:B24="","",'3آداب وفلسفة'!B24:B24)</f>
        <v>صالحي صافية</v>
      </c>
      <c r="C65" s="240"/>
      <c r="D65" s="142" t="str">
        <f>IF('3آداب وفلسفة'!I24="","",'3آداب وفلسفة'!I24)</f>
        <v/>
      </c>
      <c r="E65" s="142" t="str">
        <f>IF('3آداب وفلسفة'!J24="","",'3آداب وفلسفة'!J24)</f>
        <v/>
      </c>
      <c r="F65" s="142" t="str">
        <f>IF(D65="","",SUM('3آداب وفلسفة'!K24:L24)/2)</f>
        <v/>
      </c>
      <c r="G65" s="142" t="str">
        <f>IF('3آداب وفلسفة'!M24="","",'3آداب وفلسفة'!M24*2)</f>
        <v/>
      </c>
      <c r="H65" s="142" t="str">
        <f t="shared" si="4"/>
        <v/>
      </c>
      <c r="I65" s="143">
        <f>IF('2 علوم تجريبية 1'!$M$1="","",'2 علوم تجريبية 1'!$M$1)</f>
        <v>2</v>
      </c>
      <c r="J65" s="144" t="str">
        <f t="shared" si="5"/>
        <v/>
      </c>
      <c r="K65" s="253" t="str">
        <f t="shared" si="6"/>
        <v/>
      </c>
      <c r="L65" s="253"/>
      <c r="M65" s="146"/>
      <c r="N65" s="271"/>
    </row>
    <row r="66" spans="1:14" ht="21" thickBot="1" x14ac:dyDescent="0.3">
      <c r="A66" s="141">
        <f>IF('3آداب وفلسفة'!A25="","",'3آداب وفلسفة'!A25)</f>
        <v>22</v>
      </c>
      <c r="B66" s="239" t="str">
        <f>IF('3آداب وفلسفة'!B25:B25="","",'3آداب وفلسفة'!B25:B25)</f>
        <v>عماري طارق</v>
      </c>
      <c r="C66" s="240"/>
      <c r="D66" s="142" t="str">
        <f>IF('3آداب وفلسفة'!I25="","",'3آداب وفلسفة'!I25)</f>
        <v/>
      </c>
      <c r="E66" s="142" t="str">
        <f>IF('3آداب وفلسفة'!J25="","",'3آداب وفلسفة'!J25)</f>
        <v/>
      </c>
      <c r="F66" s="142" t="str">
        <f>IF(D66="","",SUM('3آداب وفلسفة'!K25:L25)/2)</f>
        <v/>
      </c>
      <c r="G66" s="142" t="str">
        <f>IF('3آداب وفلسفة'!M25="","",'3آداب وفلسفة'!M25*2)</f>
        <v/>
      </c>
      <c r="H66" s="142" t="str">
        <f t="shared" si="4"/>
        <v/>
      </c>
      <c r="I66" s="143">
        <f>IF('2 علوم تجريبية 1'!$M$1="","",'2 علوم تجريبية 1'!$M$1)</f>
        <v>2</v>
      </c>
      <c r="J66" s="144" t="str">
        <f t="shared" si="5"/>
        <v/>
      </c>
      <c r="K66" s="253" t="str">
        <f t="shared" si="6"/>
        <v/>
      </c>
      <c r="L66" s="253"/>
      <c r="M66" s="146"/>
      <c r="N66" s="271"/>
    </row>
    <row r="67" spans="1:14" ht="21" thickBot="1" x14ac:dyDescent="0.3">
      <c r="A67" s="141">
        <f>IF('3آداب وفلسفة'!A26="","",'3آداب وفلسفة'!A26)</f>
        <v>23</v>
      </c>
      <c r="B67" s="239" t="str">
        <f>IF('3آداب وفلسفة'!B26:B26="","",'3آداب وفلسفة'!B26:B26)</f>
        <v>عمير محمد</v>
      </c>
      <c r="C67" s="240"/>
      <c r="D67" s="142" t="str">
        <f>IF('3آداب وفلسفة'!I26="","",'3آداب وفلسفة'!I26)</f>
        <v/>
      </c>
      <c r="E67" s="142" t="str">
        <f>IF('3آداب وفلسفة'!J26="","",'3آداب وفلسفة'!J26)</f>
        <v/>
      </c>
      <c r="F67" s="142" t="str">
        <f>IF(D67="","",SUM('3آداب وفلسفة'!K26:L26)/2)</f>
        <v/>
      </c>
      <c r="G67" s="142" t="str">
        <f>IF('3آداب وفلسفة'!M26="","",'3آداب وفلسفة'!M26*2)</f>
        <v/>
      </c>
      <c r="H67" s="142" t="str">
        <f t="shared" si="4"/>
        <v/>
      </c>
      <c r="I67" s="143">
        <f>IF('2 علوم تجريبية 1'!$M$1="","",'2 علوم تجريبية 1'!$M$1)</f>
        <v>2</v>
      </c>
      <c r="J67" s="144" t="str">
        <f t="shared" si="5"/>
        <v/>
      </c>
      <c r="K67" s="253" t="str">
        <f t="shared" si="6"/>
        <v/>
      </c>
      <c r="L67" s="253"/>
      <c r="M67" s="146"/>
      <c r="N67" s="271"/>
    </row>
    <row r="68" spans="1:14" ht="21" thickBot="1" x14ac:dyDescent="0.3">
      <c r="A68" s="141">
        <f>IF('3آداب وفلسفة'!A27="","",'3آداب وفلسفة'!A27)</f>
        <v>24</v>
      </c>
      <c r="B68" s="239" t="str">
        <f>IF('3آداب وفلسفة'!B27:B27="","",'3آداب وفلسفة'!B27:B27)</f>
        <v>قندوزي عيدة</v>
      </c>
      <c r="C68" s="240"/>
      <c r="D68" s="142" t="str">
        <f>IF('3آداب وفلسفة'!I27="","",'3آداب وفلسفة'!I27)</f>
        <v/>
      </c>
      <c r="E68" s="142" t="str">
        <f>IF('3آداب وفلسفة'!J27="","",'3آداب وفلسفة'!J27)</f>
        <v/>
      </c>
      <c r="F68" s="142" t="str">
        <f>IF(D68="","",SUM('3آداب وفلسفة'!K27:L27)/2)</f>
        <v/>
      </c>
      <c r="G68" s="142" t="str">
        <f>IF('3آداب وفلسفة'!M27="","",'3آداب وفلسفة'!M27*2)</f>
        <v/>
      </c>
      <c r="H68" s="142" t="str">
        <f t="shared" si="4"/>
        <v/>
      </c>
      <c r="I68" s="143">
        <f>IF('2 علوم تجريبية 1'!$M$1="","",'2 علوم تجريبية 1'!$M$1)</f>
        <v>2</v>
      </c>
      <c r="J68" s="144" t="str">
        <f t="shared" si="5"/>
        <v/>
      </c>
      <c r="K68" s="253" t="str">
        <f t="shared" si="6"/>
        <v/>
      </c>
      <c r="L68" s="253"/>
      <c r="M68" s="146"/>
      <c r="N68" s="271"/>
    </row>
    <row r="69" spans="1:14" ht="21" thickBot="1" x14ac:dyDescent="0.3">
      <c r="A69" s="141">
        <f>IF('3آداب وفلسفة'!A28="","",'3آداب وفلسفة'!A28)</f>
        <v>25</v>
      </c>
      <c r="B69" s="239" t="str">
        <f>IF('3آداب وفلسفة'!B28:B28="","",'3آداب وفلسفة'!B28:B28)</f>
        <v>كبريت عائشة</v>
      </c>
      <c r="C69" s="240"/>
      <c r="D69" s="142" t="str">
        <f>IF('3آداب وفلسفة'!I28="","",'3آداب وفلسفة'!I28)</f>
        <v/>
      </c>
      <c r="E69" s="142" t="str">
        <f>IF('3آداب وفلسفة'!J28="","",'3آداب وفلسفة'!J28)</f>
        <v/>
      </c>
      <c r="F69" s="142" t="str">
        <f>IF(D69="","",SUM('3آداب وفلسفة'!K28:L28)/2)</f>
        <v/>
      </c>
      <c r="G69" s="142" t="str">
        <f>IF('3آداب وفلسفة'!M28="","",'3آداب وفلسفة'!M28*2)</f>
        <v/>
      </c>
      <c r="H69" s="142" t="str">
        <f t="shared" si="4"/>
        <v/>
      </c>
      <c r="I69" s="143">
        <f>IF('2 علوم تجريبية 1'!$M$1="","",'2 علوم تجريبية 1'!$M$1)</f>
        <v>2</v>
      </c>
      <c r="J69" s="144" t="str">
        <f t="shared" si="5"/>
        <v/>
      </c>
      <c r="K69" s="253" t="str">
        <f t="shared" si="6"/>
        <v/>
      </c>
      <c r="L69" s="253"/>
      <c r="M69" s="146"/>
      <c r="N69" s="271"/>
    </row>
    <row r="70" spans="1:14" ht="21" thickBot="1" x14ac:dyDescent="0.3">
      <c r="A70" s="141">
        <f>IF('3آداب وفلسفة'!A29="","",'3آداب وفلسفة'!A29)</f>
        <v>26</v>
      </c>
      <c r="B70" s="239" t="str">
        <f>IF('3آداب وفلسفة'!B29:B29="","",'3آداب وفلسفة'!B29:B29)</f>
        <v>مبروكي روميسة</v>
      </c>
      <c r="C70" s="240"/>
      <c r="D70" s="142" t="str">
        <f>IF('3آداب وفلسفة'!I29="","",'3آداب وفلسفة'!I29)</f>
        <v/>
      </c>
      <c r="E70" s="142" t="str">
        <f>IF('3آداب وفلسفة'!J29="","",'3آداب وفلسفة'!J29)</f>
        <v/>
      </c>
      <c r="F70" s="142" t="str">
        <f>IF(D70="","",SUM('3آداب وفلسفة'!K29:L29)/2)</f>
        <v/>
      </c>
      <c r="G70" s="142" t="str">
        <f>IF('3آداب وفلسفة'!M29="","",'3آداب وفلسفة'!M29*2)</f>
        <v/>
      </c>
      <c r="H70" s="142" t="str">
        <f t="shared" si="4"/>
        <v/>
      </c>
      <c r="I70" s="143">
        <f>IF('2 علوم تجريبية 1'!$M$1="","",'2 علوم تجريبية 1'!$M$1)</f>
        <v>2</v>
      </c>
      <c r="J70" s="144" t="str">
        <f t="shared" si="5"/>
        <v/>
      </c>
      <c r="K70" s="253" t="str">
        <f t="shared" si="6"/>
        <v/>
      </c>
      <c r="L70" s="253"/>
      <c r="M70" s="146"/>
      <c r="N70" s="271"/>
    </row>
    <row r="71" spans="1:14" ht="21" thickBot="1" x14ac:dyDescent="0.3">
      <c r="A71" s="141">
        <f>IF('3آداب وفلسفة'!A30="","",'3آداب وفلسفة'!A30)</f>
        <v>27</v>
      </c>
      <c r="B71" s="239" t="str">
        <f>IF('3آداب وفلسفة'!B30:B30="","",'3آداب وفلسفة'!B30:B30)</f>
        <v>مجدوب إلياس</v>
      </c>
      <c r="C71" s="240"/>
      <c r="D71" s="142" t="str">
        <f>IF('3آداب وفلسفة'!I30="","",'3آداب وفلسفة'!I30)</f>
        <v/>
      </c>
      <c r="E71" s="142" t="str">
        <f>IF('3آداب وفلسفة'!J30="","",'3آداب وفلسفة'!J30)</f>
        <v/>
      </c>
      <c r="F71" s="142" t="str">
        <f>IF(D71="","",SUM('3آداب وفلسفة'!K30:L30)/2)</f>
        <v/>
      </c>
      <c r="G71" s="142" t="str">
        <f>IF('3آداب وفلسفة'!M30="","",'3آداب وفلسفة'!M30*2)</f>
        <v/>
      </c>
      <c r="H71" s="142" t="str">
        <f t="shared" si="4"/>
        <v/>
      </c>
      <c r="I71" s="143">
        <f>IF('2 علوم تجريبية 1'!$M$1="","",'2 علوم تجريبية 1'!$M$1)</f>
        <v>2</v>
      </c>
      <c r="J71" s="144" t="str">
        <f t="shared" si="5"/>
        <v/>
      </c>
      <c r="K71" s="253" t="str">
        <f t="shared" si="6"/>
        <v/>
      </c>
      <c r="L71" s="253"/>
      <c r="M71" s="146"/>
      <c r="N71" s="271"/>
    </row>
    <row r="72" spans="1:14" ht="21" thickBot="1" x14ac:dyDescent="0.3">
      <c r="A72" s="141">
        <f>IF('3آداب وفلسفة'!A31="","",'3آداب وفلسفة'!A31)</f>
        <v>28</v>
      </c>
      <c r="B72" s="239" t="str">
        <f>IF('3آداب وفلسفة'!B31:B31="","",'3آداب وفلسفة'!B31:B31)</f>
        <v>معطي صفاء</v>
      </c>
      <c r="C72" s="240"/>
      <c r="D72" s="142" t="str">
        <f>IF('3آداب وفلسفة'!I31="","",'3آداب وفلسفة'!I31)</f>
        <v/>
      </c>
      <c r="E72" s="142" t="str">
        <f>IF('3آداب وفلسفة'!J31="","",'3آداب وفلسفة'!J31)</f>
        <v/>
      </c>
      <c r="F72" s="142" t="str">
        <f>IF(D72="","",SUM('3آداب وفلسفة'!K31:L31)/2)</f>
        <v/>
      </c>
      <c r="G72" s="142" t="str">
        <f>IF('3آداب وفلسفة'!M31="","",'3آداب وفلسفة'!M31*2)</f>
        <v/>
      </c>
      <c r="H72" s="142" t="str">
        <f t="shared" si="4"/>
        <v/>
      </c>
      <c r="I72" s="143">
        <f>IF('2 علوم تجريبية 1'!$M$1="","",'2 علوم تجريبية 1'!$M$1)</f>
        <v>2</v>
      </c>
      <c r="J72" s="144" t="str">
        <f t="shared" si="5"/>
        <v/>
      </c>
      <c r="K72" s="253" t="str">
        <f t="shared" si="6"/>
        <v/>
      </c>
      <c r="L72" s="253"/>
      <c r="M72" s="146"/>
      <c r="N72" s="271"/>
    </row>
    <row r="73" spans="1:14" ht="21" thickBot="1" x14ac:dyDescent="0.3">
      <c r="A73" s="141">
        <f>IF('3آداب وفلسفة'!A32="","",'3آداب وفلسفة'!A32)</f>
        <v>29</v>
      </c>
      <c r="B73" s="239" t="str">
        <f>IF('3آداب وفلسفة'!B32:B32="","",'3آداب وفلسفة'!B32:B32)</f>
        <v>هدلي مريم</v>
      </c>
      <c r="C73" s="240"/>
      <c r="D73" s="142" t="str">
        <f>IF('3آداب وفلسفة'!I32="","",'3آداب وفلسفة'!I32)</f>
        <v/>
      </c>
      <c r="E73" s="142" t="str">
        <f>IF('3آداب وفلسفة'!J32="","",'3آداب وفلسفة'!J32)</f>
        <v/>
      </c>
      <c r="F73" s="142" t="str">
        <f>IF(D73="","",SUM('3آداب وفلسفة'!K32:L32)/2)</f>
        <v/>
      </c>
      <c r="G73" s="142" t="str">
        <f>IF('3آداب وفلسفة'!M32="","",'3آداب وفلسفة'!M32*2)</f>
        <v/>
      </c>
      <c r="H73" s="142" t="str">
        <f t="shared" si="4"/>
        <v/>
      </c>
      <c r="I73" s="143">
        <f>IF('2 علوم تجريبية 1'!$M$1="","",'2 علوم تجريبية 1'!$M$1)</f>
        <v>2</v>
      </c>
      <c r="J73" s="144" t="str">
        <f t="shared" si="5"/>
        <v/>
      </c>
      <c r="K73" s="253" t="str">
        <f t="shared" si="6"/>
        <v/>
      </c>
      <c r="L73" s="253"/>
      <c r="M73" s="146"/>
      <c r="N73" s="271"/>
    </row>
    <row r="74" spans="1:14" ht="21" thickBot="1" x14ac:dyDescent="0.3">
      <c r="A74" s="141" t="str">
        <f>IF('3آداب وفلسفة'!A33="","",'3آداب وفلسفة'!A33)</f>
        <v/>
      </c>
      <c r="B74" s="276" t="str">
        <f>IF('3آداب وفلسفة'!B33:B33="","",'3آداب وفلسفة'!B33:B33)</f>
        <v/>
      </c>
      <c r="C74" s="277"/>
      <c r="D74" s="160" t="str">
        <f>IF('2 علوم تجريبية 1'!F73="","",'2 علوم تجريبية 1'!F73)</f>
        <v/>
      </c>
      <c r="E74" s="160" t="str">
        <f>IF('2 علوم تجريبية 1'!G73="","",'2 علوم تجريبية 1'!G73)</f>
        <v/>
      </c>
      <c r="F74" s="160" t="str">
        <f>IF(D74="","",SUM('3آداب وفلسفة'!E74:F74)/2)</f>
        <v/>
      </c>
      <c r="G74" s="160" t="str">
        <f>IF('2 علوم تجريبية 1'!I73="","",'2 علوم تجريبية 1'!I73*2)</f>
        <v/>
      </c>
      <c r="H74" s="160" t="str">
        <f t="shared" si="4"/>
        <v/>
      </c>
      <c r="I74" s="161">
        <f>IF('2 علوم تجريبية 1'!$M$1="","",'2 علوم تجريبية 1'!$M$1)</f>
        <v>2</v>
      </c>
      <c r="J74" s="162" t="str">
        <f t="shared" si="5"/>
        <v/>
      </c>
      <c r="K74" s="278" t="str">
        <f t="shared" si="6"/>
        <v/>
      </c>
      <c r="L74" s="278"/>
      <c r="M74" s="157"/>
      <c r="N74" s="272"/>
    </row>
    <row r="75" spans="1:14" ht="19.5" thickBot="1" x14ac:dyDescent="0.3">
      <c r="A75" s="118"/>
      <c r="B75" s="118"/>
      <c r="C75" s="118"/>
      <c r="D75" s="133"/>
      <c r="E75" s="133"/>
      <c r="F75" s="133"/>
      <c r="G75" s="133"/>
      <c r="H75" s="133"/>
      <c r="I75" s="133"/>
      <c r="J75" s="133"/>
      <c r="K75" s="118"/>
      <c r="L75" s="118"/>
      <c r="M75" s="118"/>
      <c r="N75" s="133"/>
    </row>
    <row r="76" spans="1:14" ht="24" thickTop="1" thickBot="1" x14ac:dyDescent="0.3">
      <c r="A76" s="118"/>
      <c r="B76" s="279" t="s">
        <v>160</v>
      </c>
      <c r="C76" s="280"/>
      <c r="D76" s="281"/>
      <c r="E76" s="133"/>
      <c r="F76" s="173">
        <f>COUNTIF(H45:H74,"&gt;=10")</f>
        <v>0</v>
      </c>
      <c r="G76" s="133"/>
      <c r="H76" s="133"/>
      <c r="I76" s="279" t="s">
        <v>159</v>
      </c>
      <c r="J76" s="280"/>
      <c r="K76" s="281"/>
      <c r="L76" s="118"/>
      <c r="M76" s="118"/>
      <c r="N76" s="173">
        <f>COUNTIF(H45:H74,"&lt;10")</f>
        <v>0</v>
      </c>
    </row>
    <row r="77" spans="1:14" ht="23.25" thickTop="1" x14ac:dyDescent="0.25">
      <c r="A77" s="118"/>
      <c r="B77" s="171"/>
      <c r="C77" s="171"/>
      <c r="D77" s="171"/>
      <c r="E77" s="133"/>
      <c r="F77" s="171"/>
      <c r="G77" s="133"/>
      <c r="H77" s="133"/>
      <c r="I77" s="171"/>
      <c r="J77" s="171"/>
      <c r="K77" s="171"/>
      <c r="L77" s="118"/>
      <c r="M77" s="118"/>
      <c r="N77" s="171"/>
    </row>
    <row r="78" spans="1:14" ht="22.5" x14ac:dyDescent="0.25">
      <c r="A78" s="118"/>
      <c r="B78" s="171"/>
      <c r="C78" s="171"/>
      <c r="D78" s="171"/>
      <c r="E78" s="133"/>
      <c r="F78" s="171"/>
      <c r="G78" s="133"/>
      <c r="H78" s="133"/>
      <c r="I78" s="171"/>
      <c r="J78" s="171"/>
      <c r="K78" s="171"/>
      <c r="L78" s="118"/>
      <c r="M78" s="118"/>
      <c r="N78" s="171"/>
    </row>
    <row r="79" spans="1:14" ht="19.5" thickBot="1" x14ac:dyDescent="0.3">
      <c r="A79" s="118"/>
      <c r="B79" s="118"/>
      <c r="C79" s="118"/>
      <c r="D79" s="133"/>
      <c r="E79" s="133"/>
      <c r="F79" s="133"/>
      <c r="G79" s="133"/>
      <c r="H79" s="133"/>
      <c r="I79" s="133"/>
      <c r="J79" s="133"/>
      <c r="K79" s="118"/>
      <c r="L79" s="118"/>
      <c r="M79" s="118"/>
      <c r="N79" s="133"/>
    </row>
    <row r="80" spans="1:14" ht="30.75" thickBot="1" x14ac:dyDescent="0.3">
      <c r="A80" s="246" t="s">
        <v>0</v>
      </c>
      <c r="B80" s="246"/>
      <c r="C80" s="248" t="s">
        <v>26</v>
      </c>
      <c r="D80" s="248"/>
      <c r="E80" s="249"/>
      <c r="F80" s="243" t="s">
        <v>22</v>
      </c>
      <c r="G80" s="244"/>
      <c r="H80" s="244"/>
      <c r="I80" s="245"/>
      <c r="J80" s="263" t="s">
        <v>9</v>
      </c>
      <c r="K80" s="264"/>
      <c r="L80" s="262" t="s">
        <v>19</v>
      </c>
      <c r="M80" s="262"/>
      <c r="N80" s="262"/>
    </row>
    <row r="81" spans="1:14" ht="23.25" thickBot="1" x14ac:dyDescent="0.3">
      <c r="A81" s="246" t="s">
        <v>6</v>
      </c>
      <c r="B81" s="246"/>
      <c r="C81" s="250" t="s">
        <v>29</v>
      </c>
      <c r="D81" s="250"/>
      <c r="E81" s="250"/>
      <c r="F81" s="241" t="s">
        <v>5</v>
      </c>
      <c r="G81" s="241"/>
      <c r="H81" s="251" t="str">
        <f>IFERROR(INDEX($B$84:$H$113,MATCH(L81,H84:H113,0),1),"")</f>
        <v/>
      </c>
      <c r="I81" s="251"/>
      <c r="J81" s="252"/>
      <c r="K81" s="165" t="s">
        <v>10</v>
      </c>
      <c r="L81" s="136">
        <f>IFERROR(MAX(H84:H119),"")</f>
        <v>0</v>
      </c>
      <c r="M81" s="137"/>
      <c r="N81" s="138" t="s">
        <v>18</v>
      </c>
    </row>
    <row r="82" spans="1:14" ht="23.25" thickBot="1" x14ac:dyDescent="0.3">
      <c r="A82" s="246" t="s">
        <v>1</v>
      </c>
      <c r="B82" s="246"/>
      <c r="C82" s="250" t="s">
        <v>7</v>
      </c>
      <c r="D82" s="250"/>
      <c r="E82" s="250"/>
      <c r="F82" s="242" t="s">
        <v>8</v>
      </c>
      <c r="G82" s="242"/>
      <c r="H82" s="252" t="str">
        <f>IFERROR(INDEX($B$84:$H$113,MATCH(L82,H84:H113,0),1),"")</f>
        <v/>
      </c>
      <c r="I82" s="252"/>
      <c r="J82" s="252"/>
      <c r="K82" s="165" t="s">
        <v>10</v>
      </c>
      <c r="L82" s="136">
        <f>IFERROR(MIN(H84:H119),"")</f>
        <v>0</v>
      </c>
      <c r="M82" s="137"/>
      <c r="N82" s="139" t="s">
        <v>25</v>
      </c>
    </row>
    <row r="83" spans="1:14" ht="21.75" customHeight="1" thickTop="1" thickBot="1" x14ac:dyDescent="0.3">
      <c r="A83" s="163" t="s">
        <v>2</v>
      </c>
      <c r="B83" s="247" t="s">
        <v>3</v>
      </c>
      <c r="C83" s="247"/>
      <c r="D83" s="164" t="s">
        <v>11</v>
      </c>
      <c r="E83" s="164" t="s">
        <v>12</v>
      </c>
      <c r="F83" s="164" t="s">
        <v>13</v>
      </c>
      <c r="G83" s="164" t="s">
        <v>28</v>
      </c>
      <c r="H83" s="164" t="s">
        <v>14</v>
      </c>
      <c r="I83" s="164" t="s">
        <v>15</v>
      </c>
      <c r="J83" s="164" t="s">
        <v>16</v>
      </c>
      <c r="K83" s="265" t="s">
        <v>17</v>
      </c>
      <c r="L83" s="265"/>
      <c r="M83" s="140"/>
      <c r="N83" s="273" t="s">
        <v>151</v>
      </c>
    </row>
    <row r="84" spans="1:14" ht="21" thickBot="1" x14ac:dyDescent="0.3">
      <c r="A84" s="141">
        <f>IF('3آداب وفلسفة'!A4="","",'3آداب وفلسفة'!A4)</f>
        <v>1</v>
      </c>
      <c r="B84" s="239" t="str">
        <f>IF('3آداب وفلسفة'!B4:B4="","",'3آداب وفلسفة'!B4:B4)</f>
        <v>بكيرات وليد</v>
      </c>
      <c r="C84" s="240"/>
      <c r="D84" s="142" t="str">
        <f>IF('3آداب وفلسفة'!O4="","",'3آداب وفلسفة'!O4)</f>
        <v/>
      </c>
      <c r="E84" s="142" t="str">
        <f>IF('3آداب وفلسفة'!P4="","",'3آداب وفلسفة'!P4)</f>
        <v/>
      </c>
      <c r="F84" s="142" t="str">
        <f>IF(D84="","",SUM('3آداب وفلسفة'!Q4:R4)/2)</f>
        <v/>
      </c>
      <c r="G84" s="142" t="str">
        <f>IF('3آداب وفلسفة'!S4="","",'3آداب وفلسفة'!S4*2)</f>
        <v/>
      </c>
      <c r="H84" s="142" t="str">
        <f>IF(D84="","",SUM(D84:G84)/5)</f>
        <v/>
      </c>
      <c r="I84" s="143">
        <f>IF('2 علوم تجريبية 1'!$M$1="","",'2 علوم تجريبية 1'!$M$1)</f>
        <v>2</v>
      </c>
      <c r="J84" s="144" t="str">
        <f>IFERROR(I84*H84,"")</f>
        <v/>
      </c>
      <c r="K84" s="253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53"/>
      <c r="M84" s="145"/>
      <c r="N84" s="274"/>
    </row>
    <row r="85" spans="1:14" ht="21" thickBot="1" x14ac:dyDescent="0.3">
      <c r="A85" s="141">
        <f>IF('3آداب وفلسفة'!A5="","",'3آداب وفلسفة'!A5)</f>
        <v>2</v>
      </c>
      <c r="B85" s="239" t="str">
        <f>IF('3آداب وفلسفة'!B5:B5="","",'3آداب وفلسفة'!B5:B5)</f>
        <v>بلبحري اكرام</v>
      </c>
      <c r="C85" s="240"/>
      <c r="D85" s="142" t="str">
        <f>IF('3آداب وفلسفة'!O5="","",'3آداب وفلسفة'!O5)</f>
        <v/>
      </c>
      <c r="E85" s="142" t="str">
        <f>IF('3آداب وفلسفة'!P5="","",'3آداب وفلسفة'!P5)</f>
        <v/>
      </c>
      <c r="F85" s="142" t="str">
        <f>IF(D85="","",SUM('3آداب وفلسفة'!Q5:R5)/2)</f>
        <v/>
      </c>
      <c r="G85" s="142" t="str">
        <f>IF('3آداب وفلسفة'!S5="","",'3آداب وفلسفة'!S5*2)</f>
        <v/>
      </c>
      <c r="H85" s="142" t="str">
        <f t="shared" ref="H85:H112" si="7">IF(D85="","",SUM(D85:G85)/5)</f>
        <v/>
      </c>
      <c r="I85" s="143">
        <f>IF('2 علوم تجريبية 1'!$M$1="","",'2 علوم تجريبية 1'!$M$1)</f>
        <v>2</v>
      </c>
      <c r="J85" s="144" t="str">
        <f t="shared" ref="J85:J113" si="8">IFERROR(I85*H85,"")</f>
        <v/>
      </c>
      <c r="K85" s="253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53"/>
      <c r="M85" s="146"/>
      <c r="N85" s="274"/>
    </row>
    <row r="86" spans="1:14" ht="21" thickBot="1" x14ac:dyDescent="0.3">
      <c r="A86" s="141">
        <f>IF('3آداب وفلسفة'!A6="","",'3آداب وفلسفة'!A6)</f>
        <v>3</v>
      </c>
      <c r="B86" s="239" t="str">
        <f>IF('3آداب وفلسفة'!B6:B6="","",'3آداب وفلسفة'!B6:B6)</f>
        <v>بن احمد روميسة</v>
      </c>
      <c r="C86" s="240"/>
      <c r="D86" s="142" t="str">
        <f>IF('3آداب وفلسفة'!O6="","",'3آداب وفلسفة'!O6)</f>
        <v/>
      </c>
      <c r="E86" s="142" t="str">
        <f>IF('3آداب وفلسفة'!P6="","",'3آداب وفلسفة'!P6)</f>
        <v/>
      </c>
      <c r="F86" s="142" t="str">
        <f>IF(D86="","",SUM('3آداب وفلسفة'!Q6:R6)/2)</f>
        <v/>
      </c>
      <c r="G86" s="142" t="str">
        <f>IF('3آداب وفلسفة'!S6="","",'3آداب وفلسفة'!S6*2)</f>
        <v/>
      </c>
      <c r="H86" s="142" t="str">
        <f t="shared" si="7"/>
        <v/>
      </c>
      <c r="I86" s="143">
        <f>IF('2 علوم تجريبية 1'!$M$1="","",'2 علوم تجريبية 1'!$M$1)</f>
        <v>2</v>
      </c>
      <c r="J86" s="144" t="str">
        <f t="shared" si="8"/>
        <v/>
      </c>
      <c r="K86" s="253" t="str">
        <f t="shared" si="9"/>
        <v/>
      </c>
      <c r="L86" s="253"/>
      <c r="M86" s="146"/>
      <c r="N86" s="274"/>
    </row>
    <row r="87" spans="1:14" ht="21" thickBot="1" x14ac:dyDescent="0.3">
      <c r="A87" s="141">
        <f>IF('3آداب وفلسفة'!A7="","",'3آداب وفلسفة'!A7)</f>
        <v>4</v>
      </c>
      <c r="B87" s="239" t="str">
        <f>IF('3آداب وفلسفة'!B7:B7="","",'3آداب وفلسفة'!B7:B7)</f>
        <v>بن ديدة اسلام</v>
      </c>
      <c r="C87" s="240"/>
      <c r="D87" s="142" t="str">
        <f>IF('3آداب وفلسفة'!O7="","",'3آداب وفلسفة'!O7)</f>
        <v/>
      </c>
      <c r="E87" s="142" t="str">
        <f>IF('3آداب وفلسفة'!P7="","",'3آداب وفلسفة'!P7)</f>
        <v/>
      </c>
      <c r="F87" s="142" t="str">
        <f>IF(D87="","",SUM('3آداب وفلسفة'!Q7:R7)/2)</f>
        <v/>
      </c>
      <c r="G87" s="142" t="str">
        <f>IF('3آداب وفلسفة'!S7="","",'3آداب وفلسفة'!S7*2)</f>
        <v/>
      </c>
      <c r="H87" s="142" t="str">
        <f t="shared" si="7"/>
        <v/>
      </c>
      <c r="I87" s="143">
        <f>IF('2 علوم تجريبية 1'!$M$1="","",'2 علوم تجريبية 1'!$M$1)</f>
        <v>2</v>
      </c>
      <c r="J87" s="144" t="str">
        <f t="shared" si="8"/>
        <v/>
      </c>
      <c r="K87" s="253" t="str">
        <f t="shared" si="9"/>
        <v/>
      </c>
      <c r="L87" s="253"/>
      <c r="M87" s="146"/>
      <c r="N87" s="274"/>
    </row>
    <row r="88" spans="1:14" ht="21" thickBot="1" x14ac:dyDescent="0.3">
      <c r="A88" s="141">
        <f>IF('3آداب وفلسفة'!A8="","",'3آداب وفلسفة'!A8)</f>
        <v>5</v>
      </c>
      <c r="B88" s="239" t="str">
        <f>IF('3آداب وفلسفة'!B8:B8="","",'3آداب وفلسفة'!B8:B8)</f>
        <v>بن شكشك إلهام</v>
      </c>
      <c r="C88" s="240"/>
      <c r="D88" s="142" t="str">
        <f>IF('3آداب وفلسفة'!O8="","",'3آداب وفلسفة'!O8)</f>
        <v/>
      </c>
      <c r="E88" s="142" t="str">
        <f>IF('3آداب وفلسفة'!P8="","",'3آداب وفلسفة'!P8)</f>
        <v/>
      </c>
      <c r="F88" s="142" t="str">
        <f>IF(D88="","",SUM('3آداب وفلسفة'!Q8:R8)/2)</f>
        <v/>
      </c>
      <c r="G88" s="142" t="str">
        <f>IF('3آداب وفلسفة'!S8="","",'3آداب وفلسفة'!S8*2)</f>
        <v/>
      </c>
      <c r="H88" s="142" t="str">
        <f t="shared" si="7"/>
        <v/>
      </c>
      <c r="I88" s="143">
        <f>IF('2 علوم تجريبية 1'!$M$1="","",'2 علوم تجريبية 1'!$M$1)</f>
        <v>2</v>
      </c>
      <c r="J88" s="144" t="str">
        <f t="shared" si="8"/>
        <v/>
      </c>
      <c r="K88" s="253" t="str">
        <f t="shared" si="9"/>
        <v/>
      </c>
      <c r="L88" s="253"/>
      <c r="M88" s="146"/>
      <c r="N88" s="274"/>
    </row>
    <row r="89" spans="1:14" ht="21" thickBot="1" x14ac:dyDescent="0.3">
      <c r="A89" s="141">
        <f>IF('3آداب وفلسفة'!A9="","",'3آداب وفلسفة'!A9)</f>
        <v>6</v>
      </c>
      <c r="B89" s="239" t="str">
        <f>IF('3آداب وفلسفة'!B9:B9="","",'3آداب وفلسفة'!B9:B9)</f>
        <v>بن شهرة زوبيدة</v>
      </c>
      <c r="C89" s="240"/>
      <c r="D89" s="142" t="str">
        <f>IF('3آداب وفلسفة'!O9="","",'3آداب وفلسفة'!O9)</f>
        <v/>
      </c>
      <c r="E89" s="142" t="str">
        <f>IF('3آداب وفلسفة'!P9="","",'3آداب وفلسفة'!P9)</f>
        <v/>
      </c>
      <c r="F89" s="142" t="str">
        <f>IF(D89="","",SUM('3آداب وفلسفة'!Q9:R9)/2)</f>
        <v/>
      </c>
      <c r="G89" s="142" t="str">
        <f>IF('3آداب وفلسفة'!S9="","",'3آداب وفلسفة'!S9*2)</f>
        <v/>
      </c>
      <c r="H89" s="142" t="str">
        <f t="shared" si="7"/>
        <v/>
      </c>
      <c r="I89" s="143">
        <f>IF('2 علوم تجريبية 1'!$M$1="","",'2 علوم تجريبية 1'!$M$1)</f>
        <v>2</v>
      </c>
      <c r="J89" s="144" t="str">
        <f t="shared" si="8"/>
        <v/>
      </c>
      <c r="K89" s="253" t="str">
        <f t="shared" si="9"/>
        <v/>
      </c>
      <c r="L89" s="253"/>
      <c r="M89" s="146"/>
      <c r="N89" s="274"/>
    </row>
    <row r="90" spans="1:14" ht="21" thickBot="1" x14ac:dyDescent="0.3">
      <c r="A90" s="141">
        <f>IF('3آداب وفلسفة'!A10="","",'3آداب وفلسفة'!A10)</f>
        <v>7</v>
      </c>
      <c r="B90" s="239" t="str">
        <f>IF('3آداب وفلسفة'!B10:B10="","",'3آداب وفلسفة'!B10:B10)</f>
        <v>بن عامر أمال</v>
      </c>
      <c r="C90" s="240"/>
      <c r="D90" s="142" t="str">
        <f>IF('3آداب وفلسفة'!O10="","",'3آداب وفلسفة'!O10)</f>
        <v/>
      </c>
      <c r="E90" s="142" t="str">
        <f>IF('3آداب وفلسفة'!P10="","",'3آداب وفلسفة'!P10)</f>
        <v/>
      </c>
      <c r="F90" s="142" t="str">
        <f>IF(D90="","",SUM('3آداب وفلسفة'!Q10:R10)/2)</f>
        <v/>
      </c>
      <c r="G90" s="142" t="str">
        <f>IF('3آداب وفلسفة'!S10="","",'3آداب وفلسفة'!S10*2)</f>
        <v/>
      </c>
      <c r="H90" s="142" t="str">
        <f t="shared" si="7"/>
        <v/>
      </c>
      <c r="I90" s="143">
        <f>IF('2 علوم تجريبية 1'!$M$1="","",'2 علوم تجريبية 1'!$M$1)</f>
        <v>2</v>
      </c>
      <c r="J90" s="144" t="str">
        <f t="shared" si="8"/>
        <v/>
      </c>
      <c r="K90" s="253" t="str">
        <f t="shared" si="9"/>
        <v/>
      </c>
      <c r="L90" s="253"/>
      <c r="M90" s="146"/>
      <c r="N90" s="274"/>
    </row>
    <row r="91" spans="1:14" ht="21" thickBot="1" x14ac:dyDescent="0.3">
      <c r="A91" s="141">
        <f>IF('3آداب وفلسفة'!A11="","",'3آداب وفلسفة'!A11)</f>
        <v>8</v>
      </c>
      <c r="B91" s="239" t="str">
        <f>IF('3آداب وفلسفة'!B11:B11="","",'3آداب وفلسفة'!B11:B11)</f>
        <v>بن على محمد شرف الدين</v>
      </c>
      <c r="C91" s="240"/>
      <c r="D91" s="142" t="str">
        <f>IF('3آداب وفلسفة'!O11="","",'3آداب وفلسفة'!O11)</f>
        <v/>
      </c>
      <c r="E91" s="142" t="str">
        <f>IF('3آداب وفلسفة'!P11="","",'3آداب وفلسفة'!P11)</f>
        <v/>
      </c>
      <c r="F91" s="142" t="str">
        <f>IF(D91="","",SUM('3آداب وفلسفة'!Q11:R11)/2)</f>
        <v/>
      </c>
      <c r="G91" s="142" t="str">
        <f>IF('3آداب وفلسفة'!S11="","",'3آداب وفلسفة'!S11*2)</f>
        <v/>
      </c>
      <c r="H91" s="142" t="str">
        <f t="shared" si="7"/>
        <v/>
      </c>
      <c r="I91" s="143">
        <f>IF('2 علوم تجريبية 1'!$M$1="","",'2 علوم تجريبية 1'!$M$1)</f>
        <v>2</v>
      </c>
      <c r="J91" s="144" t="str">
        <f t="shared" si="8"/>
        <v/>
      </c>
      <c r="K91" s="253" t="str">
        <f t="shared" si="9"/>
        <v/>
      </c>
      <c r="L91" s="253"/>
      <c r="M91" s="146"/>
      <c r="N91" s="274"/>
    </row>
    <row r="92" spans="1:14" ht="21" thickBot="1" x14ac:dyDescent="0.3">
      <c r="A92" s="141">
        <f>IF('3آداب وفلسفة'!A12="","",'3آداب وفلسفة'!A12)</f>
        <v>9</v>
      </c>
      <c r="B92" s="239" t="str">
        <f>IF('3آداب وفلسفة'!B12:B12="","",'3آداب وفلسفة'!B12:B12)</f>
        <v>بن علي محمد</v>
      </c>
      <c r="C92" s="240"/>
      <c r="D92" s="142" t="str">
        <f>IF('3آداب وفلسفة'!O12="","",'3آداب وفلسفة'!O12)</f>
        <v/>
      </c>
      <c r="E92" s="142" t="str">
        <f>IF('3آداب وفلسفة'!P12="","",'3آداب وفلسفة'!P12)</f>
        <v/>
      </c>
      <c r="F92" s="142" t="str">
        <f>IF(D92="","",SUM('3آداب وفلسفة'!Q12:R12)/2)</f>
        <v/>
      </c>
      <c r="G92" s="142" t="str">
        <f>IF('3آداب وفلسفة'!S12="","",'3آداب وفلسفة'!S12*2)</f>
        <v/>
      </c>
      <c r="H92" s="142" t="str">
        <f t="shared" si="7"/>
        <v/>
      </c>
      <c r="I92" s="143">
        <f>IF('2 علوم تجريبية 1'!$M$1="","",'2 علوم تجريبية 1'!$M$1)</f>
        <v>2</v>
      </c>
      <c r="J92" s="144" t="str">
        <f t="shared" si="8"/>
        <v/>
      </c>
      <c r="K92" s="253" t="str">
        <f t="shared" si="9"/>
        <v/>
      </c>
      <c r="L92" s="253"/>
      <c r="M92" s="146"/>
      <c r="N92" s="274"/>
    </row>
    <row r="93" spans="1:14" ht="21" thickBot="1" x14ac:dyDescent="0.3">
      <c r="A93" s="141">
        <f>IF('3آداب وفلسفة'!A13="","",'3آداب وفلسفة'!A13)</f>
        <v>10</v>
      </c>
      <c r="B93" s="239" t="str">
        <f>IF('3آداب وفلسفة'!B13:B13="","",'3آداب وفلسفة'!B13:B13)</f>
        <v>بن مجدوب عبد القادر ص</v>
      </c>
      <c r="C93" s="240"/>
      <c r="D93" s="142" t="str">
        <f>IF('3آداب وفلسفة'!O13="","",'3آداب وفلسفة'!O13)</f>
        <v/>
      </c>
      <c r="E93" s="142" t="str">
        <f>IF('3آداب وفلسفة'!P13="","",'3آداب وفلسفة'!P13)</f>
        <v/>
      </c>
      <c r="F93" s="142" t="str">
        <f>IF(D93="","",SUM('3آداب وفلسفة'!Q13:R13)/2)</f>
        <v/>
      </c>
      <c r="G93" s="142" t="str">
        <f>IF('3آداب وفلسفة'!S13="","",'3آداب وفلسفة'!S13*2)</f>
        <v/>
      </c>
      <c r="H93" s="142" t="str">
        <f t="shared" si="7"/>
        <v/>
      </c>
      <c r="I93" s="143">
        <f>IF('2 علوم تجريبية 1'!$M$1="","",'2 علوم تجريبية 1'!$M$1)</f>
        <v>2</v>
      </c>
      <c r="J93" s="144" t="str">
        <f t="shared" si="8"/>
        <v/>
      </c>
      <c r="K93" s="253" t="str">
        <f t="shared" si="9"/>
        <v/>
      </c>
      <c r="L93" s="253"/>
      <c r="M93" s="146"/>
      <c r="N93" s="274"/>
    </row>
    <row r="94" spans="1:14" ht="21" thickBot="1" x14ac:dyDescent="0.3">
      <c r="A94" s="141">
        <f>IF('3آداب وفلسفة'!A14="","",'3آداب وفلسفة'!A14)</f>
        <v>11</v>
      </c>
      <c r="B94" s="239" t="str">
        <f>IF('3آداب وفلسفة'!B14:B14="","",'3آداب وفلسفة'!B14:B14)</f>
        <v>بن ميلود هاجر</v>
      </c>
      <c r="C94" s="240"/>
      <c r="D94" s="142" t="str">
        <f>IF('3آداب وفلسفة'!O14="","",'3آداب وفلسفة'!O14)</f>
        <v/>
      </c>
      <c r="E94" s="142" t="str">
        <f>IF('3آداب وفلسفة'!P14="","",'3آداب وفلسفة'!P14)</f>
        <v/>
      </c>
      <c r="F94" s="142" t="str">
        <f>IF(D94="","",SUM('3آداب وفلسفة'!Q14:R14)/2)</f>
        <v/>
      </c>
      <c r="G94" s="142" t="str">
        <f>IF('3آداب وفلسفة'!S14="","",'3آداب وفلسفة'!S14*2)</f>
        <v/>
      </c>
      <c r="H94" s="142" t="str">
        <f t="shared" si="7"/>
        <v/>
      </c>
      <c r="I94" s="143">
        <f>IF('2 علوم تجريبية 1'!$M$1="","",'2 علوم تجريبية 1'!$M$1)</f>
        <v>2</v>
      </c>
      <c r="J94" s="144" t="str">
        <f t="shared" si="8"/>
        <v/>
      </c>
      <c r="K94" s="253" t="str">
        <f t="shared" si="9"/>
        <v/>
      </c>
      <c r="L94" s="253"/>
      <c r="M94" s="146"/>
      <c r="N94" s="274"/>
    </row>
    <row r="95" spans="1:14" ht="21" thickBot="1" x14ac:dyDescent="0.3">
      <c r="A95" s="141">
        <f>IF('3آداب وفلسفة'!A15="","",'3آداب وفلسفة'!A15)</f>
        <v>12</v>
      </c>
      <c r="B95" s="239" t="str">
        <f>IF('3آداب وفلسفة'!B15:B15="","",'3آداب وفلسفة'!B15:B15)</f>
        <v>بيان ريا ض</v>
      </c>
      <c r="C95" s="240"/>
      <c r="D95" s="142" t="str">
        <f>IF('3آداب وفلسفة'!O15="","",'3آداب وفلسفة'!O15)</f>
        <v/>
      </c>
      <c r="E95" s="142" t="str">
        <f>IF('3آداب وفلسفة'!P15="","",'3آداب وفلسفة'!P15)</f>
        <v/>
      </c>
      <c r="F95" s="142" t="str">
        <f>IF(D95="","",SUM('3آداب وفلسفة'!Q15:R15)/2)</f>
        <v/>
      </c>
      <c r="G95" s="142" t="str">
        <f>IF('3آداب وفلسفة'!S15="","",'3آداب وفلسفة'!S15*2)</f>
        <v/>
      </c>
      <c r="H95" s="142" t="str">
        <f t="shared" si="7"/>
        <v/>
      </c>
      <c r="I95" s="143">
        <f>IF('2 علوم تجريبية 1'!$M$1="","",'2 علوم تجريبية 1'!$M$1)</f>
        <v>2</v>
      </c>
      <c r="J95" s="144" t="str">
        <f t="shared" si="8"/>
        <v/>
      </c>
      <c r="K95" s="253" t="str">
        <f t="shared" si="9"/>
        <v/>
      </c>
      <c r="L95" s="253"/>
      <c r="M95" s="146"/>
      <c r="N95" s="274"/>
    </row>
    <row r="96" spans="1:14" ht="21" thickBot="1" x14ac:dyDescent="0.3">
      <c r="A96" s="141">
        <f>IF('3آداب وفلسفة'!A16="","",'3آداب وفلسفة'!A16)</f>
        <v>13</v>
      </c>
      <c r="B96" s="239" t="str">
        <f>IF('3آداب وفلسفة'!B16:B16="","",'3آداب وفلسفة'!B16:B16)</f>
        <v>حاكم ياسر</v>
      </c>
      <c r="C96" s="240"/>
      <c r="D96" s="142" t="str">
        <f>IF('3آداب وفلسفة'!O16="","",'3آداب وفلسفة'!O16)</f>
        <v/>
      </c>
      <c r="E96" s="142" t="str">
        <f>IF('3آداب وفلسفة'!P16="","",'3آداب وفلسفة'!P16)</f>
        <v/>
      </c>
      <c r="F96" s="142" t="str">
        <f>IF(D96="","",SUM('3آداب وفلسفة'!Q16:R16)/2)</f>
        <v/>
      </c>
      <c r="G96" s="142" t="str">
        <f>IF('3آداب وفلسفة'!S16="","",'3آداب وفلسفة'!S16*2)</f>
        <v/>
      </c>
      <c r="H96" s="142" t="str">
        <f t="shared" si="7"/>
        <v/>
      </c>
      <c r="I96" s="143">
        <f>IF('2 علوم تجريبية 1'!$M$1="","",'2 علوم تجريبية 1'!$M$1)</f>
        <v>2</v>
      </c>
      <c r="J96" s="144" t="str">
        <f t="shared" si="8"/>
        <v/>
      </c>
      <c r="K96" s="253" t="str">
        <f t="shared" si="9"/>
        <v/>
      </c>
      <c r="L96" s="253"/>
      <c r="M96" s="146"/>
      <c r="N96" s="274"/>
    </row>
    <row r="97" spans="1:14" ht="21" thickBot="1" x14ac:dyDescent="0.3">
      <c r="A97" s="141">
        <f>IF('3آداب وفلسفة'!A17="","",'3آداب وفلسفة'!A17)</f>
        <v>14</v>
      </c>
      <c r="B97" s="239" t="str">
        <f>IF('3آداب وفلسفة'!B17:B17="","",'3آداب وفلسفة'!B17:B17)</f>
        <v>حبيبي مروة</v>
      </c>
      <c r="C97" s="240"/>
      <c r="D97" s="142" t="str">
        <f>IF('3آداب وفلسفة'!O17="","",'3آداب وفلسفة'!O17)</f>
        <v/>
      </c>
      <c r="E97" s="142" t="str">
        <f>IF('3آداب وفلسفة'!P17="","",'3آداب وفلسفة'!P17)</f>
        <v/>
      </c>
      <c r="F97" s="142" t="str">
        <f>IF(D97="","",SUM('3آداب وفلسفة'!Q17:R17)/2)</f>
        <v/>
      </c>
      <c r="G97" s="142" t="str">
        <f>IF('3آداب وفلسفة'!S17="","",'3آداب وفلسفة'!S17*2)</f>
        <v/>
      </c>
      <c r="H97" s="142" t="str">
        <f t="shared" si="7"/>
        <v/>
      </c>
      <c r="I97" s="143">
        <f>IF('2 علوم تجريبية 1'!$M$1="","",'2 علوم تجريبية 1'!$M$1)</f>
        <v>2</v>
      </c>
      <c r="J97" s="144" t="str">
        <f t="shared" si="8"/>
        <v/>
      </c>
      <c r="K97" s="253" t="str">
        <f t="shared" si="9"/>
        <v/>
      </c>
      <c r="L97" s="253"/>
      <c r="M97" s="146"/>
      <c r="N97" s="274"/>
    </row>
    <row r="98" spans="1:14" ht="21" thickBot="1" x14ac:dyDescent="0.3">
      <c r="A98" s="141">
        <f>IF('3آداب وفلسفة'!A18="","",'3آداب وفلسفة'!A18)</f>
        <v>15</v>
      </c>
      <c r="B98" s="239" t="str">
        <f>IF('3آداب وفلسفة'!B18:B18="","",'3آداب وفلسفة'!B18:B18)</f>
        <v>خالفي محمد</v>
      </c>
      <c r="C98" s="240"/>
      <c r="D98" s="142" t="str">
        <f>IF('3آداب وفلسفة'!O18="","",'3آداب وفلسفة'!O18)</f>
        <v/>
      </c>
      <c r="E98" s="142" t="str">
        <f>IF('3آداب وفلسفة'!P18="","",'3آداب وفلسفة'!P18)</f>
        <v/>
      </c>
      <c r="F98" s="142" t="str">
        <f>IF(D98="","",SUM('3آداب وفلسفة'!Q18:R18)/2)</f>
        <v/>
      </c>
      <c r="G98" s="142" t="str">
        <f>IF('3آداب وفلسفة'!S18="","",'3آداب وفلسفة'!S18*2)</f>
        <v/>
      </c>
      <c r="H98" s="142" t="str">
        <f t="shared" si="7"/>
        <v/>
      </c>
      <c r="I98" s="143">
        <f>IF('2 علوم تجريبية 1'!$M$1="","",'2 علوم تجريبية 1'!$M$1)</f>
        <v>2</v>
      </c>
      <c r="J98" s="144" t="str">
        <f t="shared" si="8"/>
        <v/>
      </c>
      <c r="K98" s="253" t="str">
        <f t="shared" si="9"/>
        <v/>
      </c>
      <c r="L98" s="253"/>
      <c r="M98" s="146"/>
      <c r="N98" s="275"/>
    </row>
    <row r="99" spans="1:14" ht="21.75" thickTop="1" thickBot="1" x14ac:dyDescent="0.3">
      <c r="A99" s="141">
        <f>IF('3آداب وفلسفة'!A19="","",'3آداب وفلسفة'!A19)</f>
        <v>16</v>
      </c>
      <c r="B99" s="239" t="str">
        <f>IF('3آداب وفلسفة'!B19:B19="","",'3آداب وفلسفة'!B19:B19)</f>
        <v>دحمان معاد عصام الدين</v>
      </c>
      <c r="C99" s="240"/>
      <c r="D99" s="142" t="str">
        <f>IF('3آداب وفلسفة'!O19="","",'3آداب وفلسفة'!O19)</f>
        <v/>
      </c>
      <c r="E99" s="142" t="str">
        <f>IF('3آداب وفلسفة'!P19="","",'3آداب وفلسفة'!P19)</f>
        <v/>
      </c>
      <c r="F99" s="142" t="str">
        <f>IF(D99="","",SUM('3آداب وفلسفة'!Q19:R19)/2)</f>
        <v/>
      </c>
      <c r="G99" s="142" t="str">
        <f>IF('3آداب وفلسفة'!S19="","",'3آداب وفلسفة'!S19*2)</f>
        <v/>
      </c>
      <c r="H99" s="142" t="str">
        <f t="shared" si="7"/>
        <v/>
      </c>
      <c r="I99" s="143">
        <f>IF('2 علوم تجريبية 1'!$M$1="","",'2 علوم تجريبية 1'!$M$1)</f>
        <v>2</v>
      </c>
      <c r="J99" s="144" t="str">
        <f t="shared" si="8"/>
        <v/>
      </c>
      <c r="K99" s="253" t="str">
        <f t="shared" si="9"/>
        <v/>
      </c>
      <c r="L99" s="253"/>
      <c r="M99" s="146"/>
      <c r="N99" s="169"/>
    </row>
    <row r="100" spans="1:14" ht="21.75" thickTop="1" thickBot="1" x14ac:dyDescent="0.3">
      <c r="A100" s="141">
        <f>IF('3آداب وفلسفة'!A20="","",'3آداب وفلسفة'!A20)</f>
        <v>17</v>
      </c>
      <c r="B100" s="239" t="str">
        <f>IF('3آداب وفلسفة'!B20:B20="","",'3آداب وفلسفة'!B20:B20)</f>
        <v>دلاس فاطمة الزهراء</v>
      </c>
      <c r="C100" s="240"/>
      <c r="D100" s="142" t="str">
        <f>IF('3آداب وفلسفة'!O20="","",'3آداب وفلسفة'!O20)</f>
        <v/>
      </c>
      <c r="E100" s="142" t="str">
        <f>IF('3آداب وفلسفة'!P20="","",'3آداب وفلسفة'!P20)</f>
        <v/>
      </c>
      <c r="F100" s="142" t="str">
        <f>IF(D100="","",SUM('3آداب وفلسفة'!Q20:R20)/2)</f>
        <v/>
      </c>
      <c r="G100" s="142" t="str">
        <f>IF('3آداب وفلسفة'!S20="","",'3آداب وفلسفة'!S20*2)</f>
        <v/>
      </c>
      <c r="H100" s="142" t="str">
        <f t="shared" si="7"/>
        <v/>
      </c>
      <c r="I100" s="143">
        <f>IF('2 علوم تجريبية 1'!$M$1="","",'2 علوم تجريبية 1'!$M$1)</f>
        <v>2</v>
      </c>
      <c r="J100" s="144" t="str">
        <f t="shared" si="8"/>
        <v/>
      </c>
      <c r="K100" s="253" t="str">
        <f t="shared" si="9"/>
        <v/>
      </c>
      <c r="L100" s="253"/>
      <c r="M100" s="146"/>
      <c r="N100" s="270" t="str">
        <f>IFERROR(AVERAGE(H84:H113),"")</f>
        <v/>
      </c>
    </row>
    <row r="101" spans="1:14" ht="21" thickBot="1" x14ac:dyDescent="0.3">
      <c r="A101" s="141">
        <f>IF('3آداب وفلسفة'!A21="","",'3آداب وفلسفة'!A21)</f>
        <v>18</v>
      </c>
      <c r="B101" s="239" t="str">
        <f>IF('3آداب وفلسفة'!B21:B21="","",'3آداب وفلسفة'!B21:B21)</f>
        <v>زباش عائشة</v>
      </c>
      <c r="C101" s="240"/>
      <c r="D101" s="142" t="str">
        <f>IF('3آداب وفلسفة'!O21="","",'3آداب وفلسفة'!O21)</f>
        <v/>
      </c>
      <c r="E101" s="142" t="str">
        <f>IF('3آداب وفلسفة'!P21="","",'3آداب وفلسفة'!P21)</f>
        <v/>
      </c>
      <c r="F101" s="142" t="str">
        <f>IF(D101="","",SUM('3آداب وفلسفة'!Q21:R21)/2)</f>
        <v/>
      </c>
      <c r="G101" s="142" t="str">
        <f>IF('3آداب وفلسفة'!S21="","",'3آداب وفلسفة'!S21*2)</f>
        <v/>
      </c>
      <c r="H101" s="142" t="str">
        <f t="shared" si="7"/>
        <v/>
      </c>
      <c r="I101" s="143">
        <f>IF('2 علوم تجريبية 1'!$M$1="","",'2 علوم تجريبية 1'!$M$1)</f>
        <v>2</v>
      </c>
      <c r="J101" s="144" t="str">
        <f t="shared" si="8"/>
        <v/>
      </c>
      <c r="K101" s="253" t="str">
        <f t="shared" si="9"/>
        <v/>
      </c>
      <c r="L101" s="253"/>
      <c r="M101" s="146"/>
      <c r="N101" s="271"/>
    </row>
    <row r="102" spans="1:14" ht="21" thickBot="1" x14ac:dyDescent="0.3">
      <c r="A102" s="141">
        <f>IF('3آداب وفلسفة'!A22="","",'3آداب وفلسفة'!A22)</f>
        <v>19</v>
      </c>
      <c r="B102" s="239" t="str">
        <f>IF('3آداب وفلسفة'!B22:B22="","",'3آداب وفلسفة'!B22:B22)</f>
        <v>ساعي اكرام</v>
      </c>
      <c r="C102" s="240"/>
      <c r="D102" s="142" t="str">
        <f>IF('3آداب وفلسفة'!O22="","",'3آداب وفلسفة'!O22)</f>
        <v/>
      </c>
      <c r="E102" s="142" t="str">
        <f>IF('3آداب وفلسفة'!P22="","",'3آداب وفلسفة'!P22)</f>
        <v/>
      </c>
      <c r="F102" s="142" t="str">
        <f>IF(D102="","",SUM('3آداب وفلسفة'!Q22:R22)/2)</f>
        <v/>
      </c>
      <c r="G102" s="142" t="str">
        <f>IF('3آداب وفلسفة'!S22="","",'3آداب وفلسفة'!S22*2)</f>
        <v/>
      </c>
      <c r="H102" s="142" t="str">
        <f t="shared" si="7"/>
        <v/>
      </c>
      <c r="I102" s="143">
        <f>IF('2 علوم تجريبية 1'!$M$1="","",'2 علوم تجريبية 1'!$M$1)</f>
        <v>2</v>
      </c>
      <c r="J102" s="144" t="str">
        <f t="shared" si="8"/>
        <v/>
      </c>
      <c r="K102" s="253" t="str">
        <f t="shared" si="9"/>
        <v/>
      </c>
      <c r="L102" s="253"/>
      <c r="M102" s="146"/>
      <c r="N102" s="271"/>
    </row>
    <row r="103" spans="1:14" ht="21" thickBot="1" x14ac:dyDescent="0.3">
      <c r="A103" s="141">
        <f>IF('3آداب وفلسفة'!A23="","",'3آداب وفلسفة'!A23)</f>
        <v>20</v>
      </c>
      <c r="B103" s="239" t="str">
        <f>IF('3آداب وفلسفة'!B23:B23="","",'3آداب وفلسفة'!B23:B23)</f>
        <v>شنتوف صباح</v>
      </c>
      <c r="C103" s="240"/>
      <c r="D103" s="142" t="str">
        <f>IF('3آداب وفلسفة'!O23="","",'3آداب وفلسفة'!O23)</f>
        <v/>
      </c>
      <c r="E103" s="142" t="str">
        <f>IF('3آداب وفلسفة'!P23="","",'3آداب وفلسفة'!P23)</f>
        <v/>
      </c>
      <c r="F103" s="142" t="str">
        <f>IF(D103="","",SUM('3آداب وفلسفة'!Q23:R23)/2)</f>
        <v/>
      </c>
      <c r="G103" s="142" t="str">
        <f>IF('3آداب وفلسفة'!S23="","",'3آداب وفلسفة'!S23*2)</f>
        <v/>
      </c>
      <c r="H103" s="142" t="str">
        <f t="shared" si="7"/>
        <v/>
      </c>
      <c r="I103" s="143">
        <f>IF('2 علوم تجريبية 1'!$M$1="","",'2 علوم تجريبية 1'!$M$1)</f>
        <v>2</v>
      </c>
      <c r="J103" s="144" t="str">
        <f t="shared" si="8"/>
        <v/>
      </c>
      <c r="K103" s="253" t="str">
        <f t="shared" si="9"/>
        <v/>
      </c>
      <c r="L103" s="253"/>
      <c r="M103" s="146"/>
      <c r="N103" s="271"/>
    </row>
    <row r="104" spans="1:14" ht="21" thickBot="1" x14ac:dyDescent="0.3">
      <c r="A104" s="141">
        <f>IF('3آداب وفلسفة'!A24="","",'3آداب وفلسفة'!A24)</f>
        <v>21</v>
      </c>
      <c r="B104" s="239" t="str">
        <f>IF('3آداب وفلسفة'!B24:B24="","",'3آداب وفلسفة'!B24:B24)</f>
        <v>صالحي صافية</v>
      </c>
      <c r="C104" s="240"/>
      <c r="D104" s="142" t="str">
        <f>IF('3آداب وفلسفة'!O24="","",'3آداب وفلسفة'!O24)</f>
        <v/>
      </c>
      <c r="E104" s="142" t="str">
        <f>IF('3آداب وفلسفة'!P24="","",'3آداب وفلسفة'!P24)</f>
        <v/>
      </c>
      <c r="F104" s="142" t="str">
        <f>IF(D104="","",SUM('3آداب وفلسفة'!Q24:R24)/2)</f>
        <v/>
      </c>
      <c r="G104" s="142" t="str">
        <f>IF('3آداب وفلسفة'!S24="","",'3آداب وفلسفة'!S24*2)</f>
        <v/>
      </c>
      <c r="H104" s="142" t="str">
        <f t="shared" si="7"/>
        <v/>
      </c>
      <c r="I104" s="143">
        <f>IF('2 علوم تجريبية 1'!$M$1="","",'2 علوم تجريبية 1'!$M$1)</f>
        <v>2</v>
      </c>
      <c r="J104" s="144" t="str">
        <f t="shared" si="8"/>
        <v/>
      </c>
      <c r="K104" s="253" t="str">
        <f t="shared" si="9"/>
        <v/>
      </c>
      <c r="L104" s="253"/>
      <c r="M104" s="146"/>
      <c r="N104" s="271"/>
    </row>
    <row r="105" spans="1:14" ht="21" thickBot="1" x14ac:dyDescent="0.3">
      <c r="A105" s="141">
        <f>IF('3آداب وفلسفة'!A25="","",'3آداب وفلسفة'!A25)</f>
        <v>22</v>
      </c>
      <c r="B105" s="239" t="str">
        <f>IF('3آداب وفلسفة'!B25:B25="","",'3آداب وفلسفة'!B25:B25)</f>
        <v>عماري طارق</v>
      </c>
      <c r="C105" s="240"/>
      <c r="D105" s="142" t="str">
        <f>IF('3آداب وفلسفة'!O25="","",'3آداب وفلسفة'!O25)</f>
        <v/>
      </c>
      <c r="E105" s="142" t="str">
        <f>IF('3آداب وفلسفة'!P25="","",'3آداب وفلسفة'!P25)</f>
        <v/>
      </c>
      <c r="F105" s="142" t="str">
        <f>IF(D105="","",SUM('3آداب وفلسفة'!Q25:R25)/2)</f>
        <v/>
      </c>
      <c r="G105" s="142" t="str">
        <f>IF('3آداب وفلسفة'!S25="","",'3آداب وفلسفة'!S25*2)</f>
        <v/>
      </c>
      <c r="H105" s="142" t="str">
        <f t="shared" si="7"/>
        <v/>
      </c>
      <c r="I105" s="143">
        <f>IF('2 علوم تجريبية 1'!$M$1="","",'2 علوم تجريبية 1'!$M$1)</f>
        <v>2</v>
      </c>
      <c r="J105" s="144" t="str">
        <f t="shared" si="8"/>
        <v/>
      </c>
      <c r="K105" s="253" t="str">
        <f t="shared" si="9"/>
        <v/>
      </c>
      <c r="L105" s="253"/>
      <c r="M105" s="146"/>
      <c r="N105" s="271"/>
    </row>
    <row r="106" spans="1:14" ht="21" thickBot="1" x14ac:dyDescent="0.3">
      <c r="A106" s="141">
        <f>IF('3آداب وفلسفة'!A26="","",'3آداب وفلسفة'!A26)</f>
        <v>23</v>
      </c>
      <c r="B106" s="239" t="str">
        <f>IF('3آداب وفلسفة'!B26:B26="","",'3آداب وفلسفة'!B26:B26)</f>
        <v>عمير محمد</v>
      </c>
      <c r="C106" s="240"/>
      <c r="D106" s="142" t="str">
        <f>IF('3آداب وفلسفة'!O26="","",'3آداب وفلسفة'!O26)</f>
        <v/>
      </c>
      <c r="E106" s="142" t="str">
        <f>IF('3آداب وفلسفة'!P26="","",'3آداب وفلسفة'!P26)</f>
        <v/>
      </c>
      <c r="F106" s="142" t="str">
        <f>IF(D106="","",SUM('3آداب وفلسفة'!Q26:R26)/2)</f>
        <v/>
      </c>
      <c r="G106" s="142" t="str">
        <f>IF('3آداب وفلسفة'!S26="","",'3آداب وفلسفة'!S26*2)</f>
        <v/>
      </c>
      <c r="H106" s="142" t="str">
        <f t="shared" si="7"/>
        <v/>
      </c>
      <c r="I106" s="143">
        <f>IF('2 علوم تجريبية 1'!$M$1="","",'2 علوم تجريبية 1'!$M$1)</f>
        <v>2</v>
      </c>
      <c r="J106" s="144" t="str">
        <f t="shared" si="8"/>
        <v/>
      </c>
      <c r="K106" s="253" t="str">
        <f t="shared" si="9"/>
        <v/>
      </c>
      <c r="L106" s="253"/>
      <c r="M106" s="146"/>
      <c r="N106" s="271"/>
    </row>
    <row r="107" spans="1:14" ht="21" thickBot="1" x14ac:dyDescent="0.3">
      <c r="A107" s="141">
        <f>IF('3آداب وفلسفة'!A27="","",'3آداب وفلسفة'!A27)</f>
        <v>24</v>
      </c>
      <c r="B107" s="239" t="str">
        <f>IF('3آداب وفلسفة'!B27:B27="","",'3آداب وفلسفة'!B27:B27)</f>
        <v>قندوزي عيدة</v>
      </c>
      <c r="C107" s="240"/>
      <c r="D107" s="142" t="str">
        <f>IF('3آداب وفلسفة'!O27="","",'3آداب وفلسفة'!O27)</f>
        <v/>
      </c>
      <c r="E107" s="142" t="str">
        <f>IF('3آداب وفلسفة'!P27="","",'3آداب وفلسفة'!P27)</f>
        <v/>
      </c>
      <c r="F107" s="142" t="str">
        <f>IF(D107="","",SUM('3آداب وفلسفة'!Q27:R27)/2)</f>
        <v/>
      </c>
      <c r="G107" s="142" t="str">
        <f>IF('3آداب وفلسفة'!S27="","",'3آداب وفلسفة'!S27*2)</f>
        <v/>
      </c>
      <c r="H107" s="142" t="str">
        <f t="shared" si="7"/>
        <v/>
      </c>
      <c r="I107" s="143">
        <f>IF('2 علوم تجريبية 1'!$M$1="","",'2 علوم تجريبية 1'!$M$1)</f>
        <v>2</v>
      </c>
      <c r="J107" s="144" t="str">
        <f t="shared" si="8"/>
        <v/>
      </c>
      <c r="K107" s="253" t="str">
        <f t="shared" si="9"/>
        <v/>
      </c>
      <c r="L107" s="253"/>
      <c r="M107" s="146"/>
      <c r="N107" s="271"/>
    </row>
    <row r="108" spans="1:14" ht="21" thickBot="1" x14ac:dyDescent="0.3">
      <c r="A108" s="141">
        <f>IF('3آداب وفلسفة'!A28="","",'3آداب وفلسفة'!A28)</f>
        <v>25</v>
      </c>
      <c r="B108" s="239" t="str">
        <f>IF('3آداب وفلسفة'!B28:B28="","",'3آداب وفلسفة'!B28:B28)</f>
        <v>كبريت عائشة</v>
      </c>
      <c r="C108" s="240"/>
      <c r="D108" s="142" t="str">
        <f>IF('3آداب وفلسفة'!O28="","",'3آداب وفلسفة'!O28)</f>
        <v/>
      </c>
      <c r="E108" s="142" t="str">
        <f>IF('3آداب وفلسفة'!P28="","",'3آداب وفلسفة'!P28)</f>
        <v/>
      </c>
      <c r="F108" s="142" t="str">
        <f>IF(D108="","",SUM('3آداب وفلسفة'!Q28:R28)/2)</f>
        <v/>
      </c>
      <c r="G108" s="142" t="str">
        <f>IF('3آداب وفلسفة'!S28="","",'3آداب وفلسفة'!S28*2)</f>
        <v/>
      </c>
      <c r="H108" s="142" t="str">
        <f t="shared" si="7"/>
        <v/>
      </c>
      <c r="I108" s="143">
        <f>IF('2 علوم تجريبية 1'!$M$1="","",'2 علوم تجريبية 1'!$M$1)</f>
        <v>2</v>
      </c>
      <c r="J108" s="144" t="str">
        <f t="shared" si="8"/>
        <v/>
      </c>
      <c r="K108" s="253" t="str">
        <f t="shared" si="9"/>
        <v/>
      </c>
      <c r="L108" s="253"/>
      <c r="M108" s="146"/>
      <c r="N108" s="271"/>
    </row>
    <row r="109" spans="1:14" ht="21" thickBot="1" x14ac:dyDescent="0.3">
      <c r="A109" s="141">
        <f>IF('3آداب وفلسفة'!A29="","",'3آداب وفلسفة'!A29)</f>
        <v>26</v>
      </c>
      <c r="B109" s="239" t="str">
        <f>IF('3آداب وفلسفة'!B29:B29="","",'3آداب وفلسفة'!B29:B29)</f>
        <v>مبروكي روميسة</v>
      </c>
      <c r="C109" s="240"/>
      <c r="D109" s="142" t="str">
        <f>IF('3آداب وفلسفة'!O29="","",'3آداب وفلسفة'!O29)</f>
        <v/>
      </c>
      <c r="E109" s="142" t="str">
        <f>IF('3آداب وفلسفة'!P29="","",'3آداب وفلسفة'!P29)</f>
        <v/>
      </c>
      <c r="F109" s="142" t="str">
        <f>IF(D109="","",SUM('3آداب وفلسفة'!Q29:R29)/2)</f>
        <v/>
      </c>
      <c r="G109" s="142" t="str">
        <f>IF('3آداب وفلسفة'!S29="","",'3آداب وفلسفة'!S29*2)</f>
        <v/>
      </c>
      <c r="H109" s="142" t="str">
        <f t="shared" si="7"/>
        <v/>
      </c>
      <c r="I109" s="143">
        <f>IF('2 علوم تجريبية 1'!$M$1="","",'2 علوم تجريبية 1'!$M$1)</f>
        <v>2</v>
      </c>
      <c r="J109" s="144" t="str">
        <f t="shared" si="8"/>
        <v/>
      </c>
      <c r="K109" s="253" t="str">
        <f t="shared" si="9"/>
        <v/>
      </c>
      <c r="L109" s="253"/>
      <c r="M109" s="146"/>
      <c r="N109" s="271"/>
    </row>
    <row r="110" spans="1:14" ht="21" thickBot="1" x14ac:dyDescent="0.3">
      <c r="A110" s="141">
        <f>IF('3آداب وفلسفة'!A30="","",'3آداب وفلسفة'!A30)</f>
        <v>27</v>
      </c>
      <c r="B110" s="239" t="str">
        <f>IF('3آداب وفلسفة'!B30:B30="","",'3آداب وفلسفة'!B30:B30)</f>
        <v>مجدوب إلياس</v>
      </c>
      <c r="C110" s="240"/>
      <c r="D110" s="142" t="str">
        <f>IF('3آداب وفلسفة'!O30="","",'3آداب وفلسفة'!O30)</f>
        <v/>
      </c>
      <c r="E110" s="142" t="str">
        <f>IF('3آداب وفلسفة'!P30="","",'3آداب وفلسفة'!P30)</f>
        <v/>
      </c>
      <c r="F110" s="142" t="str">
        <f>IF(D110="","",SUM('3آداب وفلسفة'!Q30:R30)/2)</f>
        <v/>
      </c>
      <c r="G110" s="142" t="str">
        <f>IF('3آداب وفلسفة'!S30="","",'3آداب وفلسفة'!S30*2)</f>
        <v/>
      </c>
      <c r="H110" s="142" t="str">
        <f t="shared" si="7"/>
        <v/>
      </c>
      <c r="I110" s="143">
        <f>IF('2 علوم تجريبية 1'!$M$1="","",'2 علوم تجريبية 1'!$M$1)</f>
        <v>2</v>
      </c>
      <c r="J110" s="144" t="str">
        <f t="shared" si="8"/>
        <v/>
      </c>
      <c r="K110" s="253" t="str">
        <f t="shared" si="9"/>
        <v/>
      </c>
      <c r="L110" s="253"/>
      <c r="M110" s="146"/>
      <c r="N110" s="271"/>
    </row>
    <row r="111" spans="1:14" ht="21" thickBot="1" x14ac:dyDescent="0.3">
      <c r="A111" s="141">
        <f>IF('3آداب وفلسفة'!A31="","",'3آداب وفلسفة'!A31)</f>
        <v>28</v>
      </c>
      <c r="B111" s="239" t="str">
        <f>IF('3آداب وفلسفة'!B31:B31="","",'3آداب وفلسفة'!B31:B31)</f>
        <v>معطي صفاء</v>
      </c>
      <c r="C111" s="240"/>
      <c r="D111" s="142" t="str">
        <f>IF('3آداب وفلسفة'!O31="","",'3آداب وفلسفة'!O31)</f>
        <v/>
      </c>
      <c r="E111" s="142" t="str">
        <f>IF('3آداب وفلسفة'!P31="","",'3آداب وفلسفة'!P31)</f>
        <v/>
      </c>
      <c r="F111" s="142" t="str">
        <f>IF(D111="","",SUM('3آداب وفلسفة'!Q31:R31)/2)</f>
        <v/>
      </c>
      <c r="G111" s="142" t="str">
        <f>IF('3آداب وفلسفة'!S31="","",'3آداب وفلسفة'!S31*2)</f>
        <v/>
      </c>
      <c r="H111" s="142" t="str">
        <f t="shared" si="7"/>
        <v/>
      </c>
      <c r="I111" s="143">
        <f>IF('2 علوم تجريبية 1'!$M$1="","",'2 علوم تجريبية 1'!$M$1)</f>
        <v>2</v>
      </c>
      <c r="J111" s="144" t="str">
        <f t="shared" si="8"/>
        <v/>
      </c>
      <c r="K111" s="253" t="str">
        <f t="shared" si="9"/>
        <v/>
      </c>
      <c r="L111" s="253"/>
      <c r="M111" s="146"/>
      <c r="N111" s="271"/>
    </row>
    <row r="112" spans="1:14" ht="21" thickBot="1" x14ac:dyDescent="0.3">
      <c r="A112" s="141">
        <f>IF('3آداب وفلسفة'!A32="","",'3آداب وفلسفة'!A32)</f>
        <v>29</v>
      </c>
      <c r="B112" s="239" t="str">
        <f>IF('3آداب وفلسفة'!B32:B32="","",'3آداب وفلسفة'!B32:B32)</f>
        <v>هدلي مريم</v>
      </c>
      <c r="C112" s="240"/>
      <c r="D112" s="142" t="str">
        <f>IF('3آداب وفلسفة'!O32="","",'3آداب وفلسفة'!O32)</f>
        <v/>
      </c>
      <c r="E112" s="142" t="str">
        <f>IF('3آداب وفلسفة'!P32="","",'3آداب وفلسفة'!P32)</f>
        <v/>
      </c>
      <c r="F112" s="142" t="str">
        <f>IF(D112="","",SUM('3آداب وفلسفة'!Q32:R32)/2)</f>
        <v/>
      </c>
      <c r="G112" s="142" t="str">
        <f>IF('3آداب وفلسفة'!S32="","",'3آداب وفلسفة'!S32*2)</f>
        <v/>
      </c>
      <c r="H112" s="142" t="str">
        <f t="shared" si="7"/>
        <v/>
      </c>
      <c r="I112" s="143">
        <f>IF('2 علوم تجريبية 1'!$M$1="","",'2 علوم تجريبية 1'!$M$1)</f>
        <v>2</v>
      </c>
      <c r="J112" s="144" t="str">
        <f t="shared" si="8"/>
        <v/>
      </c>
      <c r="K112" s="253" t="str">
        <f t="shared" si="9"/>
        <v/>
      </c>
      <c r="L112" s="253"/>
      <c r="M112" s="146"/>
      <c r="N112" s="271"/>
    </row>
    <row r="113" spans="1:14" ht="21" thickBot="1" x14ac:dyDescent="0.3">
      <c r="A113" s="141" t="str">
        <f>IF('3آداب وفلسفة'!A33="","",'3آداب وفلسفة'!A33)</f>
        <v/>
      </c>
      <c r="B113" s="276" t="str">
        <f>IF('3آداب وفلسفة'!B33:B33="","",'3آداب وفلسفة'!B33:B33)</f>
        <v/>
      </c>
      <c r="C113" s="277"/>
      <c r="D113" s="160" t="str">
        <f>IF('2 علوم تجريبية 1'!F110="","",'2 علوم تجريبية 1'!F110)</f>
        <v/>
      </c>
      <c r="E113" s="160" t="str">
        <f>IF('2 علوم تجريبية 1'!G110="","",'2 علوم تجريبية 1'!G110)</f>
        <v/>
      </c>
      <c r="F113" s="160" t="str">
        <f>IF(D113="","",SUM('3آداب وفلسفة'!Q33:R33)/2)</f>
        <v/>
      </c>
      <c r="G113" s="160" t="str">
        <f>IF('2 علوم تجريبية 1'!I110="","",'2 علوم تجريبية 1'!I110*2)</f>
        <v/>
      </c>
      <c r="H113" s="160" t="str">
        <f t="shared" ref="H113" si="10">IFERROR((D113+E113+F113+G113)/5,"")</f>
        <v/>
      </c>
      <c r="I113" s="161">
        <f>IF('2 علوم تجريبية 1'!$M$1="","",'2 علوم تجريبية 1'!$M$1)</f>
        <v>2</v>
      </c>
      <c r="J113" s="162" t="str">
        <f t="shared" si="8"/>
        <v/>
      </c>
      <c r="K113" s="278" t="str">
        <f t="shared" si="9"/>
        <v/>
      </c>
      <c r="L113" s="278"/>
      <c r="M113" s="157"/>
      <c r="N113" s="272"/>
    </row>
    <row r="114" spans="1:14" ht="19.5" thickBot="1" x14ac:dyDescent="0.3"/>
    <row r="115" spans="1:14" ht="24" thickTop="1" thickBot="1" x14ac:dyDescent="0.3">
      <c r="B115" s="279" t="s">
        <v>160</v>
      </c>
      <c r="C115" s="280"/>
      <c r="D115" s="281"/>
      <c r="F115" s="173">
        <f>COUNTIF(H84:H113,"&gt;=10")</f>
        <v>0</v>
      </c>
      <c r="I115" s="279" t="s">
        <v>159</v>
      </c>
      <c r="J115" s="280"/>
      <c r="K115" s="281"/>
      <c r="N115" s="173">
        <f>COUNTIF(H84:H113,"&lt;10")</f>
        <v>0</v>
      </c>
    </row>
    <row r="116" spans="1:14" ht="19.5" thickTop="1" x14ac:dyDescent="0.25"/>
  </sheetData>
  <mergeCells count="237">
    <mergeCell ref="N4:N19"/>
    <mergeCell ref="N44:N59"/>
    <mergeCell ref="N83:N98"/>
    <mergeCell ref="B36:D36"/>
    <mergeCell ref="I36:K36"/>
    <mergeCell ref="B76:D76"/>
    <mergeCell ref="I76:K76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N21:N34"/>
    <mergeCell ref="N61:N74"/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</mergeCells>
  <conditionalFormatting sqref="F2">
    <cfRule type="containsErrors" dxfId="6" priority="7" stopIfTrue="1">
      <formula>ISERROR(F2)</formula>
    </cfRule>
  </conditionalFormatting>
  <conditionalFormatting sqref="F3">
    <cfRule type="containsErrors" dxfId="5" priority="6" stopIfTrue="1">
      <formula>ISERROR(F3)</formula>
    </cfRule>
  </conditionalFormatting>
  <conditionalFormatting sqref="F42">
    <cfRule type="containsErrors" dxfId="4" priority="5" stopIfTrue="1">
      <formula>ISERROR(F42)</formula>
    </cfRule>
  </conditionalFormatting>
  <conditionalFormatting sqref="F43">
    <cfRule type="containsErrors" dxfId="3" priority="4" stopIfTrue="1">
      <formula>ISERROR(F43)</formula>
    </cfRule>
  </conditionalFormatting>
  <conditionalFormatting sqref="F81">
    <cfRule type="containsErrors" dxfId="2" priority="3" stopIfTrue="1">
      <formula>ISERROR(F81)</formula>
    </cfRule>
  </conditionalFormatting>
  <conditionalFormatting sqref="F82">
    <cfRule type="containsErrors" dxfId="1" priority="2" stopIfTrue="1">
      <formula>ISERROR(F82)</formula>
    </cfRule>
  </conditionalFormatting>
  <conditionalFormatting sqref="H5:H33 H45:H74 H84:H113">
    <cfRule type="cellIs" dxfId="0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Mohamed</cp:lastModifiedBy>
  <cp:lastPrinted>2019-01-24T13:33:07Z</cp:lastPrinted>
  <dcterms:created xsi:type="dcterms:W3CDTF">2019-01-24T08:21:42Z</dcterms:created>
  <dcterms:modified xsi:type="dcterms:W3CDTF">2019-01-31T20:46:42Z</dcterms:modified>
</cp:coreProperties>
</file>