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احمد حسين\Desktop\"/>
    </mc:Choice>
  </mc:AlternateContent>
  <bookViews>
    <workbookView xWindow="0" yWindow="0" windowWidth="12975" windowHeight="4290"/>
  </bookViews>
  <sheets>
    <sheet name="ورقة عمل تسوية" sheetId="8" r:id="rId1"/>
    <sheet name="شيت البيانات" sheetId="5" r:id="rId2"/>
    <sheet name="تفصيلي المرتب يناير 2018" sheetId="4" r:id="rId3"/>
    <sheet name="ورقة3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_eng2">OFFSET('[1]فرز الأوائل'!$N$7,0,0,COUNTA('[1]فرز الأوائل'!$N$7:$N$1006),1)</definedName>
    <definedName name="___eng3">OFFSET('[1]فرز الأوائل'!$T$7,0,0,COUNTA('[1]فرز الأوائل'!$T$7:$T$1006),1)</definedName>
    <definedName name="__eng2">OFFSET('[1]فرز الأوائل'!$N$7,0,0,COUNTA('[1]فرز الأوائل'!$N$7:$N$1006),1)</definedName>
    <definedName name="__eng3">OFFSET('[1]فرز الأوائل'!$T$7,0,0,COUNTA('[1]فرز الأوائل'!$T$7:$T$1006),1)</definedName>
    <definedName name="_eng2">OFFSET('[1]فرز الأوائل'!$N$7,0,0,COUNTA('[1]فرز الأوائل'!$N$7:$N$1006),1)</definedName>
    <definedName name="_eng3">OFFSET('[1]فرز الأوائل'!$T$7,0,0,COUNTA('[1]فرز الأوائل'!$T$7:$T$1006),1)</definedName>
    <definedName name="aa" localSheetId="2">#REF!</definedName>
    <definedName name="aa" localSheetId="1">#REF!</definedName>
    <definedName name="aa" localSheetId="0">#REF!</definedName>
    <definedName name="aa">#REF!</definedName>
    <definedName name="aaa" localSheetId="2">#REF!,#REF!,#REF!,#REF!,#REF!,#REF!,#REF!,#REF!,#REF!,#REF!,#REF!,#REF!,#REF!,#REF!</definedName>
    <definedName name="aaa" localSheetId="1">#REF!,#REF!,#REF!,#REF!,#REF!,#REF!,#REF!,#REF!,#REF!,#REF!,#REF!,#REF!,#REF!,#REF!</definedName>
    <definedName name="aaa" localSheetId="0">#REF!,#REF!,#REF!,#REF!,#REF!,#REF!,#REF!,#REF!,#REF!,#REF!,#REF!,#REF!,#REF!,#REF!</definedName>
    <definedName name="aaa">#REF!,#REF!,#REF!,#REF!,#REF!,#REF!,#REF!,#REF!,#REF!,#REF!,#REF!,#REF!,#REF!,#REF!</definedName>
    <definedName name="adel">OFFSET('[1]بيانات الطلبة'!$B$7,0,0,COUNTA('[1]بيانات الطلبة'!$B$7:$B$1006),1)</definedName>
    <definedName name="adel1">OFFSET('[1]كنترول شيت'!$B$11,0,0,COUNTA('[1]كنترول شيت'!$B$11:$B$367),1)</definedName>
    <definedName name="adel2">OFFSET('[1]كنترول شيت'!$A$11,0,0,COUNTA('[1]كنترول شيت'!$A$11:$A$367),1)</definedName>
    <definedName name="adel3">OFFSET('[1]رصد الترم الثانى'!$A$7,0,0,COUNTA('[1]رصد الترم الثانى'!$A$7:$A$1006),1)</definedName>
    <definedName name="adel4">OFFSET('[1]رصد الدور الثانى'!$A$7,0,0,COUNTA('[1]رصد الدور الثانى'!$A$7:$A$1006),1)</definedName>
    <definedName name="adel5">OFFSET('[1]بيانات الطلبة (2)'!$B$7,0,0,COUNTA('[1]بيانات الطلبة (2)'!$B$7:$B$1006),1)</definedName>
    <definedName name="adel6">OFFSET([1]ناجح!$B$6,0,0,COUNTA([1]ناجح!$B$6:$B$1010),1)</definedName>
    <definedName name="ahmed" localSheetId="2">INDEX('[2]البيانات بالصور'!$AD$3:$AD$104,MATCH(#REF!,'[2]البيانات بالصور'!$A$3:$A$104,0))</definedName>
    <definedName name="ahmed" localSheetId="1">INDEX('[3]البيانات بالصور'!$AE$3:$AE$104,MATCH('[4]علاوة الحد الادني'!$B$1,'[3]البيانات بالصور'!$A$3:$A$104,0))</definedName>
    <definedName name="ahmed" localSheetId="0">INDEX('[2]البيانات بالصور'!$AD$3:$AD$104,MATCH(#REF!,'[2]البيانات بالصور'!$A$3:$A$104,0))</definedName>
    <definedName name="ahmed">INDEX('[3]البيانات بالصور'!$AE$3:$AE$104,MATCH('[4]علاوة الحد الادني'!$B$1,'[3]البيانات بالصور'!$A$3:$A$104,0))</definedName>
    <definedName name="alah" localSheetId="2">INDEX('[5]الصور الهام'!$AE$3:$AE$104,MATCH('[5]فرق زينب'!$B$1,'[5]الصور الهام'!$A$3:$A$104,0))</definedName>
    <definedName name="alah" localSheetId="1">INDEX('[6]الصور الهام'!$AE$3:$AE$104,MATCH('[6]فرق زينب'!$B$1,'[6]الصور الهام'!$A$3:$A$104,0))</definedName>
    <definedName name="alah" localSheetId="0">INDEX('[5]الصور الهام'!$AE$3:$AE$104,MATCH('[5]فرق زينب'!$B$1,'[5]الصور الهام'!$A$3:$A$104,0))</definedName>
    <definedName name="alah">INDEX('[6]الصور الهام'!$AE$3:$AE$104,MATCH('[6]فرق زينب'!$B$1,'[6]الصور الهام'!$A$3:$A$104,0))</definedName>
    <definedName name="all">OFFSET('[1]فرز الأوائل'!$A$7,0,0,COUNTA('[1]فرز الأوائل'!$E$7:$E$1006),24)</definedName>
    <definedName name="alome">OFFSET('[1]فرز الأوائل'!$I$7,0,0,COUNTA('[1]فرز الأوائل'!$I$7:$I$1006),1)</definedName>
    <definedName name="alome2">OFFSET('[1]فرز الأوائل'!$Q$7,0,0,COUNTA('[1]فرز الأوائل'!$Q$7:$Q$1006),1)</definedName>
    <definedName name="alome3">OFFSET('[1]فرز الأوائل'!$W$7,0,0,COUNTA('[1]فرز الأوائل'!$W$7:$W$1006),1)</definedName>
    <definedName name="aly" localSheetId="2">INDEX('[2]البيانات بالصور'!$AD$3:$AD$104,MATCH('[2]الرئيسية '!$J$17,'[2]البيانات بالصور'!$A$3:$A$104,0))</definedName>
    <definedName name="aly" localSheetId="1">INDEX('[4]البيانات بالصور'!$AE$3:$AE$104,MATCH('[7]الرئيسية '!$J$17,'[4]البيانات بالصور'!$A$3:$A$104,0))</definedName>
    <definedName name="aly" localSheetId="0">INDEX('[2]البيانات بالصور'!$AD$3:$AD$104,MATCH('[2]الرئيسية '!$J$17,'[2]البيانات بالصور'!$A$3:$A$104,0))</definedName>
    <definedName name="aly">INDEX('[4]البيانات بالصور'!$AE$3:$AE$104,MATCH('[7]الرئيسية '!$J$17,'[4]البيانات بالصور'!$A$3:$A$104,0))</definedName>
    <definedName name="amaratef">[8]الجزاءات!$A$2:$N$173</definedName>
    <definedName name="AMR">[9]CONMORA1!$A$1:$B$10</definedName>
    <definedName name="arbic">OFFSET('[1]فرز الأوائل'!$E$7,0,0,COUNTA('[1]فرز الأوائل'!$E$7:$E$1006),1)</definedName>
    <definedName name="arbic2">OFFSET('[1]فرز الأوائل'!$M$7,0,0,COUNTA('[1]فرز الأوائل'!$M$7:$M$1006),1)</definedName>
    <definedName name="arbic3">OFFSET('[1]فرز الأوائل'!$S$7,0,0,COUNTA('[1]فرز الأوائل'!$S$7:$S$1006),1)</definedName>
    <definedName name="atefeid">[8]البيانات!$A$2:$AH$177</definedName>
    <definedName name="AYAM">[8]النطاقات!$D$1:$F$13</definedName>
    <definedName name="bbb" localSheetId="2">#REF!</definedName>
    <definedName name="bbb" localSheetId="1">#REF!</definedName>
    <definedName name="bbb" localSheetId="0">#REF!</definedName>
    <definedName name="bbb">#REF!</definedName>
    <definedName name="DAMKHA">[8]النطاقات!$A$1:$B$10</definedName>
    <definedName name="data">OFFSET('[1]كنترول شيت'!$A$11,0,0,COUNTA('[1]كنترول شيت'!$C$11:$C$367),152)</definedName>
    <definedName name="data1">OFFSET('[1]كنترول شيت'!$B$11,0,0,COUNTA('[1]كنترول شيت'!$C$11:$C$367),152)</definedName>
    <definedName name="data2">OFFSET('[1]رصد الترم الثانى'!$A$7,0,0,COUNTA('[1]رصد الترم الثانى'!$A$7:$A$1006),134)</definedName>
    <definedName name="data3">OFFSET('[1]كنترول شيت'!$P$11,0,0,COUNTA('[1]كنترول شيت'!$P$11:$P$487),135)</definedName>
    <definedName name="data4">OFFSET('[1]رصد الدور الثانى'!$A$7,0,0,COUNTA('[1]رصد الدور الثانى'!$A$7:$A$1006),50)</definedName>
    <definedName name="data5">OFFSET([1]ناجح!$B$6,0,0,COUNTA([1]ناجح!$B$6:$E$1010),4)</definedName>
    <definedName name="data6">OFFSET('[1]بيانات الطلبة'!$B$7,0,0,COUNTA('[1]بيانات الطلبة'!$B$7:$B$1010),19)</definedName>
    <definedName name="drasat">OFFSET('[1]فرز الأوائل'!$G$7,0,0,COUNTA('[1]فرز الأوائل'!$G$7:$G$1006),1)</definedName>
    <definedName name="drasat2">OFFSET('[1]فرز الأوائل'!$O$7,0,0,COUNTA('[1]فرز الأوائل'!$O$7:$O$1006),1)</definedName>
    <definedName name="drasat3">OFFSET('[1]فرز الأوائل'!$U$7,0,0,COUNTA('[1]فرز الأوائل'!$U$7:$U$1006),1)</definedName>
    <definedName name="eladna">INDEX('[10]البيانات بالصور'!$AF$3:$AF$104,MATCH('[10]حساب علاوة الحد الادني (14)'!$H$1,'[10]البيانات بالصور'!$A$3:$A$104,0))</definedName>
    <definedName name="eng">OFFSET('[1]فرز الأوائل'!$F$7,0,0,COUNTA('[1]فرز الأوائل'!$F$7:$F$1006),1)</definedName>
    <definedName name="format">[8]total!$A$2:$CH$177</definedName>
    <definedName name="golos">OFFSET('[1]بيانات الطلبة'!$B$7,0,0,COUNTA('[1]بيانات الطلبة'!$E$7:$E$1006),19)</definedName>
    <definedName name="golos1">OFFSET('[1]بيانات الطلبة (2)'!$B$7,0,0,COUNTA('[1]بيانات الطلبة (2)'!$D$7:$D$1002),15)</definedName>
    <definedName name="hager" localSheetId="2">INDEX('تفصيلي المرتب يناير 2018'!$B$3:$B$87,MATCH('[11]ورقة عمل تسوية'!$C$1,'تفصيلي المرتب يناير 2018'!$A$3:$A$87,0))</definedName>
    <definedName name="hager" localSheetId="1">INDEX('[12]تفصيلي المرتب يناير 2018'!$B$4:$B$88,MATCH('[13]ورقة عمل تسوية'!$C$1,'[12]تفصيلي المرتب يناير 2018'!$A$4:$A$88,0))</definedName>
    <definedName name="hager" localSheetId="0">INDEX('[11]تفصيلي المرتب يناير 2018'!$B$4:$B$88,MATCH('ورقة عمل تسوية'!$C$3,'[11]تفصيلي المرتب يناير 2018'!$A$4:$A$88,0))</definedName>
    <definedName name="hager">INDEX('[12]تفصيلي المرتب يناير 2018'!$B$4:$B$88,MATCH('[13]ورقة عمل تسوية'!$C$1,'[12]تفصيلي المرتب يناير 2018'!$A$4:$A$88,0))</definedName>
    <definedName name="hany" localSheetId="2">INDEX('[14]البيانات بالصور'!$AD$3:$AD$104,MATCH('[14]الرئيسية '!$O$2,'[14]البيانات بالصور'!$A$3:$A$104,0))</definedName>
    <definedName name="hany" localSheetId="1">INDEX('[4]البيانات بالصور'!$AE$3:$AE$104,MATCH('[15]الرئيسية '!$O$2,'[4]البيانات بالصور'!$A$3:$A$104,0))</definedName>
    <definedName name="hany" localSheetId="0">INDEX('[14]البيانات بالصور'!$AD$3:$AD$104,MATCH('[14]الرئيسية '!$O$2,'[14]البيانات بالصور'!$A$3:$A$104,0))</definedName>
    <definedName name="hany">INDEX('[4]البيانات بالصور'!$AE$3:$AE$104,MATCH('[15]الرئيسية '!$O$2,'[4]البيانات بالصور'!$A$3:$A$104,0))</definedName>
    <definedName name="hna" localSheetId="2">INDEX('[5]الصور الهام'!$AE$3:$AE$104,MATCH('[5]علاوة التخصصية 2 '!$C$1,'[5]الصور الهام'!$A$3:$A$104,0))</definedName>
    <definedName name="hna" localSheetId="1">INDEX('[6]الصور الهام'!$AE$3:$AE$104,MATCH('[6]علاوة التخصصية 2 '!$C$1,'[6]الصور الهام'!$A$3:$A$104,0))</definedName>
    <definedName name="hna" localSheetId="0">INDEX('[5]الصور الهام'!$AE$3:$AE$104,MATCH('[5]علاوة التخصصية 2 '!$C$1,'[5]الصور الهام'!$A$3:$A$104,0))</definedName>
    <definedName name="hna">INDEX('[6]الصور الهام'!$AE$3:$AE$104,MATCH('[6]علاوة التخصصية 2 '!$C$1,'[6]الصور الهام'!$A$3:$A$104,0))</definedName>
    <definedName name="Image">INDIRECT("'Images'!$A$"&amp;[16]Feuil1!$H$5)</definedName>
    <definedName name="Kh" localSheetId="2">INDEX(#REF!,MATCH('[14]الرئيسية '!$O$2,#REF!,0))</definedName>
    <definedName name="Kh" localSheetId="1">INDEX('[15]تفصيلي  مرتب يوليو 2018'!$BV$4:$BV$88,MATCH('[15]الرئيسية '!$O$2,'[15]تفصيلي  مرتب يوليو 2018'!$A$4:$A$88,0))</definedName>
    <definedName name="Kh" localSheetId="0">INDEX(#REF!,MATCH('[14]الرئيسية '!$O$2,#REF!,0))</definedName>
    <definedName name="Kh">INDEX('[15]تفصيلي  مرتب يوليو 2018'!$BV$4:$BV$88,MATCH('[15]الرئيسية '!$O$2,'[15]تفصيلي  مرتب يوليو 2018'!$A$4:$A$88,0))</definedName>
    <definedName name="list" localSheetId="2">#REF!</definedName>
    <definedName name="list" localSheetId="1">#REF!</definedName>
    <definedName name="list" localSheetId="0">#REF!</definedName>
    <definedName name="list">#REF!</definedName>
    <definedName name="ma" localSheetId="2">INDEX('[2]يناير 2016'!$AI$3:$AI$14,MATCH('[2]رعاية الطفل 2018 بطاقات الاجور '!$C$52,'[2]يناير 2016'!$A$3:$A$14,0))</definedName>
    <definedName name="ma" localSheetId="1">INDEX('[7]يناير 2016'!$AI$3:$AI$14,MATCH('[7]رعاية الطفل 2018 بطاقات الاجور '!$C$52,'[7]يناير 2016'!$A$3:$A$14,0))</definedName>
    <definedName name="ma" localSheetId="0">INDEX('[2]يناير 2016'!$AI$3:$AI$14,MATCH('[2]رعاية الطفل 2018 بطاقات الاجور '!$C$52,'[2]يناير 2016'!$A$3:$A$14,0))</definedName>
    <definedName name="ma">INDEX('[7]يناير 2016'!$AI$3:$AI$14,MATCH('[7]رعاية الطفل 2018 بطاقات الاجور '!$C$52,'[7]يناير 2016'!$A$3:$A$14,0))</definedName>
    <definedName name="mah" localSheetId="2">INDEX('[2]يناير 2016'!$AI$3:$AI$14,MATCH('[2]رعاية الطفل 2018 بطاقات الاجور '!$F$27,'[2]يناير 2016'!$A$3:$A$14,0))</definedName>
    <definedName name="mah" localSheetId="1">INDEX('[7]يناير 2016'!$AI$3:$AI$14,MATCH('[7]رعاية الطفل 2018 بطاقات الاجور '!$F$27,'[7]يناير 2016'!$A$3:$A$14,0))</definedName>
    <definedName name="mah" localSheetId="0">INDEX('[2]يناير 2016'!$AI$3:$AI$14,MATCH('[2]رعاية الطفل 2018 بطاقات الاجور '!$F$27,'[2]يناير 2016'!$A$3:$A$14,0))</definedName>
    <definedName name="mah">INDEX('[7]يناير 2016'!$AI$3:$AI$14,MATCH('[7]رعاية الطفل 2018 بطاقات الاجور '!$F$27,'[7]يناير 2016'!$A$3:$A$14,0))</definedName>
    <definedName name="mahm" localSheetId="2">INDEX('[2]البيانات بالصور'!$AD$3:$AD$104,MATCH(#REF!,'[2]البيانات بالصور'!$A$3:$A$104,0))</definedName>
    <definedName name="mahm" localSheetId="1">INDEX('[6]الصور الهام'!$AE$3:$AE$104,MATCH(#REF!,'[6]الصور الهام'!$A$3:$A$104,0))</definedName>
    <definedName name="mahm" localSheetId="0">INDEX('[2]البيانات بالصور'!$AD$3:$AD$104,MATCH(#REF!,'[2]البيانات بالصور'!$A$3:$A$104,0))</definedName>
    <definedName name="mahm">INDEX('[6]الصور الهام'!$AE$3:$AE$104,MATCH(#REF!,'[6]الصور الهام'!$A$3:$A$104,0))</definedName>
    <definedName name="mahmed" localSheetId="2">INDEX('[2]البيانات بالصور'!$AD$3:$AD$104,MATCH([2]التسوية!$C$2,'[2]البيانات بالصور'!$A$3:$A$104,0))</definedName>
    <definedName name="mahmed" localSheetId="1">INDEX('[4]البيانات بالصور'!$AE$3:$AE$104,MATCH([7]التسوية!$C$2,'[4]البيانات بالصور'!$A$3:$A$104,0))</definedName>
    <definedName name="mahmed" localSheetId="0">INDEX('[2]البيانات بالصور'!$AD$3:$AD$104,MATCH([2]التسوية!$C$2,'[2]البيانات بالصور'!$A$3:$A$104,0))</definedName>
    <definedName name="mahmed">INDEX('[4]البيانات بالصور'!$AE$3:$AE$104,MATCH([7]التسوية!$C$2,'[4]البيانات بالصور'!$A$3:$A$104,0))</definedName>
    <definedName name="mahmoud" localSheetId="2">INDEX('[2]البيانات بالصور'!$AD$3:$AD$104,MATCH('[2]الرئيسية '!$C$2,'[2]البيانات بالصور'!$A$3:$A$104,0))</definedName>
    <definedName name="mahmoud" localSheetId="1">INDEX('[4]البيانات بالصور'!$AE$3:$AE$104,MATCH('[7]الرئيسية '!$C$2,'[4]البيانات بالصور'!$A$3:$A$104,0))</definedName>
    <definedName name="mahmoud" localSheetId="0">INDEX('[2]البيانات بالصور'!$AD$3:$AD$104,MATCH('[2]الرئيسية '!$C$2,'[2]البيانات بالصور'!$A$3:$A$104,0))</definedName>
    <definedName name="mahmoud">INDEX('[4]البيانات بالصور'!$AE$3:$AE$104,MATCH('[7]الرئيسية '!$C$2,'[4]البيانات بالصور'!$A$3:$A$104,0))</definedName>
    <definedName name="may" localSheetId="2">INDEX('[5]يوليو 2018'!$CW$4:$CW$93,MATCH('[5]رشا رفعت '!$C$1,'[5]يوليو 2018'!$A$4:$A$91,0))</definedName>
    <definedName name="may" localSheetId="1">INDEX('[6]يوليو 2018'!$CW$4:$CW$93,MATCH('[6]رشا رفعت '!$C$1,'[6]يوليو 2018'!$A$4:$A$91,0))</definedName>
    <definedName name="may" localSheetId="0">INDEX('[5]يوليو 2018'!$CW$4:$CW$93,MATCH('[5]رشا رفعت '!$C$1,'[5]يوليو 2018'!$A$4:$A$91,0))</definedName>
    <definedName name="may">INDEX('[6]يوليو 2018'!$CW$4:$CW$93,MATCH('[6]رشا رفعت '!$C$1,'[6]يوليو 2018'!$A$4:$A$91,0))</definedName>
    <definedName name="mm" localSheetId="2">#REF!</definedName>
    <definedName name="mm" localSheetId="1">#REF!</definedName>
    <definedName name="mm" localSheetId="0">#REF!</definedName>
    <definedName name="mm">#REF!</definedName>
    <definedName name="mmmm">INDEX('[17]الصور الهام'!$AF$3:$AF$104,MATCH('[17]بيانات تسوية'!$C$1,'[17]الصور الهام'!$A$3:$A$104,0))</definedName>
    <definedName name="mmmmmmmmmm" localSheetId="2">INDEX('[5]البيانات بالصور (2)'!$AD$4:$AD$105,MATCH([5]التسوية!$C$2,'[5]البيانات بالصور (2)'!$A$4:$A$105,0))</definedName>
    <definedName name="mmmmmmmmmm" localSheetId="1">INDEX('[18]البيانات بالصور (2)'!$AD$4:$AD$105,MATCH([6]التسوية!$C$2,'[18]البيانات بالصور (2)'!$A$4:$A$105,0))</definedName>
    <definedName name="mmmmmmmmmm" localSheetId="0">INDEX('[5]البيانات بالصور (2)'!$AD$4:$AD$105,MATCH([5]التسوية!$C$2,'[5]البيانات بالصور (2)'!$A$4:$A$105,0))</definedName>
    <definedName name="mmmmmmmmmm">INDEX('[19]البيانات بالصور (2)'!$AD$4:$AD$105,MATCH([6]التسوية!$C$2,'[19]البيانات بالصور (2)'!$A$4:$A$105,0))</definedName>
    <definedName name="MyData">OFFSET('[1]بيانات الطلبة'!$E$6,0,0,COUNTA('[1]بيانات الطلبة'!$E$6:$E$1006),13)</definedName>
    <definedName name="nam" localSheetId="2">#REF!</definedName>
    <definedName name="nam" localSheetId="1">#REF!</definedName>
    <definedName name="nam" localSheetId="0">#REF!</definedName>
    <definedName name="nam">#REF!</definedName>
    <definedName name="name">'[20]البيانات الاساسية للعاملين'!$A$3:$AC$183</definedName>
    <definedName name="Names" localSheetId="2">OFFSET('[5]Data (2)'!$B$2,0,0,COUNTA('[5]Data (2)'!$B:$B),1)</definedName>
    <definedName name="Names" localSheetId="1">OFFSET('[6]Data (2)'!$B$2,0,0,COUNTA('[6]Data (2)'!$B:$B),1)</definedName>
    <definedName name="Names" localSheetId="0">OFFSET('[5]Data (2)'!$B$2,0,0,COUNTA('[5]Data (2)'!$B:$B),1)</definedName>
    <definedName name="Names">OFFSET('[6]Data (2)'!$B$2,0,0,COUNTA('[6]Data (2)'!$B:$B),1)</definedName>
    <definedName name="nn" localSheetId="2">#REF!</definedName>
    <definedName name="nn" localSheetId="1">#REF!</definedName>
    <definedName name="nn" localSheetId="0">#REF!</definedName>
    <definedName name="nn">#REF!</definedName>
    <definedName name="no">'[21]2'!$A$2:$A$100</definedName>
    <definedName name="nom" localSheetId="2">#REF!</definedName>
    <definedName name="nom" localSheetId="1">#REF!</definedName>
    <definedName name="nom" localSheetId="0">#REF!</definedName>
    <definedName name="nom">#REF!</definedName>
    <definedName name="omer" localSheetId="2">#REF!</definedName>
    <definedName name="omer" localSheetId="1">#REF!</definedName>
    <definedName name="omer" localSheetId="0">#REF!</definedName>
    <definedName name="omer">#REF!</definedName>
    <definedName name="osma" localSheetId="2">INDEX('[2]البيانات بالصور'!X1048563:$AD$104,MATCH('[2]الرئيسية '!$J$17,'[2]البيانات بالصور'!$A$3:$A$104,0))</definedName>
    <definedName name="osma" localSheetId="1">INDEX('[4]البيانات بالصور'!X1048563:$AE$104,MATCH('[7]الرئيسية '!$J$17,'[4]البيانات بالصور'!$A$3:$A$104,0))</definedName>
    <definedName name="osma" localSheetId="0">INDEX('[2]البيانات بالصور'!X1048563:$AD$104,MATCH('[2]الرئيسية '!$J$17,'[2]البيانات بالصور'!$A$3:$A$104,0))</definedName>
    <definedName name="osma">INDEX('[4]البيانات بالصور'!X1048563:$AE$104,MATCH('[7]الرئيسية '!$J$17,'[4]البيانات بالصور'!$A$3:$A$104,0))</definedName>
    <definedName name="_xlnm.Print_Titles" localSheetId="1">'شيت البيانات'!$3:$3</definedName>
    <definedName name="r_r" localSheetId="2">'[22]2'!$C$2:$C$100</definedName>
    <definedName name="r_r" localSheetId="1">'[23]2'!$C$2:$C$100</definedName>
    <definedName name="r_r" localSheetId="0">'[22]2'!$C$2:$C$100</definedName>
    <definedName name="r_r">'[24]2'!$C$2:$C$100</definedName>
    <definedName name="ryadat">OFFSET('[1]فرز الأوائل'!$H$7,0,0,COUNTA('[1]فرز الأوائل'!$H$7:$H$1006),1)</definedName>
    <definedName name="ryadat2">OFFSET('[1]فرز الأوائل'!$P$7,0,0,COUNTA('[1]فرز الأوائل'!$P$7:$P$1006),1)</definedName>
    <definedName name="ryadat3">OFFSET('[1]فرز الأوائل'!$V$7,0,0,COUNTA('[1]فرز الأوائل'!$V$7:$V$1006),1)</definedName>
    <definedName name="total">OFFSET('[1]فرز الأوائل'!$K$7,0,0,COUNTA('[1]فرز الأوائل'!$K$7:$K$1006),1)</definedName>
    <definedName name="trityb">OFFSET('[1]فرز الأوائل'!$R$7,0,0,COUNTA('[1]فرز الأوائل'!$R$7:$R$1006),1)</definedName>
    <definedName name="trityb1">OFFSET('[1]فرز الأوائل'!$X$7,0,0,COUNTA('[1]فرز الأوائل'!$X$7:$X$1006),1)</definedName>
    <definedName name="user" localSheetId="2">#REF!</definedName>
    <definedName name="user" localSheetId="1">#REF!</definedName>
    <definedName name="user" localSheetId="0">#REF!</definedName>
    <definedName name="user">#REF!</definedName>
    <definedName name="الشيت" localSheetId="2">#REF!</definedName>
    <definedName name="الشيت" localSheetId="1">#REF!</definedName>
    <definedName name="الشيت" localSheetId="0">#REF!</definedName>
    <definedName name="الشيت">#REF!</definedName>
    <definedName name="الشيت___100" localSheetId="2">'[25]الشيت المجمع'!#REF!</definedName>
    <definedName name="الشيت___100" localSheetId="1">'[25]الشيت المجمع'!#REF!</definedName>
    <definedName name="الشيت___100" localSheetId="0">'[25]الشيت المجمع'!#REF!</definedName>
    <definedName name="الشيت___100">'[25]الشيت المجمع'!#REF!</definedName>
    <definedName name="الشيت___101" localSheetId="2">'[25]الشيت المجمع'!#REF!</definedName>
    <definedName name="الشيت___101" localSheetId="1">'[25]الشيت المجمع'!#REF!</definedName>
    <definedName name="الشيت___101" localSheetId="0">'[25]الشيت المجمع'!#REF!</definedName>
    <definedName name="الشيت___101">'[25]الشيت المجمع'!#REF!</definedName>
    <definedName name="الشيت___103" localSheetId="2">'[25]الشيت المجمع'!#REF!</definedName>
    <definedName name="الشيت___103" localSheetId="1">'[25]الشيت المجمع'!#REF!</definedName>
    <definedName name="الشيت___103" localSheetId="0">'[25]الشيت المجمع'!#REF!</definedName>
    <definedName name="الشيت___103">'[25]الشيت المجمع'!#REF!</definedName>
    <definedName name="الشيت___104" localSheetId="2">'[25]الشيت المجمع'!#REF!</definedName>
    <definedName name="الشيت___104" localSheetId="1">'[25]الشيت المجمع'!#REF!</definedName>
    <definedName name="الشيت___104" localSheetId="0">'[25]الشيت المجمع'!#REF!</definedName>
    <definedName name="الشيت___104">'[25]الشيت المجمع'!#REF!</definedName>
    <definedName name="الشيت___105" localSheetId="2">'[25]الشيت المجمع'!#REF!</definedName>
    <definedName name="الشيت___105" localSheetId="1">'[25]الشيت المجمع'!#REF!</definedName>
    <definedName name="الشيت___105" localSheetId="0">'[25]الشيت المجمع'!#REF!</definedName>
    <definedName name="الشيت___105">'[25]الشيت المجمع'!#REF!</definedName>
    <definedName name="الشيت___106" localSheetId="2">'[25]الشيت المجمع'!#REF!</definedName>
    <definedName name="الشيت___106" localSheetId="1">'[25]الشيت المجمع'!#REF!</definedName>
    <definedName name="الشيت___106" localSheetId="0">'[25]الشيت المجمع'!#REF!</definedName>
    <definedName name="الشيت___106">'[25]الشيت المجمع'!#REF!</definedName>
    <definedName name="الشيت___107" localSheetId="2">'[25]الشيت المجمع'!#REF!</definedName>
    <definedName name="الشيت___107" localSheetId="1">'[25]الشيت المجمع'!#REF!</definedName>
    <definedName name="الشيت___107" localSheetId="0">'[25]الشيت المجمع'!#REF!</definedName>
    <definedName name="الشيت___107">'[25]الشيت المجمع'!#REF!</definedName>
    <definedName name="الشيت___108" localSheetId="2">'[25]الشيت المجمع'!#REF!</definedName>
    <definedName name="الشيت___108" localSheetId="1">'[25]الشيت المجمع'!#REF!</definedName>
    <definedName name="الشيت___108" localSheetId="0">'[25]الشيت المجمع'!#REF!</definedName>
    <definedName name="الشيت___108">'[25]الشيت المجمع'!#REF!</definedName>
    <definedName name="الشيت___109" localSheetId="2">'[25]الشيت المجمع'!#REF!</definedName>
    <definedName name="الشيت___109" localSheetId="1">'[25]الشيت المجمع'!#REF!</definedName>
    <definedName name="الشيت___109" localSheetId="0">'[25]الشيت المجمع'!#REF!</definedName>
    <definedName name="الشيت___109">'[25]الشيت المجمع'!#REF!</definedName>
    <definedName name="الشيت___111" localSheetId="2">'[25]الشيت المجمع'!#REF!</definedName>
    <definedName name="الشيت___111" localSheetId="1">'[25]الشيت المجمع'!#REF!</definedName>
    <definedName name="الشيت___111" localSheetId="0">'[25]الشيت المجمع'!#REF!</definedName>
    <definedName name="الشيت___111">'[25]الشيت المجمع'!#REF!</definedName>
    <definedName name="الشيت___112" localSheetId="2">'[25]الشيت المجمع'!#REF!</definedName>
    <definedName name="الشيت___112" localSheetId="1">'[25]الشيت المجمع'!#REF!</definedName>
    <definedName name="الشيت___112" localSheetId="0">'[25]الشيت المجمع'!#REF!</definedName>
    <definedName name="الشيت___112">'[25]الشيت المجمع'!#REF!</definedName>
    <definedName name="الشيت___113" localSheetId="2">'[25]الشيت المجمع'!#REF!</definedName>
    <definedName name="الشيت___113" localSheetId="1">'[25]الشيت المجمع'!#REF!</definedName>
    <definedName name="الشيت___113" localSheetId="0">'[25]الشيت المجمع'!#REF!</definedName>
    <definedName name="الشيت___113">'[25]الشيت المجمع'!#REF!</definedName>
    <definedName name="الشيت___114" localSheetId="2">'[25]الشيت المجمع'!#REF!</definedName>
    <definedName name="الشيت___114" localSheetId="1">'[25]الشيت المجمع'!#REF!</definedName>
    <definedName name="الشيت___114" localSheetId="0">'[25]الشيت المجمع'!#REF!</definedName>
    <definedName name="الشيت___114">'[25]الشيت المجمع'!#REF!</definedName>
    <definedName name="الشيت___115" localSheetId="2">'[25]الشيت المجمع'!#REF!</definedName>
    <definedName name="الشيت___115" localSheetId="1">'[25]الشيت المجمع'!#REF!</definedName>
    <definedName name="الشيت___115" localSheetId="0">'[25]الشيت المجمع'!#REF!</definedName>
    <definedName name="الشيت___115">'[25]الشيت المجمع'!#REF!</definedName>
    <definedName name="الشيت___116" localSheetId="2">'[25]الشيت المجمع'!#REF!</definedName>
    <definedName name="الشيت___116" localSheetId="1">'[25]الشيت المجمع'!#REF!</definedName>
    <definedName name="الشيت___116" localSheetId="0">'[25]الشيت المجمع'!#REF!</definedName>
    <definedName name="الشيت___116">'[25]الشيت المجمع'!#REF!</definedName>
    <definedName name="الشيت___117" localSheetId="2">'[25]الشيت المجمع'!#REF!</definedName>
    <definedName name="الشيت___117" localSheetId="1">'[25]الشيت المجمع'!#REF!</definedName>
    <definedName name="الشيت___117" localSheetId="0">'[25]الشيت المجمع'!#REF!</definedName>
    <definedName name="الشيت___117">'[25]الشيت المجمع'!#REF!</definedName>
    <definedName name="الشيت___119" localSheetId="2">'[25]الشيت المجمع'!#REF!</definedName>
    <definedName name="الشيت___119" localSheetId="1">'[25]الشيت المجمع'!#REF!</definedName>
    <definedName name="الشيت___119" localSheetId="0">'[25]الشيت المجمع'!#REF!</definedName>
    <definedName name="الشيت___119">'[25]الشيت المجمع'!#REF!</definedName>
    <definedName name="الشيت___120" localSheetId="2">'[25]الشيت المجمع'!#REF!</definedName>
    <definedName name="الشيت___120" localSheetId="1">'[25]الشيت المجمع'!#REF!</definedName>
    <definedName name="الشيت___120" localSheetId="0">'[25]الشيت المجمع'!#REF!</definedName>
    <definedName name="الشيت___120">'[25]الشيت المجمع'!#REF!</definedName>
    <definedName name="الشيت___121" localSheetId="2">'[25]الشيت المجمع'!#REF!</definedName>
    <definedName name="الشيت___121" localSheetId="1">'[25]الشيت المجمع'!#REF!</definedName>
    <definedName name="الشيت___121" localSheetId="0">'[25]الشيت المجمع'!#REF!</definedName>
    <definedName name="الشيت___121">'[25]الشيت المجمع'!#REF!</definedName>
    <definedName name="الشيت___122" localSheetId="2">'[25]الشيت المجمع'!#REF!</definedName>
    <definedName name="الشيت___122" localSheetId="1">'[25]الشيت المجمع'!#REF!</definedName>
    <definedName name="الشيت___122" localSheetId="0">'[25]الشيت المجمع'!#REF!</definedName>
    <definedName name="الشيت___122">'[25]الشيت المجمع'!#REF!</definedName>
    <definedName name="الشيت___123" localSheetId="2">'[25]الشيت المجمع'!#REF!</definedName>
    <definedName name="الشيت___123" localSheetId="1">'[25]الشيت المجمع'!#REF!</definedName>
    <definedName name="الشيت___123" localSheetId="0">'[25]الشيت المجمع'!#REF!</definedName>
    <definedName name="الشيت___123">'[25]الشيت المجمع'!#REF!</definedName>
    <definedName name="الشيت___124" localSheetId="2">'[25]الشيت المجمع'!#REF!</definedName>
    <definedName name="الشيت___124" localSheetId="1">'[25]الشيت المجمع'!#REF!</definedName>
    <definedName name="الشيت___124" localSheetId="0">'[25]الشيت المجمع'!#REF!</definedName>
    <definedName name="الشيت___124">'[25]الشيت المجمع'!#REF!</definedName>
    <definedName name="الشيت___125" localSheetId="2">'[25]الشيت المجمع'!#REF!</definedName>
    <definedName name="الشيت___125" localSheetId="1">'[25]الشيت المجمع'!#REF!</definedName>
    <definedName name="الشيت___125" localSheetId="0">'[25]الشيت المجمع'!#REF!</definedName>
    <definedName name="الشيت___125">'[25]الشيت المجمع'!#REF!</definedName>
    <definedName name="الشيت___127" localSheetId="2">'[25]الشيت المجمع'!#REF!</definedName>
    <definedName name="الشيت___127" localSheetId="1">'[25]الشيت المجمع'!#REF!</definedName>
    <definedName name="الشيت___127" localSheetId="0">'[25]الشيت المجمع'!#REF!</definedName>
    <definedName name="الشيت___127">'[25]الشيت المجمع'!#REF!</definedName>
    <definedName name="الشيت___129" localSheetId="2">'[25]الشيت المجمع'!#REF!</definedName>
    <definedName name="الشيت___129" localSheetId="1">'[25]الشيت المجمع'!#REF!</definedName>
    <definedName name="الشيت___129" localSheetId="0">'[25]الشيت المجمع'!#REF!</definedName>
    <definedName name="الشيت___129">'[25]الشيت المجمع'!#REF!</definedName>
    <definedName name="الشيت___130" localSheetId="2">'[25]الشيت المجمع'!#REF!</definedName>
    <definedName name="الشيت___130" localSheetId="1">'[25]الشيت المجمع'!#REF!</definedName>
    <definedName name="الشيت___130" localSheetId="0">'[25]الشيت المجمع'!#REF!</definedName>
    <definedName name="الشيت___130">'[25]الشيت المجمع'!#REF!</definedName>
    <definedName name="الشيت___131" localSheetId="2">'[25]الشيت المجمع'!#REF!</definedName>
    <definedName name="الشيت___131" localSheetId="1">'[25]الشيت المجمع'!#REF!</definedName>
    <definedName name="الشيت___131" localSheetId="0">'[25]الشيت المجمع'!#REF!</definedName>
    <definedName name="الشيت___131">'[25]الشيت المجمع'!#REF!</definedName>
    <definedName name="الشيت___132" localSheetId="2">'[25]الشيت المجمع'!#REF!</definedName>
    <definedName name="الشيت___132" localSheetId="1">'[25]الشيت المجمع'!#REF!</definedName>
    <definedName name="الشيت___132" localSheetId="0">'[25]الشيت المجمع'!#REF!</definedName>
    <definedName name="الشيت___132">'[25]الشيت المجمع'!#REF!</definedName>
    <definedName name="الشيت___133" localSheetId="2">'[25]الشيت المجمع'!#REF!</definedName>
    <definedName name="الشيت___133" localSheetId="1">'[25]الشيت المجمع'!#REF!</definedName>
    <definedName name="الشيت___133" localSheetId="0">'[25]الشيت المجمع'!#REF!</definedName>
    <definedName name="الشيت___133">'[25]الشيت المجمع'!#REF!</definedName>
    <definedName name="الشيت___135" localSheetId="2">'[25]الشيت المجمع'!#REF!</definedName>
    <definedName name="الشيت___135" localSheetId="1">'[25]الشيت المجمع'!#REF!</definedName>
    <definedName name="الشيت___135" localSheetId="0">'[25]الشيت المجمع'!#REF!</definedName>
    <definedName name="الشيت___135">'[25]الشيت المجمع'!#REF!</definedName>
    <definedName name="الشيت___136" localSheetId="2">'[25]الشيت المجمع'!#REF!</definedName>
    <definedName name="الشيت___136" localSheetId="1">'[25]الشيت المجمع'!#REF!</definedName>
    <definedName name="الشيت___136" localSheetId="0">'[25]الشيت المجمع'!#REF!</definedName>
    <definedName name="الشيت___136">'[25]الشيت المجمع'!#REF!</definedName>
    <definedName name="الشيت___137" localSheetId="2">'[25]الشيت المجمع'!#REF!</definedName>
    <definedName name="الشيت___137" localSheetId="1">'[25]الشيت المجمع'!#REF!</definedName>
    <definedName name="الشيت___137" localSheetId="0">'[25]الشيت المجمع'!#REF!</definedName>
    <definedName name="الشيت___137">'[25]الشيت المجمع'!#REF!</definedName>
    <definedName name="الشيت___138" localSheetId="2">'[25]الشيت المجمع'!#REF!</definedName>
    <definedName name="الشيت___138" localSheetId="1">'[25]الشيت المجمع'!#REF!</definedName>
    <definedName name="الشيت___138" localSheetId="0">'[25]الشيت المجمع'!#REF!</definedName>
    <definedName name="الشيت___138">'[25]الشيت المجمع'!#REF!</definedName>
    <definedName name="الشيت___139" localSheetId="2">'[25]الشيت المجمع'!#REF!</definedName>
    <definedName name="الشيت___139" localSheetId="1">'[25]الشيت المجمع'!#REF!</definedName>
    <definedName name="الشيت___139" localSheetId="0">'[25]الشيت المجمع'!#REF!</definedName>
    <definedName name="الشيت___139">'[25]الشيت المجمع'!#REF!</definedName>
    <definedName name="الشيت___140" localSheetId="2">'[25]الشيت المجمع'!#REF!</definedName>
    <definedName name="الشيت___140" localSheetId="1">'[25]الشيت المجمع'!#REF!</definedName>
    <definedName name="الشيت___140" localSheetId="0">'[25]الشيت المجمع'!#REF!</definedName>
    <definedName name="الشيت___140">'[25]الشيت المجمع'!#REF!</definedName>
    <definedName name="الشيت___141" localSheetId="2">'[25]الشيت المجمع'!#REF!</definedName>
    <definedName name="الشيت___141" localSheetId="1">'[25]الشيت المجمع'!#REF!</definedName>
    <definedName name="الشيت___141" localSheetId="0">'[25]الشيت المجمع'!#REF!</definedName>
    <definedName name="الشيت___141">'[25]الشيت المجمع'!#REF!</definedName>
    <definedName name="الشيت___143" localSheetId="2">'[25]الشيت المجمع'!#REF!</definedName>
    <definedName name="الشيت___143" localSheetId="1">'[25]الشيت المجمع'!#REF!</definedName>
    <definedName name="الشيت___143" localSheetId="0">'[25]الشيت المجمع'!#REF!</definedName>
    <definedName name="الشيت___143">'[25]الشيت المجمع'!#REF!</definedName>
    <definedName name="الشيت___144" localSheetId="2">'[25]الشيت المجمع'!#REF!</definedName>
    <definedName name="الشيت___144" localSheetId="1">'[25]الشيت المجمع'!#REF!</definedName>
    <definedName name="الشيت___144" localSheetId="0">'[25]الشيت المجمع'!#REF!</definedName>
    <definedName name="الشيت___144">'[25]الشيت المجمع'!#REF!</definedName>
    <definedName name="الشيت___145" localSheetId="2">'[25]الشيت المجمع'!#REF!</definedName>
    <definedName name="الشيت___145" localSheetId="1">'[25]الشيت المجمع'!#REF!</definedName>
    <definedName name="الشيت___145" localSheetId="0">'[25]الشيت المجمع'!#REF!</definedName>
    <definedName name="الشيت___145">'[25]الشيت المجمع'!#REF!</definedName>
    <definedName name="الشيت___146" localSheetId="2">'[25]الشيت المجمع'!#REF!</definedName>
    <definedName name="الشيت___146" localSheetId="1">'[25]الشيت المجمع'!#REF!</definedName>
    <definedName name="الشيت___146" localSheetId="0">'[25]الشيت المجمع'!#REF!</definedName>
    <definedName name="الشيت___146">'[25]الشيت المجمع'!#REF!</definedName>
    <definedName name="الشيت___147" localSheetId="2">'[25]الشيت المجمع'!#REF!</definedName>
    <definedName name="الشيت___147" localSheetId="1">'[25]الشيت المجمع'!#REF!</definedName>
    <definedName name="الشيت___147" localSheetId="0">'[25]الشيت المجمع'!#REF!</definedName>
    <definedName name="الشيت___147">'[25]الشيت المجمع'!#REF!</definedName>
    <definedName name="الشيت___148" localSheetId="2">'[25]الشيت المجمع'!#REF!</definedName>
    <definedName name="الشيت___148" localSheetId="1">'[25]الشيت المجمع'!#REF!</definedName>
    <definedName name="الشيت___148" localSheetId="0">'[25]الشيت المجمع'!#REF!</definedName>
    <definedName name="الشيت___148">'[25]الشيت المجمع'!#REF!</definedName>
    <definedName name="الشيت___149" localSheetId="2">'[25]الشيت المجمع'!#REF!</definedName>
    <definedName name="الشيت___149" localSheetId="1">'[25]الشيت المجمع'!#REF!</definedName>
    <definedName name="الشيت___149" localSheetId="0">'[25]الشيت المجمع'!#REF!</definedName>
    <definedName name="الشيت___149">'[25]الشيت المجمع'!#REF!</definedName>
    <definedName name="الشيت___151" localSheetId="2">'[25]الشيت المجمع'!#REF!</definedName>
    <definedName name="الشيت___151" localSheetId="1">'[25]الشيت المجمع'!#REF!</definedName>
    <definedName name="الشيت___151" localSheetId="0">'[25]الشيت المجمع'!#REF!</definedName>
    <definedName name="الشيت___151">'[25]الشيت المجمع'!#REF!</definedName>
    <definedName name="الشيت___152" localSheetId="2">'[25]الشيت المجمع'!#REF!</definedName>
    <definedName name="الشيت___152" localSheetId="1">'[25]الشيت المجمع'!#REF!</definedName>
    <definedName name="الشيت___152" localSheetId="0">'[25]الشيت المجمع'!#REF!</definedName>
    <definedName name="الشيت___152">'[25]الشيت المجمع'!#REF!</definedName>
    <definedName name="الشيت___153" localSheetId="2">'[25]الشيت المجمع'!#REF!</definedName>
    <definedName name="الشيت___153" localSheetId="1">'[25]الشيت المجمع'!#REF!</definedName>
    <definedName name="الشيت___153" localSheetId="0">'[25]الشيت المجمع'!#REF!</definedName>
    <definedName name="الشيت___153">'[25]الشيت المجمع'!#REF!</definedName>
    <definedName name="الشيت___154" localSheetId="2">'[25]الشيت المجمع'!#REF!</definedName>
    <definedName name="الشيت___154" localSheetId="1">'[25]الشيت المجمع'!#REF!</definedName>
    <definedName name="الشيت___154" localSheetId="0">'[25]الشيت المجمع'!#REF!</definedName>
    <definedName name="الشيت___154">'[25]الشيت المجمع'!#REF!</definedName>
    <definedName name="الشيت___155" localSheetId="2">'[25]الشيت المجمع'!#REF!</definedName>
    <definedName name="الشيت___155" localSheetId="1">'[25]الشيت المجمع'!#REF!</definedName>
    <definedName name="الشيت___155" localSheetId="0">'[25]الشيت المجمع'!#REF!</definedName>
    <definedName name="الشيت___155">'[25]الشيت المجمع'!#REF!</definedName>
    <definedName name="الشيت___156" localSheetId="2">'[25]الشيت المجمع'!#REF!</definedName>
    <definedName name="الشيت___156" localSheetId="1">'[25]الشيت المجمع'!#REF!</definedName>
    <definedName name="الشيت___156" localSheetId="0">'[25]الشيت المجمع'!#REF!</definedName>
    <definedName name="الشيت___156">'[25]الشيت المجمع'!#REF!</definedName>
    <definedName name="الشيت___157" localSheetId="2">'[25]الشيت المجمع'!#REF!</definedName>
    <definedName name="الشيت___157" localSheetId="1">'[25]الشيت المجمع'!#REF!</definedName>
    <definedName name="الشيت___157" localSheetId="0">'[25]الشيت المجمع'!#REF!</definedName>
    <definedName name="الشيت___157">'[25]الشيت المجمع'!#REF!</definedName>
    <definedName name="الشيت___159" localSheetId="2">'[25]الشيت المجمع'!#REF!</definedName>
    <definedName name="الشيت___159" localSheetId="1">'[25]الشيت المجمع'!#REF!</definedName>
    <definedName name="الشيت___159" localSheetId="0">'[25]الشيت المجمع'!#REF!</definedName>
    <definedName name="الشيت___159">'[25]الشيت المجمع'!#REF!</definedName>
    <definedName name="الشيت___161" localSheetId="2">'[25]الشيت المجمع'!#REF!</definedName>
    <definedName name="الشيت___161" localSheetId="1">'[25]الشيت المجمع'!#REF!</definedName>
    <definedName name="الشيت___161" localSheetId="0">'[25]الشيت المجمع'!#REF!</definedName>
    <definedName name="الشيت___161">'[25]الشيت المجمع'!#REF!</definedName>
    <definedName name="الشيت___162" localSheetId="2">'[25]الشيت المجمع'!#REF!</definedName>
    <definedName name="الشيت___162" localSheetId="1">'[25]الشيت المجمع'!#REF!</definedName>
    <definedName name="الشيت___162" localSheetId="0">'[25]الشيت المجمع'!#REF!</definedName>
    <definedName name="الشيت___162">'[25]الشيت المجمع'!#REF!</definedName>
    <definedName name="الشيت___163" localSheetId="2">'[25]الشيت المجمع'!#REF!</definedName>
    <definedName name="الشيت___163" localSheetId="1">'[25]الشيت المجمع'!#REF!</definedName>
    <definedName name="الشيت___163" localSheetId="0">'[25]الشيت المجمع'!#REF!</definedName>
    <definedName name="الشيت___163">'[25]الشيت المجمع'!#REF!</definedName>
    <definedName name="الشيت___164" localSheetId="2">'[25]الشيت المجمع'!#REF!</definedName>
    <definedName name="الشيت___164" localSheetId="1">'[25]الشيت المجمع'!#REF!</definedName>
    <definedName name="الشيت___164" localSheetId="0">'[25]الشيت المجمع'!#REF!</definedName>
    <definedName name="الشيت___164">'[25]الشيت المجمع'!#REF!</definedName>
    <definedName name="الشيت___165" localSheetId="2">'[25]الشيت المجمع'!#REF!</definedName>
    <definedName name="الشيت___165" localSheetId="1">'[25]الشيت المجمع'!#REF!</definedName>
    <definedName name="الشيت___165" localSheetId="0">'[25]الشيت المجمع'!#REF!</definedName>
    <definedName name="الشيت___165">'[25]الشيت المجمع'!#REF!</definedName>
    <definedName name="الشيت___167" localSheetId="2">'[25]الشيت المجمع'!#REF!</definedName>
    <definedName name="الشيت___167" localSheetId="1">'[25]الشيت المجمع'!#REF!</definedName>
    <definedName name="الشيت___167" localSheetId="0">'[25]الشيت المجمع'!#REF!</definedName>
    <definedName name="الشيت___167">'[25]الشيت المجمع'!#REF!</definedName>
    <definedName name="الشيت___168" localSheetId="2">'[25]الشيت المجمع'!#REF!</definedName>
    <definedName name="الشيت___168" localSheetId="1">'[25]الشيت المجمع'!#REF!</definedName>
    <definedName name="الشيت___168" localSheetId="0">'[25]الشيت المجمع'!#REF!</definedName>
    <definedName name="الشيت___168">'[25]الشيت المجمع'!#REF!</definedName>
    <definedName name="الشيت___169" localSheetId="2">'[25]الشيت المجمع'!#REF!</definedName>
    <definedName name="الشيت___169" localSheetId="1">'[25]الشيت المجمع'!#REF!</definedName>
    <definedName name="الشيت___169" localSheetId="0">'[25]الشيت المجمع'!#REF!</definedName>
    <definedName name="الشيت___169">'[25]الشيت المجمع'!#REF!</definedName>
    <definedName name="الشيت___170" localSheetId="2">'[25]الشيت المجمع'!#REF!</definedName>
    <definedName name="الشيت___170" localSheetId="1">'[25]الشيت المجمع'!#REF!</definedName>
    <definedName name="الشيت___170" localSheetId="0">'[25]الشيت المجمع'!#REF!</definedName>
    <definedName name="الشيت___170">'[25]الشيت المجمع'!#REF!</definedName>
    <definedName name="الشيت___171" localSheetId="2">'[25]الشيت المجمع'!#REF!</definedName>
    <definedName name="الشيت___171" localSheetId="1">'[25]الشيت المجمع'!#REF!</definedName>
    <definedName name="الشيت___171" localSheetId="0">'[25]الشيت المجمع'!#REF!</definedName>
    <definedName name="الشيت___171">'[25]الشيت المجمع'!#REF!</definedName>
    <definedName name="الشيت___172" localSheetId="2">'[25]الشيت المجمع'!#REF!</definedName>
    <definedName name="الشيت___172" localSheetId="1">'[25]الشيت المجمع'!#REF!</definedName>
    <definedName name="الشيت___172" localSheetId="0">'[25]الشيت المجمع'!#REF!</definedName>
    <definedName name="الشيت___172">'[25]الشيت المجمع'!#REF!</definedName>
    <definedName name="الشيت___173" localSheetId="2">'[25]الشيت المجمع'!#REF!</definedName>
    <definedName name="الشيت___173" localSheetId="1">'[25]الشيت المجمع'!#REF!</definedName>
    <definedName name="الشيت___173" localSheetId="0">'[25]الشيت المجمع'!#REF!</definedName>
    <definedName name="الشيت___173">'[25]الشيت المجمع'!#REF!</definedName>
    <definedName name="الشيت___175" localSheetId="2">'[25]الشيت المجمع'!#REF!</definedName>
    <definedName name="الشيت___175" localSheetId="1">'[25]الشيت المجمع'!#REF!</definedName>
    <definedName name="الشيت___175" localSheetId="0">'[25]الشيت المجمع'!#REF!</definedName>
    <definedName name="الشيت___175">'[25]الشيت المجمع'!#REF!</definedName>
    <definedName name="الشيت___176" localSheetId="2">'[25]الشيت المجمع'!#REF!</definedName>
    <definedName name="الشيت___176" localSheetId="1">'[25]الشيت المجمع'!#REF!</definedName>
    <definedName name="الشيت___176" localSheetId="0">'[25]الشيت المجمع'!#REF!</definedName>
    <definedName name="الشيت___176">'[25]الشيت المجمع'!#REF!</definedName>
    <definedName name="الشيت___177" localSheetId="2">'[25]الشيت المجمع'!#REF!</definedName>
    <definedName name="الشيت___177" localSheetId="1">'[25]الشيت المجمع'!#REF!</definedName>
    <definedName name="الشيت___177" localSheetId="0">'[25]الشيت المجمع'!#REF!</definedName>
    <definedName name="الشيت___177">'[25]الشيت المجمع'!#REF!</definedName>
    <definedName name="الشيت___178" localSheetId="2">'[25]الشيت المجمع'!#REF!</definedName>
    <definedName name="الشيت___178" localSheetId="1">'[25]الشيت المجمع'!#REF!</definedName>
    <definedName name="الشيت___178" localSheetId="0">'[25]الشيت المجمع'!#REF!</definedName>
    <definedName name="الشيت___178">'[25]الشيت المجمع'!#REF!</definedName>
    <definedName name="الشيت___179" localSheetId="2">'[25]الشيت المجمع'!#REF!</definedName>
    <definedName name="الشيت___179" localSheetId="1">'[25]الشيت المجمع'!#REF!</definedName>
    <definedName name="الشيت___179" localSheetId="0">'[25]الشيت المجمع'!#REF!</definedName>
    <definedName name="الشيت___179">'[25]الشيت المجمع'!#REF!</definedName>
    <definedName name="الشيت___180" localSheetId="2">'[25]الشيت المجمع'!#REF!</definedName>
    <definedName name="الشيت___180" localSheetId="1">'[25]الشيت المجمع'!#REF!</definedName>
    <definedName name="الشيت___180" localSheetId="0">'[25]الشيت المجمع'!#REF!</definedName>
    <definedName name="الشيت___180">'[25]الشيت المجمع'!#REF!</definedName>
    <definedName name="الشيت___181" localSheetId="2">'[25]الشيت المجمع'!#REF!</definedName>
    <definedName name="الشيت___181" localSheetId="1">'[25]الشيت المجمع'!#REF!</definedName>
    <definedName name="الشيت___181" localSheetId="0">'[25]الشيت المجمع'!#REF!</definedName>
    <definedName name="الشيت___181">'[25]الشيت المجمع'!#REF!</definedName>
    <definedName name="الشيت___183" localSheetId="2">'[25]الشيت المجمع'!#REF!</definedName>
    <definedName name="الشيت___183" localSheetId="1">'[25]الشيت المجمع'!#REF!</definedName>
    <definedName name="الشيت___183" localSheetId="0">'[25]الشيت المجمع'!#REF!</definedName>
    <definedName name="الشيت___183">'[25]الشيت المجمع'!#REF!</definedName>
    <definedName name="الشيت___184" localSheetId="2">'[25]الشيت المجمع'!#REF!</definedName>
    <definedName name="الشيت___184" localSheetId="1">'[25]الشيت المجمع'!#REF!</definedName>
    <definedName name="الشيت___184" localSheetId="0">'[25]الشيت المجمع'!#REF!</definedName>
    <definedName name="الشيت___184">'[25]الشيت المجمع'!#REF!</definedName>
    <definedName name="الشيت___185" localSheetId="2">'[25]الشيت المجمع'!#REF!</definedName>
    <definedName name="الشيت___185" localSheetId="1">'[25]الشيت المجمع'!#REF!</definedName>
    <definedName name="الشيت___185" localSheetId="0">'[25]الشيت المجمع'!#REF!</definedName>
    <definedName name="الشيت___185">'[25]الشيت المجمع'!#REF!</definedName>
    <definedName name="الشيت___186" localSheetId="2">'[25]الشيت المجمع'!#REF!</definedName>
    <definedName name="الشيت___186" localSheetId="1">'[25]الشيت المجمع'!#REF!</definedName>
    <definedName name="الشيت___186" localSheetId="0">'[25]الشيت المجمع'!#REF!</definedName>
    <definedName name="الشيت___186">'[25]الشيت المجمع'!#REF!</definedName>
    <definedName name="الشيت___187" localSheetId="2">'[25]الشيت المجمع'!#REF!</definedName>
    <definedName name="الشيت___187" localSheetId="1">'[25]الشيت المجمع'!#REF!</definedName>
    <definedName name="الشيت___187" localSheetId="0">'[25]الشيت المجمع'!#REF!</definedName>
    <definedName name="الشيت___187">'[25]الشيت المجمع'!#REF!</definedName>
    <definedName name="الشيت___188" localSheetId="2">'[25]الشيت المجمع'!#REF!</definedName>
    <definedName name="الشيت___188" localSheetId="1">'[25]الشيت المجمع'!#REF!</definedName>
    <definedName name="الشيت___188" localSheetId="0">'[25]الشيت المجمع'!#REF!</definedName>
    <definedName name="الشيت___188">'[25]الشيت المجمع'!#REF!</definedName>
    <definedName name="الشيت___189" localSheetId="2">'[25]الشيت المجمع'!#REF!</definedName>
    <definedName name="الشيت___189" localSheetId="1">'[25]الشيت المجمع'!#REF!</definedName>
    <definedName name="الشيت___189" localSheetId="0">'[25]الشيت المجمع'!#REF!</definedName>
    <definedName name="الشيت___189">'[25]الشيت المجمع'!#REF!</definedName>
    <definedName name="الشيت___191" localSheetId="2">'[25]الشيت المجمع'!#REF!</definedName>
    <definedName name="الشيت___191" localSheetId="1">'[25]الشيت المجمع'!#REF!</definedName>
    <definedName name="الشيت___191" localSheetId="0">'[25]الشيت المجمع'!#REF!</definedName>
    <definedName name="الشيت___191">'[25]الشيت المجمع'!#REF!</definedName>
    <definedName name="الشيت___193" localSheetId="2">'[25]الشيت المجمع'!#REF!</definedName>
    <definedName name="الشيت___193" localSheetId="1">'[25]الشيت المجمع'!#REF!</definedName>
    <definedName name="الشيت___193" localSheetId="0">'[25]الشيت المجمع'!#REF!</definedName>
    <definedName name="الشيت___193">'[25]الشيت المجمع'!#REF!</definedName>
    <definedName name="الشيت___194" localSheetId="2">'[25]الشيت المجمع'!#REF!</definedName>
    <definedName name="الشيت___194" localSheetId="1">'[25]الشيت المجمع'!#REF!</definedName>
    <definedName name="الشيت___194" localSheetId="0">'[25]الشيت المجمع'!#REF!</definedName>
    <definedName name="الشيت___194">'[25]الشيت المجمع'!#REF!</definedName>
    <definedName name="الشيت___195" localSheetId="2">'[25]الشيت المجمع'!#REF!</definedName>
    <definedName name="الشيت___195" localSheetId="1">'[25]الشيت المجمع'!#REF!</definedName>
    <definedName name="الشيت___195" localSheetId="0">'[25]الشيت المجمع'!#REF!</definedName>
    <definedName name="الشيت___195">'[25]الشيت المجمع'!#REF!</definedName>
    <definedName name="الشيت___196" localSheetId="2">'[25]الشيت المجمع'!#REF!</definedName>
    <definedName name="الشيت___196" localSheetId="1">'[25]الشيت المجمع'!#REF!</definedName>
    <definedName name="الشيت___196" localSheetId="0">'[25]الشيت المجمع'!#REF!</definedName>
    <definedName name="الشيت___196">'[25]الشيت المجمع'!#REF!</definedName>
    <definedName name="الشيت___197" localSheetId="2">'[25]الشيت المجمع'!#REF!</definedName>
    <definedName name="الشيت___197" localSheetId="1">'[25]الشيت المجمع'!#REF!</definedName>
    <definedName name="الشيت___197" localSheetId="0">'[25]الشيت المجمع'!#REF!</definedName>
    <definedName name="الشيت___197">'[25]الشيت المجمع'!#REF!</definedName>
    <definedName name="الشيت___199" localSheetId="2">'[25]الشيت المجمع'!#REF!</definedName>
    <definedName name="الشيت___199" localSheetId="1">'[25]الشيت المجمع'!#REF!</definedName>
    <definedName name="الشيت___199" localSheetId="0">'[25]الشيت المجمع'!#REF!</definedName>
    <definedName name="الشيت___199">'[25]الشيت المجمع'!#REF!</definedName>
    <definedName name="الشيت___200" localSheetId="2">'[25]الشيت المجمع'!#REF!</definedName>
    <definedName name="الشيت___200" localSheetId="1">'[25]الشيت المجمع'!#REF!</definedName>
    <definedName name="الشيت___200" localSheetId="0">'[25]الشيت المجمع'!#REF!</definedName>
    <definedName name="الشيت___200">'[25]الشيت المجمع'!#REF!</definedName>
    <definedName name="الشيت___201" localSheetId="2">'[25]الشيت المجمع'!#REF!</definedName>
    <definedName name="الشيت___201" localSheetId="1">'[25]الشيت المجمع'!#REF!</definedName>
    <definedName name="الشيت___201" localSheetId="0">'[25]الشيت المجمع'!#REF!</definedName>
    <definedName name="الشيت___201">'[25]الشيت المجمع'!#REF!</definedName>
    <definedName name="الشيت___202" localSheetId="2">'[25]الشيت المجمع'!#REF!</definedName>
    <definedName name="الشيت___202" localSheetId="1">'[25]الشيت المجمع'!#REF!</definedName>
    <definedName name="الشيت___202" localSheetId="0">'[25]الشيت المجمع'!#REF!</definedName>
    <definedName name="الشيت___202">'[25]الشيت المجمع'!#REF!</definedName>
    <definedName name="الشيت___203" localSheetId="2">'[25]الشيت المجمع'!#REF!</definedName>
    <definedName name="الشيت___203" localSheetId="1">'[25]الشيت المجمع'!#REF!</definedName>
    <definedName name="الشيت___203" localSheetId="0">'[25]الشيت المجمع'!#REF!</definedName>
    <definedName name="الشيت___203">'[25]الشيت المجمع'!#REF!</definedName>
    <definedName name="الشيت___204" localSheetId="2">'[25]الشيت المجمع'!#REF!</definedName>
    <definedName name="الشيت___204" localSheetId="1">'[25]الشيت المجمع'!#REF!</definedName>
    <definedName name="الشيت___204" localSheetId="0">'[25]الشيت المجمع'!#REF!</definedName>
    <definedName name="الشيت___204">'[25]الشيت المجمع'!#REF!</definedName>
    <definedName name="الشيت___205" localSheetId="2">'[25]الشيت المجمع'!#REF!</definedName>
    <definedName name="الشيت___205" localSheetId="1">'[25]الشيت المجمع'!#REF!</definedName>
    <definedName name="الشيت___205" localSheetId="0">'[25]الشيت المجمع'!#REF!</definedName>
    <definedName name="الشيت___205">'[25]الشيت المجمع'!#REF!</definedName>
    <definedName name="الشيت___207" localSheetId="2">'[25]الشيت المجمع'!#REF!</definedName>
    <definedName name="الشيت___207" localSheetId="1">'[25]الشيت المجمع'!#REF!</definedName>
    <definedName name="الشيت___207" localSheetId="0">'[25]الشيت المجمع'!#REF!</definedName>
    <definedName name="الشيت___207">'[25]الشيت المجمع'!#REF!</definedName>
    <definedName name="الشيت___208" localSheetId="2">'[25]الشيت المجمع'!#REF!</definedName>
    <definedName name="الشيت___208" localSheetId="1">'[25]الشيت المجمع'!#REF!</definedName>
    <definedName name="الشيت___208" localSheetId="0">'[25]الشيت المجمع'!#REF!</definedName>
    <definedName name="الشيت___208">'[25]الشيت المجمع'!#REF!</definedName>
    <definedName name="الشيت___209" localSheetId="2">'[25]الشيت المجمع'!#REF!</definedName>
    <definedName name="الشيت___209" localSheetId="1">'[25]الشيت المجمع'!#REF!</definedName>
    <definedName name="الشيت___209" localSheetId="0">'[25]الشيت المجمع'!#REF!</definedName>
    <definedName name="الشيت___209">'[25]الشيت المجمع'!#REF!</definedName>
    <definedName name="الشيت___210" localSheetId="2">'[25]الشيت المجمع'!#REF!</definedName>
    <definedName name="الشيت___210" localSheetId="1">'[25]الشيت المجمع'!#REF!</definedName>
    <definedName name="الشيت___210" localSheetId="0">'[25]الشيت المجمع'!#REF!</definedName>
    <definedName name="الشيت___210">'[25]الشيت المجمع'!#REF!</definedName>
    <definedName name="الشيت___211" localSheetId="2">'[25]الشيت المجمع'!#REF!</definedName>
    <definedName name="الشيت___211" localSheetId="1">'[25]الشيت المجمع'!#REF!</definedName>
    <definedName name="الشيت___211" localSheetId="0">'[25]الشيت المجمع'!#REF!</definedName>
    <definedName name="الشيت___211">'[25]الشيت المجمع'!#REF!</definedName>
    <definedName name="الشيت___212" localSheetId="2">'[25]الشيت المجمع'!#REF!</definedName>
    <definedName name="الشيت___212" localSheetId="1">'[25]الشيت المجمع'!#REF!</definedName>
    <definedName name="الشيت___212" localSheetId="0">'[25]الشيت المجمع'!#REF!</definedName>
    <definedName name="الشيت___212">'[25]الشيت المجمع'!#REF!</definedName>
    <definedName name="الشيت___213" localSheetId="2">'[25]الشيت المجمع'!#REF!</definedName>
    <definedName name="الشيت___213" localSheetId="1">'[25]الشيت المجمع'!#REF!</definedName>
    <definedName name="الشيت___213" localSheetId="0">'[25]الشيت المجمع'!#REF!</definedName>
    <definedName name="الشيت___213">'[25]الشيت المجمع'!#REF!</definedName>
    <definedName name="الشيت___215" localSheetId="2">'[25]الشيت المجمع'!#REF!</definedName>
    <definedName name="الشيت___215" localSheetId="1">'[25]الشيت المجمع'!#REF!</definedName>
    <definedName name="الشيت___215" localSheetId="0">'[25]الشيت المجمع'!#REF!</definedName>
    <definedName name="الشيت___215">'[25]الشيت المجمع'!#REF!</definedName>
    <definedName name="الشيت___216" localSheetId="2">'[25]الشيت المجمع'!#REF!</definedName>
    <definedName name="الشيت___216" localSheetId="1">'[25]الشيت المجمع'!#REF!</definedName>
    <definedName name="الشيت___216" localSheetId="0">'[25]الشيت المجمع'!#REF!</definedName>
    <definedName name="الشيت___216">'[25]الشيت المجمع'!#REF!</definedName>
    <definedName name="الشيت___217" localSheetId="2">'[25]الشيت المجمع'!#REF!</definedName>
    <definedName name="الشيت___217" localSheetId="1">'[25]الشيت المجمع'!#REF!</definedName>
    <definedName name="الشيت___217" localSheetId="0">'[25]الشيت المجمع'!#REF!</definedName>
    <definedName name="الشيت___217">'[25]الشيت المجمع'!#REF!</definedName>
    <definedName name="الشيت___218" localSheetId="2">'[25]الشيت المجمع'!#REF!</definedName>
    <definedName name="الشيت___218" localSheetId="1">'[25]الشيت المجمع'!#REF!</definedName>
    <definedName name="الشيت___218" localSheetId="0">'[25]الشيت المجمع'!#REF!</definedName>
    <definedName name="الشيت___218">'[25]الشيت المجمع'!#REF!</definedName>
    <definedName name="الشيت___219" localSheetId="2">'[25]الشيت المجمع'!#REF!</definedName>
    <definedName name="الشيت___219" localSheetId="1">'[25]الشيت المجمع'!#REF!</definedName>
    <definedName name="الشيت___219" localSheetId="0">'[25]الشيت المجمع'!#REF!</definedName>
    <definedName name="الشيت___219">'[25]الشيت المجمع'!#REF!</definedName>
    <definedName name="الشيت___220" localSheetId="2">'[25]الشيت المجمع'!#REF!</definedName>
    <definedName name="الشيت___220" localSheetId="1">'[25]الشيت المجمع'!#REF!</definedName>
    <definedName name="الشيت___220" localSheetId="0">'[25]الشيت المجمع'!#REF!</definedName>
    <definedName name="الشيت___220">'[25]الشيت المجمع'!#REF!</definedName>
    <definedName name="الشيت___221" localSheetId="2">'[25]الشيت المجمع'!#REF!</definedName>
    <definedName name="الشيت___221" localSheetId="1">'[25]الشيت المجمع'!#REF!</definedName>
    <definedName name="الشيت___221" localSheetId="0">'[25]الشيت المجمع'!#REF!</definedName>
    <definedName name="الشيت___221">'[25]الشيت المجمع'!#REF!</definedName>
    <definedName name="الشيت___223" localSheetId="2">'[25]الشيت المجمع'!#REF!</definedName>
    <definedName name="الشيت___223" localSheetId="1">'[25]الشيت المجمع'!#REF!</definedName>
    <definedName name="الشيت___223" localSheetId="0">'[25]الشيت المجمع'!#REF!</definedName>
    <definedName name="الشيت___223">'[25]الشيت المجمع'!#REF!</definedName>
    <definedName name="الشيت___225" localSheetId="2">'[25]الشيت المجمع'!#REF!</definedName>
    <definedName name="الشيت___225" localSheetId="1">'[25]الشيت المجمع'!#REF!</definedName>
    <definedName name="الشيت___225" localSheetId="0">'[25]الشيت المجمع'!#REF!</definedName>
    <definedName name="الشيت___225">'[25]الشيت المجمع'!#REF!</definedName>
    <definedName name="الشيت___226" localSheetId="2">'[25]الشيت المجمع'!#REF!</definedName>
    <definedName name="الشيت___226" localSheetId="1">'[25]الشيت المجمع'!#REF!</definedName>
    <definedName name="الشيت___226" localSheetId="0">'[25]الشيت المجمع'!#REF!</definedName>
    <definedName name="الشيت___226">'[25]الشيت المجمع'!#REF!</definedName>
    <definedName name="الشيت___227" localSheetId="2">'[25]الشيت المجمع'!#REF!</definedName>
    <definedName name="الشيت___227" localSheetId="1">'[25]الشيت المجمع'!#REF!</definedName>
    <definedName name="الشيت___227" localSheetId="0">'[25]الشيت المجمع'!#REF!</definedName>
    <definedName name="الشيت___227">'[25]الشيت المجمع'!#REF!</definedName>
    <definedName name="الشيت___228" localSheetId="2">'[25]الشيت المجمع'!#REF!</definedName>
    <definedName name="الشيت___228" localSheetId="1">'[25]الشيت المجمع'!#REF!</definedName>
    <definedName name="الشيت___228" localSheetId="0">'[25]الشيت المجمع'!#REF!</definedName>
    <definedName name="الشيت___228">'[25]الشيت المجمع'!#REF!</definedName>
    <definedName name="الشيت___229" localSheetId="2">'[25]الشيت المجمع'!#REF!</definedName>
    <definedName name="الشيت___229" localSheetId="1">'[25]الشيت المجمع'!#REF!</definedName>
    <definedName name="الشيت___229" localSheetId="0">'[25]الشيت المجمع'!#REF!</definedName>
    <definedName name="الشيت___229">'[25]الشيت المجمع'!#REF!</definedName>
    <definedName name="الشيت___231" localSheetId="2">'[25]الشيت المجمع'!#REF!</definedName>
    <definedName name="الشيت___231" localSheetId="1">'[25]الشيت المجمع'!#REF!</definedName>
    <definedName name="الشيت___231" localSheetId="0">'[25]الشيت المجمع'!#REF!</definedName>
    <definedName name="الشيت___231">'[25]الشيت المجمع'!#REF!</definedName>
    <definedName name="الشيت___232" localSheetId="2">'[25]الشيت المجمع'!#REF!</definedName>
    <definedName name="الشيت___232" localSheetId="1">'[25]الشيت المجمع'!#REF!</definedName>
    <definedName name="الشيت___232" localSheetId="0">'[25]الشيت المجمع'!#REF!</definedName>
    <definedName name="الشيت___232">'[25]الشيت المجمع'!#REF!</definedName>
    <definedName name="الشيت___233" localSheetId="2">'[25]الشيت المجمع'!#REF!</definedName>
    <definedName name="الشيت___233" localSheetId="1">'[25]الشيت المجمع'!#REF!</definedName>
    <definedName name="الشيت___233" localSheetId="0">'[25]الشيت المجمع'!#REF!</definedName>
    <definedName name="الشيت___233">'[25]الشيت المجمع'!#REF!</definedName>
    <definedName name="الشيت___234" localSheetId="2">'[25]الشيت المجمع'!#REF!</definedName>
    <definedName name="الشيت___234" localSheetId="1">'[25]الشيت المجمع'!#REF!</definedName>
    <definedName name="الشيت___234" localSheetId="0">'[25]الشيت المجمع'!#REF!</definedName>
    <definedName name="الشيت___234">'[25]الشيت المجمع'!#REF!</definedName>
    <definedName name="الشيت___235" localSheetId="2">'[25]الشيت المجمع'!#REF!</definedName>
    <definedName name="الشيت___235" localSheetId="1">'[25]الشيت المجمع'!#REF!</definedName>
    <definedName name="الشيت___235" localSheetId="0">'[25]الشيت المجمع'!#REF!</definedName>
    <definedName name="الشيت___235">'[25]الشيت المجمع'!#REF!</definedName>
    <definedName name="الشيت___236" localSheetId="2">'[25]الشيت المجمع'!#REF!</definedName>
    <definedName name="الشيت___236" localSheetId="1">'[25]الشيت المجمع'!#REF!</definedName>
    <definedName name="الشيت___236" localSheetId="0">'[25]الشيت المجمع'!#REF!</definedName>
    <definedName name="الشيت___236">'[25]الشيت المجمع'!#REF!</definedName>
    <definedName name="الشيت___237" localSheetId="2">'[25]الشيت المجمع'!#REF!</definedName>
    <definedName name="الشيت___237" localSheetId="1">'[25]الشيت المجمع'!#REF!</definedName>
    <definedName name="الشيت___237" localSheetId="0">'[25]الشيت المجمع'!#REF!</definedName>
    <definedName name="الشيت___237">'[25]الشيت المجمع'!#REF!</definedName>
    <definedName name="الشيت___239" localSheetId="2">'[25]الشيت المجمع'!#REF!</definedName>
    <definedName name="الشيت___239" localSheetId="1">'[25]الشيت المجمع'!#REF!</definedName>
    <definedName name="الشيت___239" localSheetId="0">'[25]الشيت المجمع'!#REF!</definedName>
    <definedName name="الشيت___239">'[25]الشيت المجمع'!#REF!</definedName>
    <definedName name="الشيت___240" localSheetId="2">'[25]الشيت المجمع'!#REF!</definedName>
    <definedName name="الشيت___240" localSheetId="1">'[25]الشيت المجمع'!#REF!</definedName>
    <definedName name="الشيت___240" localSheetId="0">'[25]الشيت المجمع'!#REF!</definedName>
    <definedName name="الشيت___240">'[25]الشيت المجمع'!#REF!</definedName>
    <definedName name="الشيت___241" localSheetId="2">'[25]الشيت المجمع'!#REF!</definedName>
    <definedName name="الشيت___241" localSheetId="1">'[25]الشيت المجمع'!#REF!</definedName>
    <definedName name="الشيت___241" localSheetId="0">'[25]الشيت المجمع'!#REF!</definedName>
    <definedName name="الشيت___241">'[25]الشيت المجمع'!#REF!</definedName>
    <definedName name="الشيت___242" localSheetId="2">'[25]الشيت المجمع'!#REF!</definedName>
    <definedName name="الشيت___242" localSheetId="1">'[25]الشيت المجمع'!#REF!</definedName>
    <definedName name="الشيت___242" localSheetId="0">'[25]الشيت المجمع'!#REF!</definedName>
    <definedName name="الشيت___242">'[25]الشيت المجمع'!#REF!</definedName>
    <definedName name="الشيت___243" localSheetId="2">'[25]الشيت المجمع'!#REF!</definedName>
    <definedName name="الشيت___243" localSheetId="1">'[25]الشيت المجمع'!#REF!</definedName>
    <definedName name="الشيت___243" localSheetId="0">'[25]الشيت المجمع'!#REF!</definedName>
    <definedName name="الشيت___243">'[25]الشيت المجمع'!#REF!</definedName>
    <definedName name="الشيت___244" localSheetId="2">'[25]الشيت المجمع'!#REF!</definedName>
    <definedName name="الشيت___244" localSheetId="1">'[25]الشيت المجمع'!#REF!</definedName>
    <definedName name="الشيت___244" localSheetId="0">'[25]الشيت المجمع'!#REF!</definedName>
    <definedName name="الشيت___244">'[25]الشيت المجمع'!#REF!</definedName>
    <definedName name="الشيت___245" localSheetId="2">'[25]الشيت المجمع'!#REF!</definedName>
    <definedName name="الشيت___245" localSheetId="1">'[25]الشيت المجمع'!#REF!</definedName>
    <definedName name="الشيت___245" localSheetId="0">'[25]الشيت المجمع'!#REF!</definedName>
    <definedName name="الشيت___245">'[25]الشيت المجمع'!#REF!</definedName>
    <definedName name="الشيت___247" localSheetId="2">'[25]الشيت المجمع'!#REF!</definedName>
    <definedName name="الشيت___247" localSheetId="1">'[25]الشيت المجمع'!#REF!</definedName>
    <definedName name="الشيت___247" localSheetId="0">'[25]الشيت المجمع'!#REF!</definedName>
    <definedName name="الشيت___247">'[25]الشيت المجمع'!#REF!</definedName>
    <definedName name="الشيت___248" localSheetId="2">'[25]الشيت المجمع'!#REF!</definedName>
    <definedName name="الشيت___248" localSheetId="1">'[25]الشيت المجمع'!#REF!</definedName>
    <definedName name="الشيت___248" localSheetId="0">'[25]الشيت المجمع'!#REF!</definedName>
    <definedName name="الشيت___248">'[25]الشيت المجمع'!#REF!</definedName>
    <definedName name="الشيت___249" localSheetId="2">'[25]الشيت المجمع'!#REF!</definedName>
    <definedName name="الشيت___249" localSheetId="1">'[25]الشيت المجمع'!#REF!</definedName>
    <definedName name="الشيت___249" localSheetId="0">'[25]الشيت المجمع'!#REF!</definedName>
    <definedName name="الشيت___249">'[25]الشيت المجمع'!#REF!</definedName>
    <definedName name="الشيت___250" localSheetId="2">'[25]الشيت المجمع'!#REF!</definedName>
    <definedName name="الشيت___250" localSheetId="1">'[25]الشيت المجمع'!#REF!</definedName>
    <definedName name="الشيت___250" localSheetId="0">'[25]الشيت المجمع'!#REF!</definedName>
    <definedName name="الشيت___250">'[25]الشيت المجمع'!#REF!</definedName>
    <definedName name="الشيت___251" localSheetId="2">'[25]الشيت المجمع'!#REF!</definedName>
    <definedName name="الشيت___251" localSheetId="1">'[25]الشيت المجمع'!#REF!</definedName>
    <definedName name="الشيت___251" localSheetId="0">'[25]الشيت المجمع'!#REF!</definedName>
    <definedName name="الشيت___251">'[25]الشيت المجمع'!#REF!</definedName>
    <definedName name="الشيت___252" localSheetId="2">'[25]الشيت المجمع'!#REF!</definedName>
    <definedName name="الشيت___252" localSheetId="1">'[25]الشيت المجمع'!#REF!</definedName>
    <definedName name="الشيت___252" localSheetId="0">'[25]الشيت المجمع'!#REF!</definedName>
    <definedName name="الشيت___252">'[25]الشيت المجمع'!#REF!</definedName>
    <definedName name="الشيت___253" localSheetId="2">'[25]الشيت المجمع'!#REF!</definedName>
    <definedName name="الشيت___253" localSheetId="1">'[25]الشيت المجمع'!#REF!</definedName>
    <definedName name="الشيت___253" localSheetId="0">'[25]الشيت المجمع'!#REF!</definedName>
    <definedName name="الشيت___253">'[25]الشيت المجمع'!#REF!</definedName>
    <definedName name="الشيت___255" localSheetId="2">'[25]الشيت المجمع'!#REF!</definedName>
    <definedName name="الشيت___255" localSheetId="1">'[25]الشيت المجمع'!#REF!</definedName>
    <definedName name="الشيت___255" localSheetId="0">'[25]الشيت المجمع'!#REF!</definedName>
    <definedName name="الشيت___255">'[25]الشيت المجمع'!#REF!</definedName>
    <definedName name="الشيت___83" localSheetId="2">'[26]الشيت المجمع'!#REF!</definedName>
    <definedName name="الشيت___83" localSheetId="1">'[26]الشيت المجمع'!#REF!</definedName>
    <definedName name="الشيت___83" localSheetId="0">'[26]الشيت المجمع'!#REF!</definedName>
    <definedName name="الشيت___83">'[26]الشيت المجمع'!#REF!</definedName>
    <definedName name="الشيت___84" localSheetId="2">'[26]الشيت المجمع'!#REF!</definedName>
    <definedName name="الشيت___84" localSheetId="1">'[26]الشيت المجمع'!#REF!</definedName>
    <definedName name="الشيت___84" localSheetId="0">'[26]الشيت المجمع'!#REF!</definedName>
    <definedName name="الشيت___84">'[26]الشيت المجمع'!#REF!</definedName>
    <definedName name="الشيت___85" localSheetId="2">'[26]الشيت المجمع'!#REF!</definedName>
    <definedName name="الشيت___85" localSheetId="1">'[26]الشيت المجمع'!#REF!</definedName>
    <definedName name="الشيت___85" localSheetId="0">'[26]الشيت المجمع'!#REF!</definedName>
    <definedName name="الشيت___85">'[26]الشيت المجمع'!#REF!</definedName>
    <definedName name="الشيت___87" localSheetId="2">'[26]الشيت المجمع'!#REF!</definedName>
    <definedName name="الشيت___87" localSheetId="1">'[26]الشيت المجمع'!#REF!</definedName>
    <definedName name="الشيت___87" localSheetId="0">'[26]الشيت المجمع'!#REF!</definedName>
    <definedName name="الشيت___87">'[26]الشيت المجمع'!#REF!</definedName>
    <definedName name="الشيت___88" localSheetId="2">'[26]الشيت المجمع'!#REF!</definedName>
    <definedName name="الشيت___88" localSheetId="1">'[26]الشيت المجمع'!#REF!</definedName>
    <definedName name="الشيت___88" localSheetId="0">'[26]الشيت المجمع'!#REF!</definedName>
    <definedName name="الشيت___88">'[26]الشيت المجمع'!#REF!</definedName>
    <definedName name="الشيت___89" localSheetId="2">'[26]الشيت المجمع'!#REF!</definedName>
    <definedName name="الشيت___89" localSheetId="1">'[26]الشيت المجمع'!#REF!</definedName>
    <definedName name="الشيت___89" localSheetId="0">'[26]الشيت المجمع'!#REF!</definedName>
    <definedName name="الشيت___89">'[26]الشيت المجمع'!#REF!</definedName>
    <definedName name="الشيت___90" localSheetId="2">'[26]الشيت المجمع'!#REF!</definedName>
    <definedName name="الشيت___90" localSheetId="1">'[26]الشيت المجمع'!#REF!</definedName>
    <definedName name="الشيت___90" localSheetId="0">'[26]الشيت المجمع'!#REF!</definedName>
    <definedName name="الشيت___90">'[26]الشيت المجمع'!#REF!</definedName>
    <definedName name="الشيت___91" localSheetId="2">'[26]الشيت المجمع'!#REF!</definedName>
    <definedName name="الشيت___91" localSheetId="1">'[26]الشيت المجمع'!#REF!</definedName>
    <definedName name="الشيت___91" localSheetId="0">'[26]الشيت المجمع'!#REF!</definedName>
    <definedName name="الشيت___91">'[26]الشيت المجمع'!#REF!</definedName>
    <definedName name="الشيت___92" localSheetId="2">'[26]الشيت المجمع'!#REF!</definedName>
    <definedName name="الشيت___92" localSheetId="1">'[26]الشيت المجمع'!#REF!</definedName>
    <definedName name="الشيت___92" localSheetId="0">'[26]الشيت المجمع'!#REF!</definedName>
    <definedName name="الشيت___92">'[26]الشيت المجمع'!#REF!</definedName>
    <definedName name="الشيت___93" localSheetId="2">'[26]الشيت المجمع'!#REF!</definedName>
    <definedName name="الشيت___93" localSheetId="1">'[26]الشيت المجمع'!#REF!</definedName>
    <definedName name="الشيت___93" localSheetId="0">'[26]الشيت المجمع'!#REF!</definedName>
    <definedName name="الشيت___93">'[26]الشيت المجمع'!#REF!</definedName>
    <definedName name="الشيت___95" localSheetId="2">'[26]الشيت المجمع'!#REF!</definedName>
    <definedName name="الشيت___95" localSheetId="1">'[26]الشيت المجمع'!#REF!</definedName>
    <definedName name="الشيت___95" localSheetId="0">'[26]الشيت المجمع'!#REF!</definedName>
    <definedName name="الشيت___95">'[26]الشيت المجمع'!#REF!</definedName>
    <definedName name="الشيت___97" localSheetId="2">'[25]الشيت المجمع'!#REF!</definedName>
    <definedName name="الشيت___97" localSheetId="1">'[25]الشيت المجمع'!#REF!</definedName>
    <definedName name="الشيت___97" localSheetId="0">'[25]الشيت المجمع'!#REF!</definedName>
    <definedName name="الشيت___97">'[25]الشيت المجمع'!#REF!</definedName>
    <definedName name="الشيت___98" localSheetId="2">'[25]الشيت المجمع'!#REF!</definedName>
    <definedName name="الشيت___98" localSheetId="1">'[25]الشيت المجمع'!#REF!</definedName>
    <definedName name="الشيت___98" localSheetId="0">'[25]الشيت المجمع'!#REF!</definedName>
    <definedName name="الشيت___98">'[25]الشيت المجمع'!#REF!</definedName>
    <definedName name="الشيت___99" localSheetId="2">'[25]الشيت المجمع'!#REF!</definedName>
    <definedName name="الشيت___99" localSheetId="1">'[25]الشيت المجمع'!#REF!</definedName>
    <definedName name="الشيت___99" localSheetId="0">'[25]الشيت المجمع'!#REF!</definedName>
    <definedName name="الشيت___99">'[25]الشيت المجمع'!#REF!</definedName>
    <definedName name="الشيت__102" localSheetId="2">'[25]الشيت المجمع'!#REF!</definedName>
    <definedName name="الشيت__102" localSheetId="1">'[25]الشيت المجمع'!#REF!</definedName>
    <definedName name="الشيت__102" localSheetId="0">'[25]الشيت المجمع'!#REF!</definedName>
    <definedName name="الشيت__102">'[25]الشيت المجمع'!#REF!</definedName>
    <definedName name="الشيت__110" localSheetId="2">'[25]الشيت المجمع'!#REF!</definedName>
    <definedName name="الشيت__110" localSheetId="1">'[25]الشيت المجمع'!#REF!</definedName>
    <definedName name="الشيت__110" localSheetId="0">'[25]الشيت المجمع'!#REF!</definedName>
    <definedName name="الشيت__110">'[25]الشيت المجمع'!#REF!</definedName>
    <definedName name="الشيت__118" localSheetId="2">'[25]الشيت المجمع'!#REF!</definedName>
    <definedName name="الشيت__118" localSheetId="1">'[25]الشيت المجمع'!#REF!</definedName>
    <definedName name="الشيت__118" localSheetId="0">'[25]الشيت المجمع'!#REF!</definedName>
    <definedName name="الشيت__118">'[25]الشيت المجمع'!#REF!</definedName>
    <definedName name="الشيت__126" localSheetId="2">'[25]الشيت المجمع'!#REF!</definedName>
    <definedName name="الشيت__126" localSheetId="1">'[25]الشيت المجمع'!#REF!</definedName>
    <definedName name="الشيت__126" localSheetId="0">'[25]الشيت المجمع'!#REF!</definedName>
    <definedName name="الشيت__126">'[25]الشيت المجمع'!#REF!</definedName>
    <definedName name="الشيت__128" localSheetId="2">'[25]الشيت المجمع'!#REF!</definedName>
    <definedName name="الشيت__128" localSheetId="1">'[25]الشيت المجمع'!#REF!</definedName>
    <definedName name="الشيت__128" localSheetId="0">'[25]الشيت المجمع'!#REF!</definedName>
    <definedName name="الشيت__128">'[25]الشيت المجمع'!#REF!</definedName>
    <definedName name="الشيت__134" localSheetId="2">'[25]الشيت المجمع'!#REF!</definedName>
    <definedName name="الشيت__134" localSheetId="1">'[25]الشيت المجمع'!#REF!</definedName>
    <definedName name="الشيت__134" localSheetId="0">'[25]الشيت المجمع'!#REF!</definedName>
    <definedName name="الشيت__134">'[25]الشيت المجمع'!#REF!</definedName>
    <definedName name="الشيت__142" localSheetId="2">'[25]الشيت المجمع'!#REF!</definedName>
    <definedName name="الشيت__142" localSheetId="1">'[25]الشيت المجمع'!#REF!</definedName>
    <definedName name="الشيت__142" localSheetId="0">'[25]الشيت المجمع'!#REF!</definedName>
    <definedName name="الشيت__142">'[25]الشيت المجمع'!#REF!</definedName>
    <definedName name="الشيت__150" localSheetId="2">'[25]الشيت المجمع'!#REF!</definedName>
    <definedName name="الشيت__150" localSheetId="1">'[25]الشيت المجمع'!#REF!</definedName>
    <definedName name="الشيت__150" localSheetId="0">'[25]الشيت المجمع'!#REF!</definedName>
    <definedName name="الشيت__150">'[25]الشيت المجمع'!#REF!</definedName>
    <definedName name="الشيت__158" localSheetId="2">'[25]الشيت المجمع'!#REF!</definedName>
    <definedName name="الشيت__158" localSheetId="1">'[25]الشيت المجمع'!#REF!</definedName>
    <definedName name="الشيت__158" localSheetId="0">'[25]الشيت المجمع'!#REF!</definedName>
    <definedName name="الشيت__158">'[25]الشيت المجمع'!#REF!</definedName>
    <definedName name="الشيت__160" localSheetId="2">'[25]الشيت المجمع'!#REF!</definedName>
    <definedName name="الشيت__160" localSheetId="1">'[25]الشيت المجمع'!#REF!</definedName>
    <definedName name="الشيت__160" localSheetId="0">'[25]الشيت المجمع'!#REF!</definedName>
    <definedName name="الشيت__160">'[25]الشيت المجمع'!#REF!</definedName>
    <definedName name="الشيت__166" localSheetId="2">'[25]الشيت المجمع'!#REF!</definedName>
    <definedName name="الشيت__166" localSheetId="1">'[25]الشيت المجمع'!#REF!</definedName>
    <definedName name="الشيت__166" localSheetId="0">'[25]الشيت المجمع'!#REF!</definedName>
    <definedName name="الشيت__166">'[25]الشيت المجمع'!#REF!</definedName>
    <definedName name="الشيت__174" localSheetId="2">'[25]الشيت المجمع'!#REF!</definedName>
    <definedName name="الشيت__174" localSheetId="1">'[25]الشيت المجمع'!#REF!</definedName>
    <definedName name="الشيت__174" localSheetId="0">'[25]الشيت المجمع'!#REF!</definedName>
    <definedName name="الشيت__174">'[25]الشيت المجمع'!#REF!</definedName>
    <definedName name="الشيت__182" localSheetId="2">'[25]الشيت المجمع'!#REF!</definedName>
    <definedName name="الشيت__182" localSheetId="1">'[25]الشيت المجمع'!#REF!</definedName>
    <definedName name="الشيت__182" localSheetId="0">'[25]الشيت المجمع'!#REF!</definedName>
    <definedName name="الشيت__182">'[25]الشيت المجمع'!#REF!</definedName>
    <definedName name="الشيت__190" localSheetId="2">'[25]الشيت المجمع'!#REF!</definedName>
    <definedName name="الشيت__190" localSheetId="1">'[25]الشيت المجمع'!#REF!</definedName>
    <definedName name="الشيت__190" localSheetId="0">'[25]الشيت المجمع'!#REF!</definedName>
    <definedName name="الشيت__190">'[25]الشيت المجمع'!#REF!</definedName>
    <definedName name="الشيت__192" localSheetId="2">'[25]الشيت المجمع'!#REF!</definedName>
    <definedName name="الشيت__192" localSheetId="1">'[25]الشيت المجمع'!#REF!</definedName>
    <definedName name="الشيت__192" localSheetId="0">'[25]الشيت المجمع'!#REF!</definedName>
    <definedName name="الشيت__192">'[25]الشيت المجمع'!#REF!</definedName>
    <definedName name="الشيت__198" localSheetId="2">'[25]الشيت المجمع'!#REF!</definedName>
    <definedName name="الشيت__198" localSheetId="1">'[25]الشيت المجمع'!#REF!</definedName>
    <definedName name="الشيت__198" localSheetId="0">'[25]الشيت المجمع'!#REF!</definedName>
    <definedName name="الشيت__198">'[25]الشيت المجمع'!#REF!</definedName>
    <definedName name="الشيت__206" localSheetId="2">'[25]الشيت المجمع'!#REF!</definedName>
    <definedName name="الشيت__206" localSheetId="1">'[25]الشيت المجمع'!#REF!</definedName>
    <definedName name="الشيت__206" localSheetId="0">'[25]الشيت المجمع'!#REF!</definedName>
    <definedName name="الشيت__206">'[25]الشيت المجمع'!#REF!</definedName>
    <definedName name="الشيت__214" localSheetId="2">'[25]الشيت المجمع'!#REF!</definedName>
    <definedName name="الشيت__214" localSheetId="1">'[25]الشيت المجمع'!#REF!</definedName>
    <definedName name="الشيت__214" localSheetId="0">'[25]الشيت المجمع'!#REF!</definedName>
    <definedName name="الشيت__214">'[25]الشيت المجمع'!#REF!</definedName>
    <definedName name="الشيت__222" localSheetId="2">'[25]الشيت المجمع'!#REF!</definedName>
    <definedName name="الشيت__222" localSheetId="1">'[25]الشيت المجمع'!#REF!</definedName>
    <definedName name="الشيت__222" localSheetId="0">'[25]الشيت المجمع'!#REF!</definedName>
    <definedName name="الشيت__222">'[25]الشيت المجمع'!#REF!</definedName>
    <definedName name="الشيت__224" localSheetId="2">'[25]الشيت المجمع'!#REF!</definedName>
    <definedName name="الشيت__224" localSheetId="1">'[25]الشيت المجمع'!#REF!</definedName>
    <definedName name="الشيت__224" localSheetId="0">'[25]الشيت المجمع'!#REF!</definedName>
    <definedName name="الشيت__224">'[25]الشيت المجمع'!#REF!</definedName>
    <definedName name="الشيت__230" localSheetId="2">'[25]الشيت المجمع'!#REF!</definedName>
    <definedName name="الشيت__230" localSheetId="1">'[25]الشيت المجمع'!#REF!</definedName>
    <definedName name="الشيت__230" localSheetId="0">'[25]الشيت المجمع'!#REF!</definedName>
    <definedName name="الشيت__230">'[25]الشيت المجمع'!#REF!</definedName>
    <definedName name="الشيت__238" localSheetId="2">'[25]الشيت المجمع'!#REF!</definedName>
    <definedName name="الشيت__238" localSheetId="1">'[25]الشيت المجمع'!#REF!</definedName>
    <definedName name="الشيت__238" localSheetId="0">'[25]الشيت المجمع'!#REF!</definedName>
    <definedName name="الشيت__238">'[25]الشيت المجمع'!#REF!</definedName>
    <definedName name="الشيت__246" localSheetId="2">'[25]الشيت المجمع'!#REF!</definedName>
    <definedName name="الشيت__246" localSheetId="1">'[25]الشيت المجمع'!#REF!</definedName>
    <definedName name="الشيت__246" localSheetId="0">'[25]الشيت المجمع'!#REF!</definedName>
    <definedName name="الشيت__246">'[25]الشيت المجمع'!#REF!</definedName>
    <definedName name="الشيت__254" localSheetId="2">'[25]الشيت المجمع'!#REF!</definedName>
    <definedName name="الشيت__254" localSheetId="1">'[25]الشيت المجمع'!#REF!</definedName>
    <definedName name="الشيت__254" localSheetId="0">'[25]الشيت المجمع'!#REF!</definedName>
    <definedName name="الشيت__254">'[25]الشيت المجمع'!#REF!</definedName>
    <definedName name="الشيت__256" localSheetId="2">'[25]الشيت المجمع'!#REF!</definedName>
    <definedName name="الشيت__256" localSheetId="1">'[25]الشيت المجمع'!#REF!</definedName>
    <definedName name="الشيت__256" localSheetId="0">'[25]الشيت المجمع'!#REF!</definedName>
    <definedName name="الشيت__256">'[25]الشيت المجمع'!#REF!</definedName>
    <definedName name="الشيت__86" localSheetId="2">'[26]الشيت المجمع'!#REF!</definedName>
    <definedName name="الشيت__86" localSheetId="1">'[26]الشيت المجمع'!#REF!</definedName>
    <definedName name="الشيت__86" localSheetId="0">'[26]الشيت المجمع'!#REF!</definedName>
    <definedName name="الشيت__86">'[26]الشيت المجمع'!#REF!</definedName>
    <definedName name="الشيت__94" localSheetId="2">'[26]الشيت المجمع'!#REF!</definedName>
    <definedName name="الشيت__94" localSheetId="1">'[26]الشيت المجمع'!#REF!</definedName>
    <definedName name="الشيت__94" localSheetId="0">'[26]الشيت المجمع'!#REF!</definedName>
    <definedName name="الشيت__94">'[26]الشيت المجمع'!#REF!</definedName>
    <definedName name="الشيت__96" localSheetId="2">'[25]الشيت المجمع'!#REF!</definedName>
    <definedName name="الشيت__96" localSheetId="1">'[25]الشيت المجمع'!#REF!</definedName>
    <definedName name="الشيت__96" localSheetId="0">'[25]الشيت المجمع'!#REF!</definedName>
    <definedName name="الشيت__96">'[25]الشيت المجمع'!#REF!</definedName>
    <definedName name="تخصصية" localSheetId="2">'[25]الشيت المجمع'!#REF!</definedName>
    <definedName name="تخصصية" localSheetId="1">'[25]الشيت المجمع'!#REF!</definedName>
    <definedName name="تخصصية" localSheetId="0">'[25]الشيت المجمع'!#REF!</definedName>
    <definedName name="تخصصية">'[25]الشيت المجمع'!#REF!</definedName>
    <definedName name="تسجيل" localSheetId="2">'[25]الشيت المجمع'!#REF!</definedName>
    <definedName name="تسجيل" localSheetId="1">'[25]الشيت المجمع'!#REF!</definedName>
    <definedName name="تسجيل" localSheetId="0">'[25]الشيت المجمع'!#REF!</definedName>
    <definedName name="تسجيل">'[25]الشيت المجمع'!#REF!</definedName>
    <definedName name="ح">'[27]ورقة1 (6)'!$G$1:$G$7</definedName>
    <definedName name="طبع" localSheetId="2">#REF!</definedName>
    <definedName name="طبع" localSheetId="1">#REF!</definedName>
    <definedName name="طبع" localSheetId="0">#REF!</definedName>
    <definedName name="طبع">#REF!</definedName>
    <definedName name="فرز2018" localSheetId="2">#REF!</definedName>
    <definedName name="فرز2018" localSheetId="1">#REF!</definedName>
    <definedName name="فرز2018" localSheetId="0">#REF!</definedName>
    <definedName name="فرز2018">#REF!</definedName>
    <definedName name="كفر">INDEX('[28]البيانات بالصور'!$AE$3:$AE$104,MATCH('[7]الرئيسية '!$J$17,'[28]البيانات بالصور'!$A$3:$A$104,0))</definedName>
    <definedName name="مح" localSheetId="2">'[25]الشيت المجمع'!#REF!</definedName>
    <definedName name="مح" localSheetId="1">'[25]الشيت المجمع'!#REF!</definedName>
    <definedName name="مح" localSheetId="0">'[25]الشيت المجمع'!#REF!</definedName>
    <definedName name="مح">'[25]الشيت المجمع'!#REF!</definedName>
    <definedName name="محمود">INDEX('[28]البيانات بالصور'!$AE$3:$AE$104,MATCH('[7]الرئيسية '!$C$2,'[28]البيانات بالصور'!$A$3:$A$104,0))</definedName>
    <definedName name="ىىىىىىىىىىىىىىىىىىىىىى" localSheetId="2">#REF!</definedName>
    <definedName name="ىىىىىىىىىىىىىىىىىىىىىى" localSheetId="1">#REF!</definedName>
    <definedName name="ىىىىىىىىىىىىىىىىىىىىىى" localSheetId="0">#REF!</definedName>
    <definedName name="ىىىىىىىىىىىىىىىىىىىىىى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8" l="1"/>
  <c r="C44" i="8"/>
  <c r="C43" i="8"/>
  <c r="C42" i="8"/>
  <c r="C32" i="8"/>
  <c r="D32" i="8" s="1"/>
  <c r="D31" i="8"/>
  <c r="C30" i="8"/>
  <c r="D30" i="8" s="1"/>
  <c r="C29" i="8"/>
  <c r="D29" i="8" s="1"/>
  <c r="C27" i="8"/>
  <c r="G29" i="8" s="1"/>
  <c r="D26" i="8"/>
  <c r="C26" i="8"/>
  <c r="D25" i="8"/>
  <c r="C25" i="8"/>
  <c r="D24" i="8"/>
  <c r="E26" i="8" s="1"/>
  <c r="C24" i="8"/>
  <c r="C22" i="8"/>
  <c r="C21" i="8"/>
  <c r="D21" i="8" s="1"/>
  <c r="E19" i="8"/>
  <c r="C18" i="8"/>
  <c r="C19" i="8" s="1"/>
  <c r="C17" i="8"/>
  <c r="G28" i="8" s="1"/>
  <c r="C16" i="8"/>
  <c r="E16" i="8" s="1"/>
  <c r="E15" i="8"/>
  <c r="D14" i="8"/>
  <c r="D22" i="8" s="1"/>
  <c r="C14" i="8"/>
  <c r="E14" i="8" s="1"/>
  <c r="D13" i="8"/>
  <c r="D12" i="8"/>
  <c r="C12" i="8"/>
  <c r="E12" i="8" s="1"/>
  <c r="D10" i="8"/>
  <c r="C10" i="8"/>
  <c r="C13" i="8" s="1"/>
  <c r="E13" i="8" s="1"/>
  <c r="D9" i="8"/>
  <c r="C9" i="8"/>
  <c r="E9" i="8" s="1"/>
  <c r="C8" i="8"/>
  <c r="C45" i="8" s="1"/>
  <c r="F6" i="8"/>
  <c r="D6" i="8"/>
  <c r="B5" i="8"/>
  <c r="D33" i="8" l="1"/>
  <c r="C20" i="8"/>
  <c r="D20" i="8" s="1"/>
  <c r="D19" i="8"/>
  <c r="E22" i="8" s="1"/>
  <c r="C11" i="8"/>
  <c r="E11" i="8" s="1"/>
  <c r="E8" i="8"/>
  <c r="E10" i="8"/>
  <c r="E17" i="8" l="1"/>
  <c r="E23" i="8" s="1"/>
  <c r="G30" i="8"/>
  <c r="G31" i="8" s="1"/>
  <c r="G23" i="8"/>
  <c r="E31" i="8" s="1"/>
  <c r="E33" i="8" s="1"/>
  <c r="C39" i="8" l="1"/>
  <c r="E37" i="8"/>
  <c r="D37" i="8" s="1"/>
  <c r="E36" i="8"/>
  <c r="D36" i="8" s="1"/>
  <c r="E35" i="8"/>
  <c r="D35" i="8" s="1"/>
  <c r="D38" i="8" s="1"/>
  <c r="D39" i="8" l="1"/>
  <c r="D40" i="8" s="1"/>
  <c r="C40" i="8" s="1"/>
</calcChain>
</file>

<file path=xl/comments1.xml><?xml version="1.0" encoding="utf-8"?>
<comments xmlns="http://schemas.openxmlformats.org/spreadsheetml/2006/main">
  <authors>
    <author>FATIMA</author>
  </authors>
  <commentList>
    <comment ref="B28" authorId="0" shapeId="0">
      <text>
        <r>
          <rPr>
            <b/>
            <sz val="9"/>
            <color indexed="81"/>
            <rFont val="Tahoma"/>
            <family val="2"/>
          </rPr>
          <t>FATIMA: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mahmoud</author>
  </authors>
  <commentList>
    <comment ref="B3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<sst xmlns="http://schemas.openxmlformats.org/spreadsheetml/2006/main" count="317" uniqueCount="229">
  <si>
    <t>شيت تجميع المعلومات</t>
  </si>
  <si>
    <t>الرقم القومى</t>
  </si>
  <si>
    <t>م</t>
  </si>
  <si>
    <t>الإسم</t>
  </si>
  <si>
    <t>بدل إقامة - غير خاضع للضريبة</t>
  </si>
  <si>
    <t>بدل عدوى</t>
  </si>
  <si>
    <t>اعتبارى</t>
  </si>
  <si>
    <t>اعارة</t>
  </si>
  <si>
    <t>الدرجة</t>
  </si>
  <si>
    <t>ابو بكر جلال علي عبد الحافظ</t>
  </si>
  <si>
    <t>اسامة مصطفى محمد عبد الرحمن</t>
  </si>
  <si>
    <t>اسراء أسامة محمد طلبه</t>
  </si>
  <si>
    <t>اسماء ابو زيد فؤاد ابو زيد</t>
  </si>
  <si>
    <t>الشيماء نور الدين مطاوع عبد الحافظ</t>
  </si>
  <si>
    <t>امل محمد عبد المجيد تمام</t>
  </si>
  <si>
    <t>اميرة إسماعيل تهامى إسماعيل</t>
  </si>
  <si>
    <t>اميرة محمد عبد المعطى محمد</t>
  </si>
  <si>
    <t>اميره بدر توفيق حسن</t>
  </si>
  <si>
    <t>اميره محمد حنفي يوسف</t>
  </si>
  <si>
    <t>انعام احمد ابراهيم مهران</t>
  </si>
  <si>
    <t>اوميمه جمال حلمى حسن</t>
  </si>
  <si>
    <t>ايفيلين ربيل بطرس اسكاروس</t>
  </si>
  <si>
    <t>ايمان عبدالحميد عبد اللطيف</t>
  </si>
  <si>
    <t>ايمان محمد عبد المعطي محمد</t>
  </si>
  <si>
    <t>بسمة عبد العزيز ابو العلا</t>
  </si>
  <si>
    <t>بيتر عاطف كمال متري</t>
  </si>
  <si>
    <t>تهامي أنور تهامى محمد</t>
  </si>
  <si>
    <t>جرجس فيليب عزيز نخله</t>
  </si>
  <si>
    <t>حسام جمال الدين محمد محمود</t>
  </si>
  <si>
    <t>حنان فاروق محمد طلبه</t>
  </si>
  <si>
    <t>حنان محمود محمد أحمد</t>
  </si>
  <si>
    <t>خالد فتحي عبد العزيز اسماعيل</t>
  </si>
  <si>
    <t>داليا محي عبد العليم عبد الحافظ</t>
  </si>
  <si>
    <t>دعاء احمد جمال عبدالفتاح حسن</t>
  </si>
  <si>
    <t>دعاء محمد عباس عامر</t>
  </si>
  <si>
    <t>دينا حسين اسماعيل احمد</t>
  </si>
  <si>
    <t>دينا مصطفى سيد محمد البهنساوى</t>
  </si>
  <si>
    <t>رانيا محمود نشأت عباس محمد</t>
  </si>
  <si>
    <t>رشا رفعت عبد العزيز عبد الرحيم</t>
  </si>
  <si>
    <t>رشا طلعت صادق مقار</t>
  </si>
  <si>
    <t>رشا محمد محمد احمد مصطفى</t>
  </si>
  <si>
    <t>زينب شعبان عجمى يوسف</t>
  </si>
  <si>
    <t>شيماء حسن زكى حسين</t>
  </si>
  <si>
    <t>شيماء سيد علي حسن</t>
  </si>
  <si>
    <t>شيماء فواز عبد الرحمن مهران</t>
  </si>
  <si>
    <t>شيماء محسن محمد فرغلى</t>
  </si>
  <si>
    <t>عبد الحميد حسنين محمد حسنين</t>
  </si>
  <si>
    <t>عبير فاروق مصطفي إسماعيل</t>
  </si>
  <si>
    <t>عبير نصير كامل محمد</t>
  </si>
  <si>
    <t>عثمان محمد عبده محمد</t>
  </si>
  <si>
    <t>عزة سيد تمام مصطفى</t>
  </si>
  <si>
    <t>عزت سيد حسن محمد</t>
  </si>
  <si>
    <t>عزه عبد الحميد زكى محمد</t>
  </si>
  <si>
    <t>علاء رمضان توفيق على</t>
  </si>
  <si>
    <t>عمر اسماعيل عمر اسماعيل</t>
  </si>
  <si>
    <t>عمر عبد الرحمن دوينى عبدالرحمن</t>
  </si>
  <si>
    <t>عمر محى عبد العليم عبد الحافظ</t>
  </si>
  <si>
    <t>عمرو حامد حسن محمد</t>
  </si>
  <si>
    <t>عمرو محمد محمد عبد المجيد</t>
  </si>
  <si>
    <t>غادة أحمد سيد عبد العال</t>
  </si>
  <si>
    <t>فاطمة أحمد فواز خلف الله عثمان علي</t>
  </si>
  <si>
    <t>فاطمه حسانين احمد محمد</t>
  </si>
  <si>
    <t>ليلى محمد فرحان أحمد</t>
  </si>
  <si>
    <t>محمد احمد عبد العال عبد السلام</t>
  </si>
  <si>
    <t>محمد أحمد رضى محمود محمد عبد المنعم</t>
  </si>
  <si>
    <t>محمد حسنى نفادى أحمد</t>
  </si>
  <si>
    <t>محمد فتحي محمود فرج</t>
  </si>
  <si>
    <t>محمد كمال الدين عبد العال مرسى</t>
  </si>
  <si>
    <t>محمد محمود محمد قاسم</t>
  </si>
  <si>
    <t>محمود محمد عبد العال احمد</t>
  </si>
  <si>
    <t>مرفت فؤاد حنين أرمانيوس</t>
  </si>
  <si>
    <t>مروة مجدى عبد الحافظ سيد</t>
  </si>
  <si>
    <t>مروة محمد على محمد</t>
  </si>
  <si>
    <t>مصطفى صلاح الدين سيد عبد الرحمن</t>
  </si>
  <si>
    <t>مصطفى عيد سيد محمد</t>
  </si>
  <si>
    <t>منى قاسم أحمد على</t>
  </si>
  <si>
    <t>مها مراد احمد شوكت</t>
  </si>
  <si>
    <t>ناهد عبد الموجود محمود</t>
  </si>
  <si>
    <t>نجلاء احمد دياب سلامة</t>
  </si>
  <si>
    <t>نجوان رضا محمد عمر</t>
  </si>
  <si>
    <t>نجوى إبراهيم عبد العال مهران</t>
  </si>
  <si>
    <t>نجوى عزت عبد المجيد القرنى</t>
  </si>
  <si>
    <t>نهال محمد عصمت محمد بيومى</t>
  </si>
  <si>
    <t>نهى عثمان عبدالحافظ ابراهيم</t>
  </si>
  <si>
    <t>نهى فتحى محمد الصغير</t>
  </si>
  <si>
    <t>نهى محمد عفيفى محمود</t>
  </si>
  <si>
    <t>نهى محمد نبيل كامل محمود</t>
  </si>
  <si>
    <t>نيفين عبد اللاه محمد عبد الرحيم</t>
  </si>
  <si>
    <t>هاله علي الدين محمود سيد</t>
  </si>
  <si>
    <t>هناء بيومى على بيومى</t>
  </si>
  <si>
    <t>ولاء عبد الناصر حسين أحمد</t>
  </si>
  <si>
    <t>ياسمين محمد رفعت محمد</t>
  </si>
  <si>
    <t xml:space="preserve">الاسم / </t>
  </si>
  <si>
    <t>بيانات اساسية</t>
  </si>
  <si>
    <t>كلى</t>
  </si>
  <si>
    <t>بيــــــــــــــــــــان</t>
  </si>
  <si>
    <t>النصف
الاول</t>
  </si>
  <si>
    <t>اجمالي وظيفي</t>
  </si>
  <si>
    <t>اجمالي الاجر الوظيفي 1/1</t>
  </si>
  <si>
    <t>الاجر المكمل 1/1</t>
  </si>
  <si>
    <t>النصف
 الثاني</t>
  </si>
  <si>
    <t>اجمالي الاجر الوظيفي 7/1</t>
  </si>
  <si>
    <t>الاجر المكمل 7/1</t>
  </si>
  <si>
    <t>كبير 9 مدير عام 10  غير ذلك   0</t>
  </si>
  <si>
    <t xml:space="preserve">مناصب قياديه  </t>
  </si>
  <si>
    <t>جملة مكافأت</t>
  </si>
  <si>
    <t>جملة المكافآت + قسط التكافل</t>
  </si>
  <si>
    <t>قسط التكافل</t>
  </si>
  <si>
    <t>اجمالى الايراد</t>
  </si>
  <si>
    <t>اساسي 2015/6/30</t>
  </si>
  <si>
    <t>تسويات خصم من الايراد  او اضافة اليه</t>
  </si>
  <si>
    <t>اساسى تأمينات 1/1</t>
  </si>
  <si>
    <t>الاعفاء الشخصى (م 13 بند 1 )</t>
  </si>
  <si>
    <t>اساسى تأمينات 7/1</t>
  </si>
  <si>
    <t>معاشات متغير</t>
  </si>
  <si>
    <t>اقساط معاشات خاصة</t>
  </si>
  <si>
    <t>جملة المعاشات  (م 13 بند 2 )</t>
  </si>
  <si>
    <t>الدمغة العادية</t>
  </si>
  <si>
    <t>صافى الايراد المؤقت               الـ 15%</t>
  </si>
  <si>
    <t>دمغة المرتب
الشهري</t>
  </si>
  <si>
    <t>1/1</t>
  </si>
  <si>
    <t>7/1</t>
  </si>
  <si>
    <t>دمغة مكافآت</t>
  </si>
  <si>
    <t>جملة الدمغات</t>
  </si>
  <si>
    <t>قسط تأمين على الحياه</t>
  </si>
  <si>
    <t>يخصم الآتى :ـ</t>
  </si>
  <si>
    <t>جزء شهر</t>
  </si>
  <si>
    <t>الضريبة المخصومة</t>
  </si>
  <si>
    <t>صناديق تأمين خاصة ( م 13 بند 3 )</t>
  </si>
  <si>
    <t>تأمين على الحياه       ( م 13 بند 4 )</t>
  </si>
  <si>
    <t>تأمين صحي</t>
  </si>
  <si>
    <t>قرق ضريبة جزء شهر</t>
  </si>
  <si>
    <t>جملة بنود التأمين السابقة</t>
  </si>
  <si>
    <t>ضريبة المكافآت</t>
  </si>
  <si>
    <t>جملة ضريبة مخصومة</t>
  </si>
  <si>
    <t>صافى الايراد الخاضع للضريبة</t>
  </si>
  <si>
    <t>شريحة 1</t>
  </si>
  <si>
    <t>الشريحة الاولى المعفاه ( م 8 من القانون )</t>
  </si>
  <si>
    <t>شريحة 2</t>
  </si>
  <si>
    <t>شريحة 3</t>
  </si>
  <si>
    <t>الشريحة الثالثة اكثر من 30000 حتى مبلغ 45000.ج بنسبة 15%</t>
  </si>
  <si>
    <t>الشريحة الرابعة اكثر من 45000 حتى مبلغ 200000ج بنسبة 20%</t>
  </si>
  <si>
    <t>جملة ضريبة مستحقة</t>
  </si>
  <si>
    <t>صافى التسوية</t>
  </si>
  <si>
    <t>مراجع                                             مدير</t>
  </si>
  <si>
    <t>المختص</t>
  </si>
  <si>
    <t>الضريبة الموحدة</t>
  </si>
  <si>
    <t>إيرادات</t>
  </si>
  <si>
    <t>الصافى</t>
  </si>
  <si>
    <t>اسامه عبد النعيم عاصم محمد</t>
  </si>
  <si>
    <t>اسماء اسلام توفيق عبد المتجلى</t>
  </si>
  <si>
    <t>محمود سيد توفيق سيد</t>
  </si>
  <si>
    <t>رقم</t>
  </si>
  <si>
    <t>صورة شخصية</t>
  </si>
  <si>
    <t>يناير-18</t>
  </si>
  <si>
    <t>أساسى المرتب فى ٣٠-٦</t>
  </si>
  <si>
    <t>فروق تسوية الأجر المكمل</t>
  </si>
  <si>
    <t>حافز التميز ماجيستير</t>
  </si>
  <si>
    <t>حافز التميز دكتوراه</t>
  </si>
  <si>
    <t>أساسى التأمينات (أساسى ٣٠-٦ * ١.٠٩)</t>
  </si>
  <si>
    <t>الأجر الوظيفى</t>
  </si>
  <si>
    <t>العلاوة الدورية ٧ %</t>
  </si>
  <si>
    <t>علاوة غلاء المعيشة</t>
  </si>
  <si>
    <t>حافز التميز العلمى</t>
  </si>
  <si>
    <t>إجمالى الأجر الوظيفى</t>
  </si>
  <si>
    <t>علاوة الترقية</t>
  </si>
  <si>
    <t>العلاوة التشجيعية</t>
  </si>
  <si>
    <t>بدل نقدى - غير خاضع للمعاش</t>
  </si>
  <si>
    <t>بدل محاماه</t>
  </si>
  <si>
    <t>بدل تفرغ تجاريين</t>
  </si>
  <si>
    <t>بدل تفرغ مهندسين</t>
  </si>
  <si>
    <t>الأجرالمكمل</t>
  </si>
  <si>
    <t>الحافز التعويضى</t>
  </si>
  <si>
    <t>إجمالى الأجر المكمل</t>
  </si>
  <si>
    <t>بدل عدوى2</t>
  </si>
  <si>
    <t>بدل محاماه3</t>
  </si>
  <si>
    <t>بدل تفرغ تجاريين4</t>
  </si>
  <si>
    <t>بدل تفرغ مهندسين5</t>
  </si>
  <si>
    <t>الأجرالمكمل6</t>
  </si>
  <si>
    <t>الحافز التعويضى7</t>
  </si>
  <si>
    <t>إجمالى الأجر المكمل8</t>
  </si>
  <si>
    <t>إدخار بدون وجه حق</t>
  </si>
  <si>
    <t>صندوق التأمين الخاص للعاملين بالجامعة</t>
  </si>
  <si>
    <t>حساب سيارات</t>
  </si>
  <si>
    <t>نادى العاملين بالجامعة</t>
  </si>
  <si>
    <t>نقابة مستشفي جامعة أسيوط</t>
  </si>
  <si>
    <t>صندوق الزمالة</t>
  </si>
  <si>
    <t>نقابة العاملين</t>
  </si>
  <si>
    <t>صندوق أسرة الجامعة</t>
  </si>
  <si>
    <t>شركة فودافون</t>
  </si>
  <si>
    <t>الشركة العربية للمنسوجات</t>
  </si>
  <si>
    <t>حساب سيارات المستشفى</t>
  </si>
  <si>
    <t>جمعية رعاية العاملين</t>
  </si>
  <si>
    <t>شركة مصر لتامينات الحياه</t>
  </si>
  <si>
    <t>جمعية كفالة اليتيم</t>
  </si>
  <si>
    <t>الجمعية النسائية</t>
  </si>
  <si>
    <t>بنك القاهرة فرع أسيوط</t>
  </si>
  <si>
    <t>بنك مصر فرع جامعة أسيوط</t>
  </si>
  <si>
    <t>شركة إتصالات</t>
  </si>
  <si>
    <t>نقابة المهن التطبيقية</t>
  </si>
  <si>
    <t>شركة موبينيل</t>
  </si>
  <si>
    <t>الجزاءات</t>
  </si>
  <si>
    <t>إجمالى المستقطع</t>
  </si>
  <si>
    <t>سومية أحمد عبد العال أحمد</t>
  </si>
  <si>
    <t>عمرو محمود أحمد حسان</t>
  </si>
  <si>
    <t>يأخذ بيا ناتة  من قاعدة البيانات فقط</t>
  </si>
  <si>
    <t>تسوية 2017</t>
  </si>
  <si>
    <t>عمود2</t>
  </si>
  <si>
    <t>عمود3</t>
  </si>
  <si>
    <t>عمود4</t>
  </si>
  <si>
    <t>عمود5</t>
  </si>
  <si>
    <t>عمود6</t>
  </si>
  <si>
    <t>عمود7</t>
  </si>
  <si>
    <t>التسوية الضريبية عن عام  2018م</t>
  </si>
  <si>
    <t>هنا تضع الرقم القومي</t>
  </si>
  <si>
    <t>يديني جميع</t>
  </si>
  <si>
    <t>بيانات التسوية</t>
  </si>
  <si>
    <t>جزئى</t>
  </si>
  <si>
    <t>اجر مكمل</t>
  </si>
  <si>
    <t>حافز تعويضي</t>
  </si>
  <si>
    <t>الحافز التعويضي 1/1</t>
  </si>
  <si>
    <t>الحافز التعويضي  7/1</t>
  </si>
  <si>
    <t>بدلات</t>
  </si>
  <si>
    <t xml:space="preserve">بدلات متنوعة </t>
  </si>
  <si>
    <t xml:space="preserve">ؤ </t>
  </si>
  <si>
    <t>الشريحة االثانية اكثر من 7200 حتى مبلغ 30000.ج بنسبة 10%</t>
  </si>
  <si>
    <t>الخصم من 2017/7/1</t>
  </si>
  <si>
    <t xml:space="preserve">ابو بكر جلال علي عبد الحافظ </t>
  </si>
  <si>
    <t>يرحل البيانات الي شيت البيانات دة تفصيلي يناير وكذلك شيت تفصيلي يوليو وشيت اجمالي المكافات وبعد ذلك مرحل من شيت البيانت الي التسوية الضريبية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</si>
</sst>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00401]0"/>
    <numFmt numFmtId="165" formatCode="[$-2000401]0.##"/>
  </numFmts>
  <fonts count="5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name val="Arial"/>
      <family val="2"/>
      <scheme val="minor"/>
    </font>
    <font>
      <sz val="10"/>
      <name val="Arial"/>
      <family val="2"/>
      <scheme val="minor"/>
    </font>
    <font>
      <sz val="9"/>
      <name val="Arial"/>
      <family val="2"/>
      <scheme val="minor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name val="Arial"/>
      <family val="2"/>
      <scheme val="minor"/>
    </font>
    <font>
      <sz val="16"/>
      <color theme="1"/>
      <name val="Arial"/>
      <family val="2"/>
      <scheme val="minor"/>
    </font>
    <font>
      <b/>
      <sz val="8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0"/>
      <name val="Arial"/>
      <family val="2"/>
      <scheme val="minor"/>
    </font>
    <font>
      <b/>
      <sz val="9"/>
      <name val="Arial"/>
      <family val="2"/>
      <scheme val="minor"/>
    </font>
    <font>
      <b/>
      <sz val="10"/>
      <color rgb="FFFF0000"/>
      <name val="Arial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4"/>
      <color rgb="FF00B0F0"/>
      <name val="Arial"/>
      <family val="2"/>
      <scheme val="minor"/>
    </font>
    <font>
      <b/>
      <sz val="14"/>
      <color rgb="FFC00000"/>
      <name val="Arial"/>
      <family val="2"/>
      <scheme val="minor"/>
    </font>
    <font>
      <b/>
      <sz val="10"/>
      <color rgb="FF000000"/>
      <name val="Tahoma"/>
      <family val="2"/>
    </font>
    <font>
      <b/>
      <sz val="14"/>
      <color theme="8"/>
      <name val="Arial"/>
      <family val="2"/>
      <scheme val="minor"/>
    </font>
    <font>
      <b/>
      <sz val="12"/>
      <color rgb="FF008000"/>
      <name val="Arial"/>
      <family val="2"/>
      <scheme val="minor"/>
    </font>
    <font>
      <sz val="8"/>
      <name val="Arial"/>
      <family val="2"/>
      <scheme val="minor"/>
    </font>
    <font>
      <b/>
      <u/>
      <sz val="14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6"/>
      <name val="Baskerville Old Face"/>
      <family val="1"/>
    </font>
    <font>
      <b/>
      <sz val="14"/>
      <name val="Baskerville Old Face"/>
      <family val="1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8"/>
      <color rgb="FFFF0000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b/>
      <sz val="16"/>
      <color theme="1"/>
      <name val="Arial"/>
      <family val="2"/>
      <scheme val="minor"/>
    </font>
    <font>
      <b/>
      <sz val="16"/>
      <color theme="1"/>
      <name val="Tahoma"/>
      <family val="2"/>
    </font>
    <font>
      <b/>
      <sz val="12"/>
      <color rgb="FFFF0000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sz val="9"/>
      <color theme="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6"/>
      <name val="Arial"/>
      <family val="2"/>
    </font>
    <font>
      <b/>
      <sz val="14"/>
      <color rgb="FFFF0000"/>
      <name val="Arial"/>
      <family val="2"/>
    </font>
    <font>
      <b/>
      <sz val="14"/>
      <color theme="2" tint="-0.74999237037263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3ED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8" tint="0.59999389629810485"/>
        <bgColor indexed="64"/>
      </patternFill>
    </fill>
  </fills>
  <borders count="10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949D86"/>
      </left>
      <right style="thin">
        <color rgb="FF949D86"/>
      </right>
      <top/>
      <bottom style="thin">
        <color rgb="FF949D86"/>
      </bottom>
      <diagonal/>
    </border>
    <border>
      <left style="thin">
        <color rgb="FF949D86"/>
      </left>
      <right style="thin">
        <color rgb="FF949D86"/>
      </right>
      <top style="thin">
        <color rgb="FF949D86"/>
      </top>
      <bottom style="thin">
        <color rgb="FF949D86"/>
      </bottom>
      <diagonal/>
    </border>
    <border>
      <left style="thin">
        <color rgb="FF949D86"/>
      </left>
      <right style="thin">
        <color rgb="FF949D86"/>
      </right>
      <top style="thin">
        <color rgb="FF949D86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0" fontId="1" fillId="0" borderId="0"/>
    <xf numFmtId="0" fontId="1" fillId="0" borderId="0"/>
    <xf numFmtId="0" fontId="15" fillId="0" borderId="0"/>
  </cellStyleXfs>
  <cellXfs count="261">
    <xf numFmtId="0" fontId="0" fillId="0" borderId="0" xfId="0"/>
    <xf numFmtId="2" fontId="3" fillId="0" borderId="0" xfId="1" applyNumberFormat="1" applyFont="1"/>
    <xf numFmtId="0" fontId="3" fillId="0" borderId="0" xfId="1" applyFont="1"/>
    <xf numFmtId="1" fontId="3" fillId="0" borderId="0" xfId="1" applyNumberFormat="1" applyFont="1"/>
    <xf numFmtId="2" fontId="4" fillId="0" borderId="0" xfId="1" applyNumberFormat="1" applyFont="1"/>
    <xf numFmtId="2" fontId="5" fillId="0" borderId="0" xfId="2" applyNumberFormat="1" applyFont="1"/>
    <xf numFmtId="0" fontId="6" fillId="0" borderId="0" xfId="1" applyFont="1"/>
    <xf numFmtId="2" fontId="6" fillId="0" borderId="0" xfId="1" applyNumberFormat="1" applyFont="1"/>
    <xf numFmtId="1" fontId="5" fillId="0" borderId="0" xfId="3" applyNumberFormat="1" applyFont="1"/>
    <xf numFmtId="1" fontId="7" fillId="0" borderId="2" xfId="1" applyNumberFormat="1" applyFont="1" applyBorder="1" applyAlignment="1">
      <alignment horizontal="center"/>
    </xf>
    <xf numFmtId="1" fontId="7" fillId="0" borderId="3" xfId="1" applyNumberFormat="1" applyFont="1" applyBorder="1" applyAlignment="1">
      <alignment horizontal="center"/>
    </xf>
    <xf numFmtId="1" fontId="8" fillId="0" borderId="4" xfId="2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1" fontId="6" fillId="0" borderId="3" xfId="1" applyNumberFormat="1" applyFont="1" applyBorder="1" applyAlignment="1">
      <alignment horizontal="center"/>
    </xf>
    <xf numFmtId="0" fontId="6" fillId="0" borderId="0" xfId="1" applyFont="1" applyAlignment="1">
      <alignment horizontal="center"/>
    </xf>
    <xf numFmtId="1" fontId="9" fillId="3" borderId="6" xfId="1" applyNumberFormat="1" applyFont="1" applyFill="1" applyBorder="1" applyAlignment="1">
      <alignment horizontal="center" vertical="center" wrapText="1"/>
    </xf>
    <xf numFmtId="0" fontId="10" fillId="4" borderId="7" xfId="4" applyFont="1" applyFill="1" applyBorder="1" applyAlignment="1">
      <alignment horizontal="center" vertical="center" wrapText="1"/>
    </xf>
    <xf numFmtId="0" fontId="11" fillId="3" borderId="7" xfId="1" applyFont="1" applyFill="1" applyBorder="1" applyAlignment="1">
      <alignment horizontal="center" vertical="center" wrapText="1"/>
    </xf>
    <xf numFmtId="2" fontId="12" fillId="3" borderId="7" xfId="1" applyNumberFormat="1" applyFont="1" applyFill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 vertical="center" wrapText="1"/>
    </xf>
    <xf numFmtId="2" fontId="10" fillId="4" borderId="7" xfId="4" applyNumberFormat="1" applyFont="1" applyFill="1" applyBorder="1" applyAlignment="1">
      <alignment horizontal="center" vertical="center" wrapText="1"/>
    </xf>
    <xf numFmtId="2" fontId="13" fillId="3" borderId="7" xfId="1" applyNumberFormat="1" applyFont="1" applyFill="1" applyBorder="1" applyAlignment="1">
      <alignment horizontal="center" vertical="center" wrapText="1"/>
    </xf>
    <xf numFmtId="2" fontId="14" fillId="4" borderId="7" xfId="2" applyNumberFormat="1" applyFont="1" applyFill="1" applyBorder="1" applyAlignment="1">
      <alignment horizontal="center" vertical="center" wrapText="1"/>
    </xf>
    <xf numFmtId="0" fontId="10" fillId="4" borderId="7" xfId="5" applyFont="1" applyFill="1" applyBorder="1" applyAlignment="1">
      <alignment horizontal="center" vertical="center" wrapText="1"/>
    </xf>
    <xf numFmtId="0" fontId="16" fillId="4" borderId="7" xfId="3" applyFont="1" applyFill="1" applyBorder="1" applyAlignment="1">
      <alignment horizontal="center" vertical="center" wrapText="1"/>
    </xf>
    <xf numFmtId="0" fontId="10" fillId="4" borderId="8" xfId="4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1" fontId="17" fillId="5" borderId="9" xfId="2" applyNumberFormat="1" applyFont="1" applyFill="1" applyBorder="1"/>
    <xf numFmtId="0" fontId="17" fillId="5" borderId="9" xfId="2" applyFont="1" applyFill="1" applyBorder="1" applyAlignment="1">
      <alignment horizontal="center"/>
    </xf>
    <xf numFmtId="0" fontId="17" fillId="5" borderId="9" xfId="2" applyFont="1" applyFill="1" applyBorder="1"/>
    <xf numFmtId="2" fontId="18" fillId="5" borderId="10" xfId="4" applyNumberFormat="1" applyFont="1" applyFill="1" applyBorder="1"/>
    <xf numFmtId="2" fontId="19" fillId="5" borderId="10" xfId="1" applyNumberFormat="1" applyFont="1" applyFill="1" applyBorder="1"/>
    <xf numFmtId="2" fontId="18" fillId="5" borderId="9" xfId="4" applyNumberFormat="1" applyFont="1" applyFill="1" applyBorder="1"/>
    <xf numFmtId="0" fontId="20" fillId="5" borderId="9" xfId="1" applyFont="1" applyFill="1" applyBorder="1"/>
    <xf numFmtId="2" fontId="4" fillId="5" borderId="9" xfId="1" applyNumberFormat="1" applyFont="1" applyFill="1" applyBorder="1"/>
    <xf numFmtId="2" fontId="3" fillId="5" borderId="9" xfId="1" applyNumberFormat="1" applyFont="1" applyFill="1" applyBorder="1"/>
    <xf numFmtId="2" fontId="3" fillId="5" borderId="9" xfId="1" applyNumberFormat="1" applyFont="1" applyFill="1" applyBorder="1" applyAlignment="1">
      <alignment horizontal="center"/>
    </xf>
    <xf numFmtId="0" fontId="3" fillId="5" borderId="9" xfId="1" applyFont="1" applyFill="1" applyBorder="1"/>
    <xf numFmtId="2" fontId="17" fillId="5" borderId="10" xfId="1" applyNumberFormat="1" applyFont="1" applyFill="1" applyBorder="1"/>
    <xf numFmtId="2" fontId="17" fillId="5" borderId="9" xfId="2" applyNumberFormat="1" applyFont="1" applyFill="1" applyBorder="1"/>
    <xf numFmtId="2" fontId="21" fillId="6" borderId="9" xfId="5" applyNumberFormat="1" applyFont="1" applyFill="1" applyBorder="1" applyAlignment="1">
      <alignment vertical="center" wrapText="1"/>
    </xf>
    <xf numFmtId="0" fontId="18" fillId="5" borderId="10" xfId="4" applyFont="1" applyFill="1" applyBorder="1"/>
    <xf numFmtId="0" fontId="2" fillId="5" borderId="10" xfId="1" applyFont="1" applyFill="1" applyBorder="1"/>
    <xf numFmtId="2" fontId="22" fillId="5" borderId="10" xfId="1" applyNumberFormat="1" applyFont="1" applyFill="1" applyBorder="1"/>
    <xf numFmtId="2" fontId="3" fillId="5" borderId="10" xfId="1" applyNumberFormat="1" applyFont="1" applyFill="1" applyBorder="1"/>
    <xf numFmtId="0" fontId="18" fillId="5" borderId="10" xfId="5" applyFont="1" applyFill="1" applyBorder="1"/>
    <xf numFmtId="1" fontId="17" fillId="5" borderId="9" xfId="3" applyNumberFormat="1" applyFont="1" applyFill="1" applyBorder="1"/>
    <xf numFmtId="0" fontId="18" fillId="5" borderId="9" xfId="4" applyFont="1" applyFill="1" applyBorder="1"/>
    <xf numFmtId="0" fontId="3" fillId="0" borderId="9" xfId="1" applyFont="1" applyBorder="1"/>
    <xf numFmtId="2" fontId="4" fillId="0" borderId="9" xfId="1" applyNumberFormat="1" applyFont="1" applyBorder="1"/>
    <xf numFmtId="2" fontId="3" fillId="0" borderId="9" xfId="1" applyNumberFormat="1" applyFont="1" applyBorder="1"/>
    <xf numFmtId="0" fontId="23" fillId="5" borderId="9" xfId="4" applyFont="1" applyFill="1" applyBorder="1"/>
    <xf numFmtId="1" fontId="24" fillId="0" borderId="0" xfId="1" applyNumberFormat="1" applyFont="1"/>
    <xf numFmtId="0" fontId="7" fillId="0" borderId="0" xfId="1" applyFont="1"/>
    <xf numFmtId="0" fontId="11" fillId="0" borderId="0" xfId="1" applyFont="1"/>
    <xf numFmtId="0" fontId="40" fillId="12" borderId="52" xfId="0" applyFont="1" applyFill="1" applyBorder="1" applyAlignment="1">
      <alignment horizontal="center" vertical="center" wrapText="1"/>
    </xf>
    <xf numFmtId="0" fontId="41" fillId="12" borderId="52" xfId="8" applyFont="1" applyFill="1" applyBorder="1" applyAlignment="1">
      <alignment horizontal="center" vertical="center" wrapText="1"/>
    </xf>
    <xf numFmtId="17" fontId="40" fillId="12" borderId="52" xfId="0" applyNumberFormat="1" applyFont="1" applyFill="1" applyBorder="1" applyAlignment="1">
      <alignment horizontal="center" vertical="center" wrapText="1"/>
    </xf>
    <xf numFmtId="1" fontId="40" fillId="12" borderId="53" xfId="0" applyNumberFormat="1" applyFont="1" applyFill="1" applyBorder="1" applyAlignment="1">
      <alignment horizontal="center" vertical="center" wrapText="1"/>
    </xf>
    <xf numFmtId="0" fontId="40" fillId="12" borderId="53" xfId="0" applyFont="1" applyFill="1" applyBorder="1" applyAlignment="1">
      <alignment horizontal="center" vertical="center" wrapText="1"/>
    </xf>
    <xf numFmtId="0" fontId="10" fillId="13" borderId="53" xfId="0" applyFont="1" applyFill="1" applyBorder="1" applyAlignment="1">
      <alignment horizontal="center" vertical="center" wrapText="1"/>
    </xf>
    <xf numFmtId="0" fontId="42" fillId="4" borderId="53" xfId="0" applyFont="1" applyFill="1" applyBorder="1" applyAlignment="1">
      <alignment horizontal="center" vertical="center" wrapText="1"/>
    </xf>
    <xf numFmtId="0" fontId="10" fillId="12" borderId="54" xfId="0" applyFont="1" applyFill="1" applyBorder="1" applyAlignment="1">
      <alignment horizontal="center" vertical="center" wrapText="1"/>
    </xf>
    <xf numFmtId="0" fontId="43" fillId="12" borderId="0" xfId="0" applyFont="1" applyFill="1" applyAlignment="1">
      <alignment horizontal="center"/>
    </xf>
    <xf numFmtId="164" fontId="18" fillId="5" borderId="53" xfId="0" applyNumberFormat="1" applyFont="1" applyFill="1" applyBorder="1" applyAlignment="1">
      <alignment horizontal="center" vertical="center"/>
    </xf>
    <xf numFmtId="12" fontId="44" fillId="5" borderId="53" xfId="8" applyNumberFormat="1" applyFont="1" applyFill="1" applyBorder="1" applyAlignment="1">
      <alignment horizontal="right" vertical="center" wrapText="1"/>
    </xf>
    <xf numFmtId="0" fontId="18" fillId="5" borderId="53" xfId="0" applyFont="1" applyFill="1" applyBorder="1" applyAlignment="1">
      <alignment horizontal="center" vertical="center"/>
    </xf>
    <xf numFmtId="1" fontId="18" fillId="5" borderId="53" xfId="0" applyNumberFormat="1" applyFont="1" applyFill="1" applyBorder="1" applyAlignment="1">
      <alignment horizontal="center" vertical="center"/>
    </xf>
    <xf numFmtId="165" fontId="18" fillId="5" borderId="5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2" fontId="44" fillId="11" borderId="53" xfId="8" applyNumberFormat="1" applyFont="1" applyFill="1" applyBorder="1" applyAlignment="1">
      <alignment horizontal="right" vertical="center" wrapText="1"/>
    </xf>
    <xf numFmtId="0" fontId="44" fillId="5" borderId="53" xfId="8" applyFont="1" applyFill="1" applyBorder="1" applyAlignment="1">
      <alignment horizontal="right" vertical="center" wrapText="1"/>
    </xf>
    <xf numFmtId="0" fontId="44" fillId="11" borderId="53" xfId="8" applyFont="1" applyFill="1" applyBorder="1" applyAlignment="1">
      <alignment horizontal="right" vertical="center" wrapText="1"/>
    </xf>
    <xf numFmtId="164" fontId="18" fillId="5" borderId="54" xfId="0" applyNumberFormat="1" applyFont="1" applyFill="1" applyBorder="1" applyAlignment="1">
      <alignment horizontal="center" vertical="center"/>
    </xf>
    <xf numFmtId="0" fontId="44" fillId="5" borderId="54" xfId="8" applyFont="1" applyFill="1" applyBorder="1" applyAlignment="1">
      <alignment horizontal="right" vertical="center" wrapText="1"/>
    </xf>
    <xf numFmtId="0" fontId="18" fillId="5" borderId="54" xfId="0" applyFont="1" applyFill="1" applyBorder="1" applyAlignment="1">
      <alignment horizontal="center" vertical="center"/>
    </xf>
    <xf numFmtId="1" fontId="18" fillId="5" borderId="54" xfId="0" applyNumberFormat="1" applyFont="1" applyFill="1" applyBorder="1" applyAlignment="1">
      <alignment horizontal="center" vertical="center"/>
    </xf>
    <xf numFmtId="165" fontId="18" fillId="5" borderId="54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1" fillId="0" borderId="0" xfId="8"/>
    <xf numFmtId="1" fontId="2" fillId="2" borderId="1" xfId="1" applyNumberFormat="1" applyFont="1" applyFill="1" applyBorder="1" applyAlignment="1">
      <alignment horizontal="center"/>
    </xf>
    <xf numFmtId="0" fontId="29" fillId="0" borderId="57" xfId="9" applyFont="1" applyBorder="1" applyAlignment="1">
      <alignment horizontal="center"/>
    </xf>
    <xf numFmtId="0" fontId="15" fillId="0" borderId="57" xfId="9" applyBorder="1" applyAlignment="1">
      <alignment horizontal="center"/>
    </xf>
    <xf numFmtId="0" fontId="15" fillId="0" borderId="0" xfId="9" applyAlignment="1">
      <alignment horizontal="center"/>
    </xf>
    <xf numFmtId="0" fontId="15" fillId="0" borderId="0" xfId="9"/>
    <xf numFmtId="0" fontId="47" fillId="13" borderId="55" xfId="9" applyFont="1" applyFill="1" applyBorder="1" applyAlignment="1">
      <alignment horizontal="center"/>
    </xf>
    <xf numFmtId="0" fontId="47" fillId="12" borderId="56" xfId="9" applyFont="1" applyFill="1" applyBorder="1" applyAlignment="1">
      <alignment horizontal="center"/>
    </xf>
    <xf numFmtId="0" fontId="47" fillId="12" borderId="9" xfId="9" applyFont="1" applyFill="1" applyBorder="1" applyAlignment="1">
      <alignment horizontal="center"/>
    </xf>
    <xf numFmtId="0" fontId="48" fillId="12" borderId="9" xfId="9" applyFont="1" applyFill="1" applyBorder="1" applyAlignment="1"/>
    <xf numFmtId="0" fontId="49" fillId="12" borderId="9" xfId="9" applyFont="1" applyFill="1" applyBorder="1" applyAlignment="1">
      <alignment horizontal="center"/>
    </xf>
    <xf numFmtId="0" fontId="50" fillId="12" borderId="0" xfId="9" applyFont="1" applyFill="1" applyAlignment="1">
      <alignment horizontal="center"/>
    </xf>
    <xf numFmtId="0" fontId="29" fillId="14" borderId="55" xfId="9" applyFont="1" applyFill="1" applyBorder="1" applyAlignment="1">
      <alignment horizontal="center"/>
    </xf>
    <xf numFmtId="0" fontId="29" fillId="14" borderId="56" xfId="9" applyFont="1" applyFill="1" applyBorder="1" applyAlignment="1">
      <alignment horizontal="center"/>
    </xf>
    <xf numFmtId="0" fontId="29" fillId="14" borderId="9" xfId="9" applyFont="1" applyFill="1" applyBorder="1" applyAlignment="1">
      <alignment horizontal="center"/>
    </xf>
    <xf numFmtId="0" fontId="27" fillId="10" borderId="9" xfId="9" applyFont="1" applyFill="1" applyBorder="1" applyAlignment="1"/>
    <xf numFmtId="0" fontId="51" fillId="0" borderId="9" xfId="9" applyFont="1" applyBorder="1" applyAlignment="1">
      <alignment horizontal="center"/>
    </xf>
    <xf numFmtId="0" fontId="29" fillId="14" borderId="9" xfId="9" applyFont="1" applyFill="1" applyBorder="1" applyAlignment="1"/>
    <xf numFmtId="0" fontId="15" fillId="0" borderId="9" xfId="9" applyBorder="1" applyAlignment="1">
      <alignment horizontal="center"/>
    </xf>
    <xf numFmtId="0" fontId="15" fillId="0" borderId="50" xfId="9" applyBorder="1" applyAlignment="1">
      <alignment horizontal="center"/>
    </xf>
    <xf numFmtId="0" fontId="26" fillId="0" borderId="58" xfId="9" applyFont="1" applyBorder="1" applyAlignment="1" applyProtection="1">
      <alignment vertical="center"/>
    </xf>
    <xf numFmtId="0" fontId="47" fillId="15" borderId="59" xfId="9" applyFont="1" applyFill="1" applyBorder="1" applyAlignment="1" applyProtection="1"/>
    <xf numFmtId="0" fontId="47" fillId="15" borderId="60" xfId="9" applyFont="1" applyFill="1" applyBorder="1" applyAlignment="1" applyProtection="1">
      <alignment horizontal="center"/>
    </xf>
    <xf numFmtId="0" fontId="47" fillId="15" borderId="61" xfId="9" applyFont="1" applyFill="1" applyBorder="1" applyAlignment="1" applyProtection="1">
      <alignment horizontal="center"/>
    </xf>
    <xf numFmtId="0" fontId="25" fillId="0" borderId="62" xfId="9" applyFont="1" applyBorder="1" applyAlignment="1" applyProtection="1">
      <alignment horizontal="center"/>
    </xf>
    <xf numFmtId="0" fontId="25" fillId="0" borderId="0" xfId="9" applyFont="1" applyBorder="1" applyAlignment="1" applyProtection="1">
      <alignment horizontal="center"/>
    </xf>
    <xf numFmtId="1" fontId="52" fillId="2" borderId="63" xfId="9" applyNumberFormat="1" applyFont="1" applyFill="1" applyBorder="1" applyAlignment="1" applyProtection="1">
      <alignment horizontal="center"/>
      <protection locked="0"/>
    </xf>
    <xf numFmtId="0" fontId="53" fillId="15" borderId="1" xfId="9" applyFont="1" applyFill="1" applyBorder="1" applyAlignment="1" applyProtection="1">
      <alignment horizontal="center"/>
      <protection locked="0"/>
    </xf>
    <xf numFmtId="0" fontId="53" fillId="15" borderId="64" xfId="9" applyFont="1" applyFill="1" applyBorder="1" applyAlignment="1" applyProtection="1">
      <alignment horizontal="center"/>
      <protection locked="0"/>
    </xf>
    <xf numFmtId="1" fontId="47" fillId="15" borderId="0" xfId="9" applyNumberFormat="1" applyFont="1" applyFill="1" applyBorder="1" applyAlignment="1" applyProtection="1">
      <alignment horizontal="center"/>
    </xf>
    <xf numFmtId="0" fontId="26" fillId="0" borderId="0" xfId="9" applyFont="1" applyBorder="1" applyAlignment="1" applyProtection="1">
      <alignment horizontal="center" vertical="center"/>
    </xf>
    <xf numFmtId="0" fontId="29" fillId="15" borderId="65" xfId="9" applyFont="1" applyFill="1" applyBorder="1" applyAlignment="1" applyProtection="1">
      <alignment horizontal="center" readingOrder="2"/>
    </xf>
    <xf numFmtId="0" fontId="30" fillId="0" borderId="66" xfId="9" applyFont="1" applyBorder="1" applyAlignment="1" applyProtection="1">
      <alignment horizontal="center"/>
      <protection locked="0"/>
    </xf>
    <xf numFmtId="0" fontId="30" fillId="0" borderId="67" xfId="9" applyFont="1" applyBorder="1" applyAlignment="1" applyProtection="1">
      <alignment horizontal="center"/>
      <protection locked="0"/>
    </xf>
    <xf numFmtId="0" fontId="30" fillId="0" borderId="11" xfId="9" applyFont="1" applyBorder="1" applyAlignment="1" applyProtection="1">
      <alignment horizontal="center"/>
      <protection locked="0"/>
    </xf>
    <xf numFmtId="0" fontId="31" fillId="0" borderId="68" xfId="9" applyFont="1" applyBorder="1" applyProtection="1"/>
    <xf numFmtId="0" fontId="30" fillId="0" borderId="65" xfId="9" applyFont="1" applyBorder="1" applyAlignment="1" applyProtection="1">
      <alignment horizontal="center" vertical="center"/>
    </xf>
    <xf numFmtId="0" fontId="30" fillId="0" borderId="67" xfId="9" applyFont="1" applyBorder="1" applyAlignment="1" applyProtection="1">
      <alignment horizontal="center" vertical="center"/>
    </xf>
    <xf numFmtId="2" fontId="30" fillId="0" borderId="69" xfId="9" applyNumberFormat="1" applyFont="1" applyBorder="1" applyAlignment="1" applyProtection="1">
      <alignment horizontal="center" vertical="center"/>
    </xf>
    <xf numFmtId="2" fontId="28" fillId="0" borderId="36" xfId="9" applyNumberFormat="1" applyFont="1" applyBorder="1" applyAlignment="1" applyProtection="1">
      <alignment horizontal="center" vertical="center" wrapText="1"/>
    </xf>
    <xf numFmtId="49" fontId="28" fillId="0" borderId="20" xfId="9" applyNumberFormat="1" applyFont="1" applyBorder="1" applyAlignment="1" applyProtection="1">
      <alignment horizontal="center" vertical="center"/>
    </xf>
    <xf numFmtId="2" fontId="32" fillId="15" borderId="41" xfId="9" applyNumberFormat="1" applyFont="1" applyFill="1" applyBorder="1" applyAlignment="1" applyProtection="1"/>
    <xf numFmtId="2" fontId="33" fillId="7" borderId="70" xfId="9" applyNumberFormat="1" applyFont="1" applyFill="1" applyBorder="1" applyAlignment="1" applyProtection="1">
      <alignment horizontal="center" vertical="center"/>
      <protection locked="0"/>
    </xf>
    <xf numFmtId="2" fontId="26" fillId="15" borderId="71" xfId="9" applyNumberFormat="1" applyFont="1" applyFill="1" applyBorder="1" applyAlignment="1" applyProtection="1">
      <alignment horizontal="center" vertical="center"/>
    </xf>
    <xf numFmtId="0" fontId="26" fillId="0" borderId="25" xfId="9" applyFont="1" applyBorder="1" applyAlignment="1" applyProtection="1">
      <alignment horizontal="center" vertical="center"/>
    </xf>
    <xf numFmtId="1" fontId="54" fillId="0" borderId="72" xfId="9" applyNumberFormat="1" applyFont="1" applyBorder="1" applyAlignment="1" applyProtection="1">
      <alignment vertical="center"/>
    </xf>
    <xf numFmtId="49" fontId="28" fillId="0" borderId="24" xfId="9" applyNumberFormat="1" applyFont="1" applyBorder="1" applyAlignment="1" applyProtection="1">
      <alignment horizontal="center" vertical="center"/>
    </xf>
    <xf numFmtId="2" fontId="32" fillId="15" borderId="25" xfId="9" applyNumberFormat="1" applyFont="1" applyFill="1" applyBorder="1" applyAlignment="1" applyProtection="1">
      <alignment horizontal="center" vertical="center"/>
      <protection hidden="1"/>
    </xf>
    <xf numFmtId="1" fontId="55" fillId="0" borderId="38" xfId="9" applyNumberFormat="1" applyFont="1" applyBorder="1" applyAlignment="1" applyProtection="1"/>
    <xf numFmtId="2" fontId="28" fillId="0" borderId="47" xfId="9" applyNumberFormat="1" applyFont="1" applyBorder="1" applyAlignment="1" applyProtection="1">
      <alignment horizontal="center" vertical="center" wrapText="1"/>
    </xf>
    <xf numFmtId="49" fontId="28" fillId="0" borderId="35" xfId="9" applyNumberFormat="1" applyFont="1" applyBorder="1" applyAlignment="1" applyProtection="1">
      <alignment horizontal="center" vertical="center"/>
    </xf>
    <xf numFmtId="2" fontId="32" fillId="15" borderId="73" xfId="9" applyNumberFormat="1" applyFont="1" applyFill="1" applyBorder="1" applyAlignment="1" applyProtection="1">
      <alignment horizontal="center" vertical="center"/>
      <protection hidden="1"/>
    </xf>
    <xf numFmtId="2" fontId="28" fillId="0" borderId="31" xfId="9" applyNumberFormat="1" applyFont="1" applyBorder="1" applyAlignment="1" applyProtection="1">
      <alignment horizontal="center" vertical="center" wrapText="1"/>
    </xf>
    <xf numFmtId="49" fontId="28" fillId="0" borderId="32" xfId="9" applyNumberFormat="1" applyFont="1" applyBorder="1" applyAlignment="1" applyProtection="1">
      <alignment horizontal="center" vertical="center"/>
    </xf>
    <xf numFmtId="2" fontId="33" fillId="15" borderId="22" xfId="9" applyNumberFormat="1" applyFont="1" applyFill="1" applyBorder="1" applyAlignment="1" applyProtection="1">
      <alignment vertical="center"/>
    </xf>
    <xf numFmtId="2" fontId="26" fillId="15" borderId="74" xfId="9" applyNumberFormat="1" applyFont="1" applyFill="1" applyBorder="1" applyAlignment="1" applyProtection="1">
      <alignment horizontal="center" vertical="center"/>
    </xf>
    <xf numFmtId="1" fontId="54" fillId="0" borderId="75" xfId="9" applyNumberFormat="1" applyFont="1" applyBorder="1" applyAlignment="1" applyProtection="1">
      <alignment vertical="center"/>
    </xf>
    <xf numFmtId="2" fontId="28" fillId="0" borderId="23" xfId="9" applyNumberFormat="1" applyFont="1" applyBorder="1" applyAlignment="1" applyProtection="1">
      <alignment horizontal="center" vertical="center"/>
    </xf>
    <xf numFmtId="2" fontId="33" fillId="15" borderId="26" xfId="9" applyNumberFormat="1" applyFont="1" applyFill="1" applyBorder="1" applyAlignment="1" applyProtection="1">
      <alignment vertical="center"/>
    </xf>
    <xf numFmtId="2" fontId="28" fillId="0" borderId="34" xfId="9" applyNumberFormat="1" applyFont="1" applyBorder="1" applyAlignment="1" applyProtection="1">
      <alignment horizontal="center" vertical="center"/>
    </xf>
    <xf numFmtId="2" fontId="33" fillId="15" borderId="43" xfId="9" applyNumberFormat="1" applyFont="1" applyFill="1" applyBorder="1" applyAlignment="1" applyProtection="1">
      <alignment vertical="center"/>
    </xf>
    <xf numFmtId="2" fontId="32" fillId="15" borderId="1" xfId="9" applyNumberFormat="1" applyFont="1" applyFill="1" applyBorder="1" applyAlignment="1" applyProtection="1">
      <alignment horizontal="center"/>
      <protection hidden="1"/>
    </xf>
    <xf numFmtId="2" fontId="28" fillId="0" borderId="36" xfId="9" applyNumberFormat="1" applyFont="1" applyBorder="1" applyAlignment="1" applyProtection="1">
      <alignment horizontal="center" vertical="center"/>
    </xf>
    <xf numFmtId="2" fontId="34" fillId="15" borderId="21" xfId="9" applyNumberFormat="1" applyFont="1" applyFill="1" applyBorder="1" applyAlignment="1" applyProtection="1">
      <alignment horizontal="center" vertical="center"/>
      <protection hidden="1"/>
    </xf>
    <xf numFmtId="1" fontId="54" fillId="0" borderId="76" xfId="9" applyNumberFormat="1" applyFont="1" applyBorder="1" applyAlignment="1" applyProtection="1">
      <alignment vertical="center"/>
    </xf>
    <xf numFmtId="2" fontId="35" fillId="0" borderId="12" xfId="9" applyNumberFormat="1" applyFont="1" applyBorder="1" applyAlignment="1" applyProtection="1">
      <alignment horizontal="center" vertical="center"/>
    </xf>
    <xf numFmtId="2" fontId="35" fillId="0" borderId="13" xfId="9" applyNumberFormat="1" applyFont="1" applyBorder="1" applyAlignment="1" applyProtection="1">
      <alignment horizontal="center" vertical="center"/>
    </xf>
    <xf numFmtId="1" fontId="48" fillId="8" borderId="18" xfId="9" applyNumberFormat="1" applyFont="1" applyFill="1" applyBorder="1" applyAlignment="1" applyProtection="1">
      <alignment horizontal="center" vertical="center" readingOrder="2"/>
      <protection locked="0"/>
    </xf>
    <xf numFmtId="2" fontId="33" fillId="0" borderId="21" xfId="9" applyNumberFormat="1" applyFont="1" applyBorder="1" applyAlignment="1" applyProtection="1">
      <alignment vertical="center"/>
    </xf>
    <xf numFmtId="0" fontId="26" fillId="0" borderId="30" xfId="9" applyFont="1" applyBorder="1" applyAlignment="1" applyProtection="1">
      <alignment horizontal="center" vertical="center"/>
    </xf>
    <xf numFmtId="1" fontId="56" fillId="10" borderId="77" xfId="9" applyNumberFormat="1" applyFont="1" applyFill="1" applyBorder="1" applyAlignment="1" applyProtection="1">
      <alignment horizontal="center" vertical="center"/>
      <protection locked="0"/>
    </xf>
    <xf numFmtId="2" fontId="28" fillId="0" borderId="31" xfId="9" applyNumberFormat="1" applyFont="1" applyBorder="1" applyAlignment="1" applyProtection="1">
      <alignment horizontal="center" vertical="center"/>
    </xf>
    <xf numFmtId="2" fontId="28" fillId="0" borderId="32" xfId="9" applyNumberFormat="1" applyFont="1" applyBorder="1" applyAlignment="1" applyProtection="1">
      <alignment horizontal="center" vertical="center"/>
    </xf>
    <xf numFmtId="2" fontId="33" fillId="0" borderId="25" xfId="9" applyNumberFormat="1" applyFont="1" applyBorder="1" applyAlignment="1" applyProtection="1">
      <alignment vertical="center"/>
    </xf>
    <xf numFmtId="2" fontId="26" fillId="15" borderId="78" xfId="9" applyNumberFormat="1" applyFont="1" applyFill="1" applyBorder="1" applyAlignment="1" applyProtection="1">
      <alignment horizontal="center" vertical="center"/>
    </xf>
    <xf numFmtId="0" fontId="26" fillId="0" borderId="73" xfId="9" applyFont="1" applyBorder="1" applyAlignment="1" applyProtection="1">
      <alignment horizontal="center" vertical="center"/>
    </xf>
    <xf numFmtId="2" fontId="26" fillId="0" borderId="72" xfId="9" applyNumberFormat="1" applyFont="1" applyBorder="1" applyAlignment="1" applyProtection="1">
      <alignment vertical="center"/>
    </xf>
    <xf numFmtId="0" fontId="36" fillId="0" borderId="34" xfId="9" applyFont="1" applyBorder="1" applyAlignment="1" applyProtection="1">
      <alignment horizontal="center" vertical="center"/>
    </xf>
    <xf numFmtId="0" fontId="36" fillId="0" borderId="35" xfId="9" applyFont="1" applyBorder="1" applyAlignment="1" applyProtection="1">
      <alignment horizontal="center" vertical="center"/>
    </xf>
    <xf numFmtId="0" fontId="33" fillId="0" borderId="25" xfId="9" applyFont="1" applyBorder="1" applyAlignment="1" applyProtection="1">
      <alignment vertical="center"/>
    </xf>
    <xf numFmtId="2" fontId="26" fillId="15" borderId="79" xfId="9" applyNumberFormat="1" applyFont="1" applyFill="1" applyBorder="1" applyAlignment="1" applyProtection="1">
      <alignment horizontal="center" vertical="center"/>
    </xf>
    <xf numFmtId="0" fontId="26" fillId="0" borderId="70" xfId="9" applyFont="1" applyBorder="1" applyAlignment="1" applyProtection="1">
      <alignment horizontal="center" vertical="center"/>
    </xf>
    <xf numFmtId="2" fontId="26" fillId="0" borderId="75" xfId="9" applyNumberFormat="1" applyFont="1" applyBorder="1" applyAlignment="1" applyProtection="1">
      <alignment vertical="center"/>
    </xf>
    <xf numFmtId="2" fontId="33" fillId="0" borderId="15" xfId="9" applyNumberFormat="1" applyFont="1" applyBorder="1" applyAlignment="1" applyProtection="1">
      <alignment horizontal="center" vertical="center"/>
    </xf>
    <xf numFmtId="2" fontId="33" fillId="0" borderId="17" xfId="9" applyNumberFormat="1" applyFont="1" applyBorder="1" applyAlignment="1" applyProtection="1">
      <alignment horizontal="center" vertical="center"/>
    </xf>
    <xf numFmtId="2" fontId="26" fillId="8" borderId="71" xfId="9" applyNumberFormat="1" applyFont="1" applyFill="1" applyBorder="1" applyAlignment="1" applyProtection="1">
      <alignment horizontal="center" vertical="center"/>
      <protection locked="0"/>
    </xf>
    <xf numFmtId="0" fontId="26" fillId="9" borderId="25" xfId="9" applyFont="1" applyFill="1" applyBorder="1" applyAlignment="1" applyProtection="1">
      <alignment horizontal="center" vertical="center"/>
    </xf>
    <xf numFmtId="2" fontId="33" fillId="0" borderId="80" xfId="9" applyNumberFormat="1" applyFont="1" applyBorder="1" applyAlignment="1" applyProtection="1">
      <alignment horizontal="center" vertical="center"/>
    </xf>
    <xf numFmtId="2" fontId="33" fillId="0" borderId="42" xfId="9" applyNumberFormat="1" applyFont="1" applyBorder="1" applyAlignment="1" applyProtection="1">
      <alignment horizontal="center" vertical="center"/>
    </xf>
    <xf numFmtId="2" fontId="33" fillId="15" borderId="25" xfId="9" applyNumberFormat="1" applyFont="1" applyFill="1" applyBorder="1" applyAlignment="1" applyProtection="1">
      <alignment vertical="center"/>
    </xf>
    <xf numFmtId="2" fontId="26" fillId="0" borderId="71" xfId="9" applyNumberFormat="1" applyFont="1" applyBorder="1" applyAlignment="1" applyProtection="1">
      <alignment horizontal="center" vertical="center"/>
    </xf>
    <xf numFmtId="2" fontId="33" fillId="0" borderId="81" xfId="9" applyNumberFormat="1" applyFont="1" applyBorder="1" applyAlignment="1" applyProtection="1">
      <alignment horizontal="center" vertical="center"/>
    </xf>
    <xf numFmtId="2" fontId="33" fillId="0" borderId="33" xfId="9" applyNumberFormat="1" applyFont="1" applyBorder="1" applyAlignment="1" applyProtection="1">
      <alignment horizontal="center" vertical="center"/>
    </xf>
    <xf numFmtId="2" fontId="33" fillId="15" borderId="0" xfId="9" applyNumberFormat="1" applyFont="1" applyFill="1" applyBorder="1" applyAlignment="1" applyProtection="1">
      <alignment vertical="center"/>
    </xf>
    <xf numFmtId="0" fontId="33" fillId="0" borderId="23" xfId="9" applyFont="1" applyBorder="1" applyAlignment="1" applyProtection="1">
      <alignment horizontal="center" vertical="center"/>
    </xf>
    <xf numFmtId="0" fontId="33" fillId="0" borderId="24" xfId="9" applyFont="1" applyBorder="1" applyAlignment="1" applyProtection="1">
      <alignment horizontal="center" vertical="center"/>
    </xf>
    <xf numFmtId="2" fontId="33" fillId="15" borderId="82" xfId="9" applyNumberFormat="1" applyFont="1" applyFill="1" applyBorder="1" applyAlignment="1" applyProtection="1">
      <alignment vertical="center"/>
    </xf>
    <xf numFmtId="0" fontId="36" fillId="0" borderId="28" xfId="9" applyFont="1" applyBorder="1" applyAlignment="1" applyProtection="1">
      <alignment horizontal="center" vertical="center"/>
    </xf>
    <xf numFmtId="0" fontId="36" fillId="0" borderId="29" xfId="9" applyFont="1" applyBorder="1" applyAlignment="1" applyProtection="1">
      <alignment horizontal="center" vertical="center"/>
    </xf>
    <xf numFmtId="0" fontId="33" fillId="0" borderId="27" xfId="9" applyFont="1" applyBorder="1" applyAlignment="1" applyProtection="1">
      <alignment vertical="center"/>
    </xf>
    <xf numFmtId="2" fontId="26" fillId="15" borderId="83" xfId="9" applyNumberFormat="1" applyFont="1" applyFill="1" applyBorder="1" applyAlignment="1" applyProtection="1">
      <alignment horizontal="center" vertical="center"/>
    </xf>
    <xf numFmtId="2" fontId="26" fillId="15" borderId="84" xfId="9" applyNumberFormat="1" applyFont="1" applyFill="1" applyBorder="1" applyAlignment="1" applyProtection="1">
      <alignment vertical="center"/>
    </xf>
    <xf numFmtId="2" fontId="33" fillId="0" borderId="85" xfId="9" applyNumberFormat="1" applyFont="1" applyBorder="1" applyAlignment="1" applyProtection="1">
      <alignment horizontal="center" vertical="center" wrapText="1"/>
    </xf>
    <xf numFmtId="49" fontId="33" fillId="0" borderId="86" xfId="9" applyNumberFormat="1" applyFont="1" applyBorder="1" applyAlignment="1" applyProtection="1">
      <alignment horizontal="center" vertical="center"/>
    </xf>
    <xf numFmtId="2" fontId="26" fillId="0" borderId="74" xfId="9" applyNumberFormat="1" applyFont="1" applyBorder="1" applyAlignment="1" applyProtection="1">
      <alignment horizontal="center" vertical="center"/>
    </xf>
    <xf numFmtId="2" fontId="33" fillId="0" borderId="36" xfId="9" applyNumberFormat="1" applyFont="1" applyBorder="1" applyAlignment="1" applyProtection="1">
      <alignment horizontal="center" vertical="center"/>
    </xf>
    <xf numFmtId="49" fontId="33" fillId="0" borderId="24" xfId="9" applyNumberFormat="1" applyFont="1" applyBorder="1" applyAlignment="1" applyProtection="1">
      <alignment horizontal="center" vertical="center"/>
    </xf>
    <xf numFmtId="2" fontId="33" fillId="0" borderId="19" xfId="9" applyNumberFormat="1" applyFont="1" applyBorder="1" applyAlignment="1" applyProtection="1">
      <alignment horizontal="center" vertical="center"/>
    </xf>
    <xf numFmtId="2" fontId="33" fillId="0" borderId="20" xfId="9" applyNumberFormat="1" applyFont="1" applyBorder="1" applyAlignment="1" applyProtection="1">
      <alignment horizontal="center" vertical="center"/>
    </xf>
    <xf numFmtId="2" fontId="33" fillId="15" borderId="30" xfId="9" applyNumberFormat="1" applyFont="1" applyFill="1" applyBorder="1" applyAlignment="1" applyProtection="1">
      <alignment vertical="center"/>
    </xf>
    <xf numFmtId="2" fontId="26" fillId="0" borderId="75" xfId="9" applyNumberFormat="1" applyFont="1" applyFill="1" applyBorder="1" applyAlignment="1" applyProtection="1">
      <alignment vertical="center"/>
    </xf>
    <xf numFmtId="2" fontId="36" fillId="0" borderId="87" xfId="9" applyNumberFormat="1" applyFont="1" applyBorder="1" applyAlignment="1" applyProtection="1">
      <alignment horizontal="center" vertical="center"/>
    </xf>
    <xf numFmtId="2" fontId="36" fillId="0" borderId="88" xfId="9" applyNumberFormat="1" applyFont="1" applyBorder="1" applyAlignment="1" applyProtection="1">
      <alignment horizontal="center" vertical="center"/>
    </xf>
    <xf numFmtId="2" fontId="33" fillId="0" borderId="0" xfId="9" applyNumberFormat="1" applyFont="1" applyBorder="1" applyAlignment="1" applyProtection="1">
      <alignment vertical="center"/>
    </xf>
    <xf numFmtId="2" fontId="26" fillId="0" borderId="76" xfId="9" applyNumberFormat="1" applyFont="1" applyBorder="1" applyAlignment="1" applyProtection="1">
      <alignment vertical="center"/>
    </xf>
    <xf numFmtId="2" fontId="37" fillId="16" borderId="89" xfId="9" applyNumberFormat="1" applyFont="1" applyFill="1" applyBorder="1" applyAlignment="1" applyProtection="1">
      <alignment vertical="center"/>
    </xf>
    <xf numFmtId="2" fontId="37" fillId="0" borderId="90" xfId="9" applyNumberFormat="1" applyFont="1" applyBorder="1" applyAlignment="1" applyProtection="1">
      <alignment horizontal="center" vertical="center"/>
    </xf>
    <xf numFmtId="2" fontId="26" fillId="15" borderId="91" xfId="9" applyNumberFormat="1" applyFont="1" applyFill="1" applyBorder="1" applyAlignment="1" applyProtection="1">
      <alignment vertical="center"/>
    </xf>
    <xf numFmtId="2" fontId="33" fillId="16" borderId="92" xfId="9" applyNumberFormat="1" applyFont="1" applyFill="1" applyBorder="1" applyAlignment="1" applyProtection="1">
      <alignment horizontal="center" vertical="center" wrapText="1"/>
      <protection locked="0"/>
    </xf>
    <xf numFmtId="49" fontId="33" fillId="0" borderId="21" xfId="9" applyNumberFormat="1" applyFont="1" applyBorder="1" applyAlignment="1" applyProtection="1">
      <alignment horizontal="center" vertical="center"/>
    </xf>
    <xf numFmtId="2" fontId="33" fillId="15" borderId="21" xfId="9" applyNumberFormat="1" applyFont="1" applyFill="1" applyBorder="1" applyAlignment="1" applyProtection="1">
      <alignment vertical="center"/>
    </xf>
    <xf numFmtId="2" fontId="26" fillId="15" borderId="75" xfId="9" applyNumberFormat="1" applyFont="1" applyFill="1" applyBorder="1" applyAlignment="1" applyProtection="1">
      <alignment vertical="center"/>
    </xf>
    <xf numFmtId="2" fontId="33" fillId="16" borderId="93" xfId="9" applyNumberFormat="1" applyFont="1" applyFill="1" applyBorder="1" applyAlignment="1" applyProtection="1">
      <alignment vertical="center" wrapText="1"/>
      <protection locked="0"/>
    </xf>
    <xf numFmtId="49" fontId="33" fillId="0" borderId="25" xfId="9" applyNumberFormat="1" applyFont="1" applyBorder="1" applyAlignment="1" applyProtection="1">
      <alignment horizontal="center" vertical="center"/>
    </xf>
    <xf numFmtId="2" fontId="26" fillId="0" borderId="94" xfId="9" applyNumberFormat="1" applyFont="1" applyBorder="1" applyAlignment="1" applyProtection="1">
      <alignment horizontal="center" vertical="center"/>
    </xf>
    <xf numFmtId="2" fontId="26" fillId="15" borderId="95" xfId="9" applyNumberFormat="1" applyFont="1" applyFill="1" applyBorder="1" applyAlignment="1" applyProtection="1">
      <alignment vertical="center"/>
    </xf>
    <xf numFmtId="1" fontId="38" fillId="0" borderId="58" xfId="9" applyNumberFormat="1" applyFont="1" applyFill="1" applyBorder="1" applyAlignment="1" applyProtection="1">
      <alignment horizontal="center" vertical="center" wrapText="1"/>
    </xf>
    <xf numFmtId="1" fontId="38" fillId="0" borderId="96" xfId="9" applyNumberFormat="1" applyFont="1" applyFill="1" applyBorder="1" applyAlignment="1" applyProtection="1">
      <alignment horizontal="center" vertical="center" wrapText="1"/>
    </xf>
    <xf numFmtId="2" fontId="33" fillId="7" borderId="18" xfId="9" applyNumberFormat="1" applyFont="1" applyFill="1" applyBorder="1" applyAlignment="1" applyProtection="1">
      <alignment vertical="center"/>
      <protection locked="0"/>
    </xf>
    <xf numFmtId="0" fontId="26" fillId="0" borderId="21" xfId="9" applyFont="1" applyBorder="1" applyAlignment="1" applyProtection="1">
      <alignment horizontal="center" vertical="center"/>
    </xf>
    <xf numFmtId="2" fontId="26" fillId="15" borderId="77" xfId="9" applyNumberFormat="1" applyFont="1" applyFill="1" applyBorder="1" applyAlignment="1" applyProtection="1">
      <alignment vertical="center"/>
    </xf>
    <xf numFmtId="2" fontId="33" fillId="0" borderId="63" xfId="9" applyNumberFormat="1" applyFont="1" applyBorder="1" applyAlignment="1" applyProtection="1">
      <alignment horizontal="center" vertical="center"/>
    </xf>
    <xf numFmtId="2" fontId="33" fillId="0" borderId="96" xfId="9" applyNumberFormat="1" applyFont="1" applyBorder="1" applyAlignment="1" applyProtection="1">
      <alignment horizontal="center" vertical="center"/>
    </xf>
    <xf numFmtId="2" fontId="26" fillId="0" borderId="97" xfId="9" applyNumberFormat="1" applyFont="1" applyBorder="1" applyAlignment="1" applyProtection="1">
      <alignment horizontal="center" vertical="center"/>
    </xf>
    <xf numFmtId="2" fontId="26" fillId="0" borderId="95" xfId="9" applyNumberFormat="1" applyFont="1" applyBorder="1" applyAlignment="1" applyProtection="1">
      <alignment vertical="center"/>
    </xf>
    <xf numFmtId="2" fontId="26" fillId="0" borderId="15" xfId="9" applyNumberFormat="1" applyFont="1" applyBorder="1" applyAlignment="1" applyProtection="1">
      <alignment horizontal="center" vertical="center"/>
    </xf>
    <xf numFmtId="2" fontId="26" fillId="0" borderId="16" xfId="9" applyNumberFormat="1" applyFont="1" applyBorder="1" applyAlignment="1" applyProtection="1">
      <alignment horizontal="center" vertical="center"/>
    </xf>
    <xf numFmtId="2" fontId="33" fillId="0" borderId="17" xfId="9" applyNumberFormat="1" applyFont="1" applyBorder="1" applyAlignment="1" applyProtection="1">
      <alignment vertical="center"/>
    </xf>
    <xf numFmtId="2" fontId="26" fillId="15" borderId="98" xfId="9" applyNumberFormat="1" applyFont="1" applyFill="1" applyBorder="1" applyAlignment="1" applyProtection="1">
      <alignment vertical="center"/>
    </xf>
    <xf numFmtId="0" fontId="26" fillId="0" borderId="96" xfId="9" applyFont="1" applyBorder="1" applyAlignment="1" applyProtection="1">
      <alignment horizontal="center" vertical="center"/>
    </xf>
    <xf numFmtId="2" fontId="26" fillId="0" borderId="77" xfId="9" applyNumberFormat="1" applyFont="1" applyBorder="1" applyAlignment="1" applyProtection="1">
      <alignment vertical="center"/>
    </xf>
    <xf numFmtId="2" fontId="36" fillId="0" borderId="39" xfId="9" applyNumberFormat="1" applyFont="1" applyBorder="1" applyAlignment="1" applyProtection="1">
      <alignment vertical="center"/>
    </xf>
    <xf numFmtId="49" fontId="33" fillId="0" borderId="45" xfId="9" applyNumberFormat="1" applyFont="1" applyBorder="1" applyAlignment="1" applyProtection="1">
      <alignment vertical="center"/>
    </xf>
    <xf numFmtId="2" fontId="33" fillId="2" borderId="46" xfId="9" applyNumberFormat="1" applyFont="1" applyFill="1" applyBorder="1" applyAlignment="1" applyProtection="1">
      <alignment vertical="center"/>
      <protection locked="0"/>
    </xf>
    <xf numFmtId="2" fontId="33" fillId="0" borderId="20" xfId="9" applyNumberFormat="1" applyFont="1" applyBorder="1" applyAlignment="1" applyProtection="1">
      <alignment vertical="center"/>
    </xf>
    <xf numFmtId="0" fontId="39" fillId="0" borderId="70" xfId="9" applyFont="1" applyBorder="1" applyAlignment="1" applyProtection="1">
      <alignment horizontal="right" vertical="center"/>
    </xf>
    <xf numFmtId="0" fontId="39" fillId="0" borderId="99" xfId="9" applyFont="1" applyBorder="1" applyAlignment="1" applyProtection="1">
      <alignment horizontal="right" vertical="center"/>
    </xf>
    <xf numFmtId="2" fontId="33" fillId="0" borderId="23" xfId="9" applyNumberFormat="1" applyFont="1" applyBorder="1" applyAlignment="1" applyProtection="1">
      <alignment vertical="center"/>
    </xf>
    <xf numFmtId="2" fontId="33" fillId="0" borderId="45" xfId="9" applyNumberFormat="1" applyFont="1" applyBorder="1" applyAlignment="1" applyProtection="1">
      <alignment vertical="center"/>
      <protection locked="0"/>
    </xf>
    <xf numFmtId="2" fontId="33" fillId="15" borderId="24" xfId="9" applyNumberFormat="1" applyFont="1" applyFill="1" applyBorder="1" applyAlignment="1" applyProtection="1">
      <alignment vertical="center"/>
    </xf>
    <xf numFmtId="0" fontId="39" fillId="0" borderId="21" xfId="9" applyFont="1" applyBorder="1" applyAlignment="1" applyProtection="1">
      <alignment horizontal="right" vertical="center"/>
    </xf>
    <xf numFmtId="0" fontId="39" fillId="0" borderId="100" xfId="9" applyFont="1" applyBorder="1" applyAlignment="1" applyProtection="1">
      <alignment horizontal="right" vertical="center"/>
    </xf>
    <xf numFmtId="0" fontId="39" fillId="0" borderId="25" xfId="9" applyFont="1" applyBorder="1" applyAlignment="1" applyProtection="1">
      <alignment horizontal="right" vertical="center"/>
    </xf>
    <xf numFmtId="0" fontId="39" fillId="0" borderId="38" xfId="9" applyFont="1" applyBorder="1" applyAlignment="1" applyProtection="1">
      <alignment horizontal="right" vertical="center"/>
    </xf>
    <xf numFmtId="2" fontId="33" fillId="15" borderId="29" xfId="9" applyNumberFormat="1" applyFont="1" applyFill="1" applyBorder="1" applyAlignment="1" applyProtection="1">
      <alignment vertical="center"/>
    </xf>
    <xf numFmtId="0" fontId="39" fillId="0" borderId="73" xfId="9" applyFont="1" applyBorder="1" applyAlignment="1" applyProtection="1">
      <alignment horizontal="right" vertical="center"/>
    </xf>
    <xf numFmtId="0" fontId="39" fillId="0" borderId="101" xfId="9" applyFont="1" applyBorder="1" applyAlignment="1" applyProtection="1">
      <alignment horizontal="right" vertical="center"/>
    </xf>
    <xf numFmtId="2" fontId="26" fillId="0" borderId="28" xfId="9" applyNumberFormat="1" applyFont="1" applyBorder="1" applyAlignment="1" applyProtection="1">
      <alignment horizontal="center" vertical="center"/>
    </xf>
    <xf numFmtId="2" fontId="26" fillId="0" borderId="44" xfId="9" applyNumberFormat="1" applyFont="1" applyBorder="1" applyAlignment="1" applyProtection="1">
      <alignment horizontal="center" vertical="center"/>
    </xf>
    <xf numFmtId="2" fontId="33" fillId="0" borderId="29" xfId="9" applyNumberFormat="1" applyFont="1" applyBorder="1" applyAlignment="1" applyProtection="1">
      <alignment vertical="center"/>
      <protection locked="0"/>
    </xf>
    <xf numFmtId="2" fontId="26" fillId="15" borderId="102" xfId="9" applyNumberFormat="1" applyFont="1" applyFill="1" applyBorder="1" applyAlignment="1" applyProtection="1">
      <alignment vertical="center"/>
    </xf>
    <xf numFmtId="2" fontId="26" fillId="0" borderId="103" xfId="9" applyNumberFormat="1" applyFont="1" applyBorder="1" applyAlignment="1" applyProtection="1">
      <alignment horizontal="center" vertical="center"/>
    </xf>
    <xf numFmtId="2" fontId="26" fillId="0" borderId="14" xfId="9" applyNumberFormat="1" applyFont="1" applyBorder="1" applyAlignment="1" applyProtection="1">
      <alignment vertical="center"/>
    </xf>
    <xf numFmtId="2" fontId="26" fillId="0" borderId="49" xfId="9" applyNumberFormat="1" applyFont="1" applyBorder="1" applyAlignment="1" applyProtection="1">
      <alignment horizontal="center" vertical="center"/>
    </xf>
    <xf numFmtId="2" fontId="26" fillId="0" borderId="50" xfId="9" applyNumberFormat="1" applyFont="1" applyBorder="1" applyAlignment="1" applyProtection="1">
      <alignment horizontal="center" vertical="center"/>
    </xf>
    <xf numFmtId="9" fontId="29" fillId="15" borderId="18" xfId="6" applyFont="1" applyFill="1" applyBorder="1" applyAlignment="1" applyProtection="1">
      <alignment horizontal="center" vertical="center"/>
    </xf>
    <xf numFmtId="2" fontId="26" fillId="15" borderId="18" xfId="9" applyNumberFormat="1" applyFont="1" applyFill="1" applyBorder="1" applyAlignment="1" applyProtection="1">
      <alignment vertical="center"/>
    </xf>
    <xf numFmtId="2" fontId="26" fillId="0" borderId="14" xfId="9" applyNumberFormat="1" applyFont="1" applyBorder="1" applyAlignment="1" applyProtection="1">
      <alignment horizontal="center" vertical="center"/>
    </xf>
    <xf numFmtId="0" fontId="26" fillId="0" borderId="48" xfId="9" applyFont="1" applyBorder="1" applyAlignment="1" applyProtection="1">
      <alignment horizontal="center" vertical="center"/>
    </xf>
    <xf numFmtId="2" fontId="26" fillId="0" borderId="66" xfId="9" applyNumberFormat="1" applyFont="1" applyBorder="1" applyAlignment="1" applyProtection="1">
      <alignment horizontal="center" vertical="center"/>
    </xf>
    <xf numFmtId="2" fontId="26" fillId="0" borderId="104" xfId="9" applyNumberFormat="1" applyFont="1" applyBorder="1" applyAlignment="1" applyProtection="1">
      <alignment horizontal="center" vertical="center"/>
    </xf>
    <xf numFmtId="2" fontId="29" fillId="15" borderId="105" xfId="9" applyNumberFormat="1" applyFont="1" applyFill="1" applyBorder="1" applyAlignment="1" applyProtection="1">
      <alignment horizontal="center" vertical="center"/>
    </xf>
    <xf numFmtId="2" fontId="26" fillId="15" borderId="106" xfId="9" applyNumberFormat="1" applyFont="1" applyFill="1" applyBorder="1" applyAlignment="1" applyProtection="1">
      <alignment horizontal="center" vertical="center"/>
    </xf>
    <xf numFmtId="2" fontId="26" fillId="0" borderId="107" xfId="9" applyNumberFormat="1" applyFont="1" applyBorder="1" applyAlignment="1" applyProtection="1">
      <alignment horizontal="center" vertical="center"/>
    </xf>
    <xf numFmtId="0" fontId="39" fillId="0" borderId="49" xfId="9" applyFont="1" applyBorder="1" applyAlignment="1" applyProtection="1">
      <alignment horizontal="center" vertical="center"/>
    </xf>
    <xf numFmtId="2" fontId="26" fillId="0" borderId="51" xfId="9" applyNumberFormat="1" applyFont="1" applyBorder="1" applyAlignment="1" applyProtection="1">
      <alignment vertical="center"/>
    </xf>
    <xf numFmtId="2" fontId="26" fillId="0" borderId="36" xfId="9" applyNumberFormat="1" applyFont="1" applyBorder="1" applyAlignment="1" applyProtection="1">
      <alignment vertical="center"/>
    </xf>
    <xf numFmtId="49" fontId="26" fillId="0" borderId="40" xfId="9" applyNumberFormat="1" applyFont="1" applyBorder="1" applyAlignment="1" applyProtection="1">
      <alignment vertical="center"/>
    </xf>
    <xf numFmtId="2" fontId="26" fillId="0" borderId="40" xfId="9" applyNumberFormat="1" applyFont="1" applyBorder="1" applyAlignment="1" applyProtection="1">
      <alignment vertical="center"/>
      <protection locked="0"/>
    </xf>
    <xf numFmtId="2" fontId="26" fillId="0" borderId="37" xfId="9" applyNumberFormat="1" applyFont="1" applyBorder="1" applyAlignment="1" applyProtection="1">
      <alignment vertical="center"/>
    </xf>
    <xf numFmtId="0" fontId="15" fillId="15" borderId="0" xfId="9" applyFill="1"/>
    <xf numFmtId="0" fontId="57" fillId="2" borderId="0" xfId="0" applyFont="1" applyFill="1" applyAlignment="1">
      <alignment horizontal="center"/>
    </xf>
  </cellXfs>
  <cellStyles count="10">
    <cellStyle name="Normal" xfId="0" builtinId="0"/>
    <cellStyle name="Normal 2" xfId="5"/>
    <cellStyle name="Normal 2 2" xfId="1"/>
    <cellStyle name="Normal 2 2 2" xfId="9"/>
    <cellStyle name="Normal 4" xfId="4"/>
    <cellStyle name="Normal 5 2" xfId="3"/>
    <cellStyle name="Normal 5 3" xfId="2"/>
    <cellStyle name="Normal 6" xfId="8"/>
    <cellStyle name="Normal 9" xfId="7"/>
    <cellStyle name="Percent 2" xfId="6"/>
  </cellStyles>
  <dxfs count="68"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>
        <left/>
        <right style="double">
          <color indexed="64"/>
        </right>
        <top/>
        <bottom style="double">
          <color indexed="64"/>
        </bottom>
        <vertical/>
        <horizontal/>
      </border>
      <protection locked="1" hidden="0"/>
    </dxf>
    <dxf>
      <border outline="0">
        <bottom style="double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fill>
        <patternFill patternType="solid">
          <fgColor indexed="64"/>
          <bgColor theme="5" tint="0.399975585192419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[$-2000401]0.##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" formatCode="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4" formatCode="[$-2000401]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  <vertical/>
        <horizontal/>
      </border>
    </dxf>
    <dxf>
      <border outline="0">
        <bottom style="thin">
          <color rgb="FF949D8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949D8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949D86"/>
        </left>
        <right style="thin">
          <color rgb="FF949D86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13" Type="http://schemas.openxmlformats.org/officeDocument/2006/relationships/image" Target="../media/image15.jpeg"/><Relationship Id="rId18" Type="http://schemas.openxmlformats.org/officeDocument/2006/relationships/image" Target="../media/image20.jpeg"/><Relationship Id="rId26" Type="http://schemas.openxmlformats.org/officeDocument/2006/relationships/image" Target="../media/image28.jpeg"/><Relationship Id="rId3" Type="http://schemas.openxmlformats.org/officeDocument/2006/relationships/image" Target="../media/image5.gif"/><Relationship Id="rId21" Type="http://schemas.openxmlformats.org/officeDocument/2006/relationships/image" Target="../media/image23.jpeg"/><Relationship Id="rId7" Type="http://schemas.openxmlformats.org/officeDocument/2006/relationships/image" Target="../media/image9.jpeg"/><Relationship Id="rId12" Type="http://schemas.openxmlformats.org/officeDocument/2006/relationships/image" Target="../media/image14.jpeg"/><Relationship Id="rId17" Type="http://schemas.openxmlformats.org/officeDocument/2006/relationships/image" Target="../media/image19.jpeg"/><Relationship Id="rId25" Type="http://schemas.openxmlformats.org/officeDocument/2006/relationships/image" Target="../media/image27.jpeg"/><Relationship Id="rId33" Type="http://schemas.openxmlformats.org/officeDocument/2006/relationships/image" Target="../media/image35.jpeg"/><Relationship Id="rId2" Type="http://schemas.openxmlformats.org/officeDocument/2006/relationships/image" Target="../media/image4.jpeg"/><Relationship Id="rId16" Type="http://schemas.openxmlformats.org/officeDocument/2006/relationships/image" Target="../media/image18.jpeg"/><Relationship Id="rId20" Type="http://schemas.openxmlformats.org/officeDocument/2006/relationships/image" Target="../media/image22.jpeg"/><Relationship Id="rId29" Type="http://schemas.openxmlformats.org/officeDocument/2006/relationships/image" Target="../media/image31.jpeg"/><Relationship Id="rId1" Type="http://schemas.openxmlformats.org/officeDocument/2006/relationships/image" Target="../media/image3.gif"/><Relationship Id="rId6" Type="http://schemas.openxmlformats.org/officeDocument/2006/relationships/image" Target="../media/image8.jpeg"/><Relationship Id="rId11" Type="http://schemas.openxmlformats.org/officeDocument/2006/relationships/image" Target="../media/image13.jpeg"/><Relationship Id="rId24" Type="http://schemas.openxmlformats.org/officeDocument/2006/relationships/image" Target="../media/image26.jpeg"/><Relationship Id="rId32" Type="http://schemas.openxmlformats.org/officeDocument/2006/relationships/image" Target="../media/image34.jpeg"/><Relationship Id="rId5" Type="http://schemas.openxmlformats.org/officeDocument/2006/relationships/image" Target="../media/image7.jpeg"/><Relationship Id="rId15" Type="http://schemas.openxmlformats.org/officeDocument/2006/relationships/image" Target="../media/image17.jpeg"/><Relationship Id="rId23" Type="http://schemas.openxmlformats.org/officeDocument/2006/relationships/image" Target="../media/image25.jpeg"/><Relationship Id="rId28" Type="http://schemas.openxmlformats.org/officeDocument/2006/relationships/image" Target="../media/image30.jpeg"/><Relationship Id="rId10" Type="http://schemas.openxmlformats.org/officeDocument/2006/relationships/image" Target="../media/image12.jpeg"/><Relationship Id="rId19" Type="http://schemas.openxmlformats.org/officeDocument/2006/relationships/image" Target="../media/image21.jpeg"/><Relationship Id="rId31" Type="http://schemas.openxmlformats.org/officeDocument/2006/relationships/image" Target="../media/image33.jpeg"/><Relationship Id="rId4" Type="http://schemas.openxmlformats.org/officeDocument/2006/relationships/image" Target="../media/image6.jpeg"/><Relationship Id="rId9" Type="http://schemas.openxmlformats.org/officeDocument/2006/relationships/image" Target="../media/image11.jpeg"/><Relationship Id="rId14" Type="http://schemas.openxmlformats.org/officeDocument/2006/relationships/image" Target="../media/image16.jpeg"/><Relationship Id="rId22" Type="http://schemas.openxmlformats.org/officeDocument/2006/relationships/image" Target="../media/image24.jpeg"/><Relationship Id="rId27" Type="http://schemas.openxmlformats.org/officeDocument/2006/relationships/image" Target="../media/image29.jpeg"/><Relationship Id="rId30" Type="http://schemas.openxmlformats.org/officeDocument/2006/relationships/image" Target="../media/image3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1838325</xdr:colOff>
          <xdr:row>2</xdr:row>
          <xdr:rowOff>0</xdr:rowOff>
        </xdr:from>
        <xdr:to>
          <xdr:col>6</xdr:col>
          <xdr:colOff>1162050</xdr:colOff>
          <xdr:row>6</xdr:row>
          <xdr:rowOff>85725</xdr:rowOff>
        </xdr:to>
        <xdr:pic>
          <xdr:nvPicPr>
            <xdr:cNvPr id="2" name="صورة 3" descr="http://hr.mans.edu.eg/AlFarouk/system/Images/no-image.gif"/>
            <xdr:cNvPicPr>
              <a:picLocks noChangeAspect="1" noChangeArrowheads="1"/>
              <a:extLst>
                <a:ext uri="{84589F7E-364E-4C9E-8A38-B11213B215E9}">
                  <a14:cameraTool cellRange="hager" spid="_x0000_s512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231375175" y="609600"/>
              <a:ext cx="1266825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952500</xdr:colOff>
      <xdr:row>1</xdr:row>
      <xdr:rowOff>38100</xdr:rowOff>
    </xdr:from>
    <xdr:to>
      <xdr:col>1</xdr:col>
      <xdr:colOff>333375</xdr:colOff>
      <xdr:row>5</xdr:row>
      <xdr:rowOff>114300</xdr:rowOff>
    </xdr:to>
    <xdr:cxnSp macro="">
      <xdr:nvCxnSpPr>
        <xdr:cNvPr id="3" name="رابط كسهم مستقيم 2"/>
        <xdr:cNvCxnSpPr/>
      </xdr:nvCxnSpPr>
      <xdr:spPr>
        <a:xfrm>
          <a:off x="11238595125" y="390525"/>
          <a:ext cx="752475" cy="1009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20</xdr:row>
      <xdr:rowOff>104775</xdr:rowOff>
    </xdr:from>
    <xdr:to>
      <xdr:col>1</xdr:col>
      <xdr:colOff>1200150</xdr:colOff>
      <xdr:row>20</xdr:row>
      <xdr:rowOff>942975</xdr:rowOff>
    </xdr:to>
    <xdr:pic>
      <xdr:nvPicPr>
        <xdr:cNvPr id="2" name="صورة 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18725" y="19288125"/>
          <a:ext cx="12192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2</xdr:row>
      <xdr:rowOff>104775</xdr:rowOff>
    </xdr:from>
    <xdr:to>
      <xdr:col>1</xdr:col>
      <xdr:colOff>1200150</xdr:colOff>
      <xdr:row>2</xdr:row>
      <xdr:rowOff>942975</xdr:rowOff>
    </xdr:to>
    <xdr:pic>
      <xdr:nvPicPr>
        <xdr:cNvPr id="3" name="صورة 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18725" y="1114425"/>
          <a:ext cx="11620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201682</xdr:colOff>
      <xdr:row>3</xdr:row>
      <xdr:rowOff>95249</xdr:rowOff>
    </xdr:from>
    <xdr:to>
      <xdr:col>1</xdr:col>
      <xdr:colOff>1171575</xdr:colOff>
      <xdr:row>3</xdr:row>
      <xdr:rowOff>876300</xdr:rowOff>
    </xdr:to>
    <xdr:pic>
      <xdr:nvPicPr>
        <xdr:cNvPr id="4" name="صورة 4" descr="http://hr.mans.edu.eg/dpp/2830113/25/00091/00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236947300" y="2114549"/>
          <a:ext cx="969893" cy="781051"/>
        </a:xfrm>
        <a:prstGeom prst="rect">
          <a:avLst/>
        </a:prstGeom>
        <a:noFill/>
        <a:ln>
          <a:gradFill flip="none" rotWithShape="1">
            <a:gsLst>
              <a:gs pos="0">
                <a:srgbClr val="000082"/>
              </a:gs>
              <a:gs pos="30000">
                <a:srgbClr val="66008F"/>
              </a:gs>
              <a:gs pos="64999">
                <a:srgbClr val="BA0066"/>
              </a:gs>
              <a:gs pos="89999">
                <a:srgbClr val="FF0000"/>
              </a:gs>
              <a:gs pos="100000">
                <a:srgbClr val="FF8200"/>
              </a:gs>
            </a:gsLst>
            <a:lin ang="5400000" scaled="1"/>
            <a:tileRect/>
          </a:gradFill>
        </a:ln>
        <a:effectLst>
          <a:outerShdw blurRad="50800" dist="50800" dir="5400000" sx="101000" sy="101000" algn="ctr" rotWithShape="0">
            <a:srgbClr val="000000">
              <a:alpha val="8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5</xdr:row>
      <xdr:rowOff>66675</xdr:rowOff>
    </xdr:from>
    <xdr:to>
      <xdr:col>1</xdr:col>
      <xdr:colOff>1143000</xdr:colOff>
      <xdr:row>5</xdr:row>
      <xdr:rowOff>904875</xdr:rowOff>
    </xdr:to>
    <xdr:pic>
      <xdr:nvPicPr>
        <xdr:cNvPr id="5" name="صورة 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75875" y="4105275"/>
          <a:ext cx="10477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6</xdr:row>
      <xdr:rowOff>57150</xdr:rowOff>
    </xdr:from>
    <xdr:to>
      <xdr:col>1</xdr:col>
      <xdr:colOff>1143000</xdr:colOff>
      <xdr:row>6</xdr:row>
      <xdr:rowOff>895350</xdr:rowOff>
    </xdr:to>
    <xdr:pic>
      <xdr:nvPicPr>
        <xdr:cNvPr id="6" name="صورة 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75875" y="5105400"/>
          <a:ext cx="1019175" cy="838200"/>
        </a:xfrm>
        <a:prstGeom prst="rect">
          <a:avLst/>
        </a:prstGeom>
        <a:noFill/>
        <a:ln>
          <a:gradFill>
            <a:gsLst>
              <a:gs pos="0">
                <a:srgbClr val="FF0000"/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161925</xdr:colOff>
      <xdr:row>7</xdr:row>
      <xdr:rowOff>76200</xdr:rowOff>
    </xdr:from>
    <xdr:to>
      <xdr:col>1</xdr:col>
      <xdr:colOff>1143000</xdr:colOff>
      <xdr:row>7</xdr:row>
      <xdr:rowOff>914400</xdr:rowOff>
    </xdr:to>
    <xdr:pic>
      <xdr:nvPicPr>
        <xdr:cNvPr id="7" name="صورة 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1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75875" y="6134100"/>
          <a:ext cx="981075" cy="83820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8</xdr:row>
      <xdr:rowOff>9525</xdr:rowOff>
    </xdr:from>
    <xdr:to>
      <xdr:col>1</xdr:col>
      <xdr:colOff>1152525</xdr:colOff>
      <xdr:row>8</xdr:row>
      <xdr:rowOff>885825</xdr:rowOff>
    </xdr:to>
    <xdr:pic>
      <xdr:nvPicPr>
        <xdr:cNvPr id="8" name="صورة 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16000" contrast="-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66350" y="7077075"/>
          <a:ext cx="1076325" cy="876300"/>
        </a:xfrm>
        <a:prstGeom prst="rect">
          <a:avLst/>
        </a:prstGeom>
        <a:noFill/>
        <a:ln cmpd="thickThin">
          <a:solidFill>
            <a:srgbClr val="FF0000"/>
          </a:solidFill>
          <a:prstDash val="sysDot"/>
          <a:beve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9</xdr:row>
      <xdr:rowOff>28574</xdr:rowOff>
    </xdr:from>
    <xdr:to>
      <xdr:col>1</xdr:col>
      <xdr:colOff>1181100</xdr:colOff>
      <xdr:row>9</xdr:row>
      <xdr:rowOff>933449</xdr:rowOff>
    </xdr:to>
    <xdr:pic>
      <xdr:nvPicPr>
        <xdr:cNvPr id="9" name="صورة 1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duotone>
            <a:prstClr val="black"/>
            <a:srgbClr val="D9C3A5">
              <a:tint val="50000"/>
              <a:satMod val="180000"/>
            </a:srgbClr>
          </a:duotone>
          <a:lum bright="-2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8105774"/>
          <a:ext cx="1114425" cy="904875"/>
        </a:xfrm>
        <a:prstGeom prst="rect">
          <a:avLst/>
        </a:prstGeom>
        <a:noFill/>
        <a:ln w="9525">
          <a:gradFill>
            <a:gsLst>
              <a:gs pos="0">
                <a:srgbClr val="FF0000"/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10</xdr:row>
      <xdr:rowOff>66675</xdr:rowOff>
    </xdr:from>
    <xdr:to>
      <xdr:col>1</xdr:col>
      <xdr:colOff>1143000</xdr:colOff>
      <xdr:row>10</xdr:row>
      <xdr:rowOff>904875</xdr:rowOff>
    </xdr:to>
    <xdr:pic>
      <xdr:nvPicPr>
        <xdr:cNvPr id="10" name="صورة 1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75875" y="9153525"/>
          <a:ext cx="1066800" cy="838200"/>
        </a:xfrm>
        <a:prstGeom prst="rect">
          <a:avLst/>
        </a:prstGeom>
        <a:noFill/>
        <a:ln>
          <a:gradFill>
            <a:gsLst>
              <a:gs pos="0">
                <a:srgbClr val="FF0000"/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11</xdr:row>
      <xdr:rowOff>76200</xdr:rowOff>
    </xdr:from>
    <xdr:to>
      <xdr:col>1</xdr:col>
      <xdr:colOff>1171575</xdr:colOff>
      <xdr:row>11</xdr:row>
      <xdr:rowOff>895350</xdr:rowOff>
    </xdr:to>
    <xdr:pic>
      <xdr:nvPicPr>
        <xdr:cNvPr id="11" name="صورة 12" descr="http://hr.mans.edu.eg/dpp/2850425/25/00204/00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10172700"/>
          <a:ext cx="103822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12</xdr:row>
      <xdr:rowOff>28575</xdr:rowOff>
    </xdr:from>
    <xdr:to>
      <xdr:col>1</xdr:col>
      <xdr:colOff>1152525</xdr:colOff>
      <xdr:row>12</xdr:row>
      <xdr:rowOff>971551</xdr:rowOff>
    </xdr:to>
    <xdr:pic>
      <xdr:nvPicPr>
        <xdr:cNvPr id="12" name="صورة 1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66350" y="11134725"/>
          <a:ext cx="1076325" cy="942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13</xdr:row>
      <xdr:rowOff>95250</xdr:rowOff>
    </xdr:from>
    <xdr:to>
      <xdr:col>1</xdr:col>
      <xdr:colOff>1143000</xdr:colOff>
      <xdr:row>13</xdr:row>
      <xdr:rowOff>933450</xdr:rowOff>
    </xdr:to>
    <xdr:pic>
      <xdr:nvPicPr>
        <xdr:cNvPr id="13" name="صورة 1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75875" y="12211050"/>
          <a:ext cx="10572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14</xdr:row>
      <xdr:rowOff>66675</xdr:rowOff>
    </xdr:from>
    <xdr:to>
      <xdr:col>1</xdr:col>
      <xdr:colOff>1171575</xdr:colOff>
      <xdr:row>14</xdr:row>
      <xdr:rowOff>962025</xdr:rowOff>
    </xdr:to>
    <xdr:pic>
      <xdr:nvPicPr>
        <xdr:cNvPr id="14" name="صورة 1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13192125"/>
          <a:ext cx="11144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15</xdr:row>
      <xdr:rowOff>95250</xdr:rowOff>
    </xdr:from>
    <xdr:to>
      <xdr:col>1</xdr:col>
      <xdr:colOff>1133475</xdr:colOff>
      <xdr:row>15</xdr:row>
      <xdr:rowOff>876299</xdr:rowOff>
    </xdr:to>
    <xdr:pic>
      <xdr:nvPicPr>
        <xdr:cNvPr id="15" name="صورة 1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85400" y="14230350"/>
          <a:ext cx="981075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16</xdr:row>
      <xdr:rowOff>9524</xdr:rowOff>
    </xdr:from>
    <xdr:to>
      <xdr:col>1</xdr:col>
      <xdr:colOff>1133475</xdr:colOff>
      <xdr:row>16</xdr:row>
      <xdr:rowOff>895349</xdr:rowOff>
    </xdr:to>
    <xdr:pic>
      <xdr:nvPicPr>
        <xdr:cNvPr id="16" name="صورة 17" descr="http://hr.mans.edu.eg/dpp/2781120/25/02229/00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85400" y="15154274"/>
          <a:ext cx="100012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142875</xdr:colOff>
      <xdr:row>17</xdr:row>
      <xdr:rowOff>38100</xdr:rowOff>
    </xdr:from>
    <xdr:to>
      <xdr:col>1</xdr:col>
      <xdr:colOff>1181100</xdr:colOff>
      <xdr:row>17</xdr:row>
      <xdr:rowOff>933450</xdr:rowOff>
    </xdr:to>
    <xdr:pic>
      <xdr:nvPicPr>
        <xdr:cNvPr id="17" name="صورة 1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16192500"/>
          <a:ext cx="10382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87</xdr:row>
      <xdr:rowOff>428625</xdr:rowOff>
    </xdr:from>
    <xdr:to>
      <xdr:col>1</xdr:col>
      <xdr:colOff>1028700</xdr:colOff>
      <xdr:row>88</xdr:row>
      <xdr:rowOff>247650</xdr:rowOff>
    </xdr:to>
    <xdr:pic>
      <xdr:nvPicPr>
        <xdr:cNvPr id="18" name="صورة 19" descr="http://hr.mans.edu.eg/dpp/2840513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090175" y="87258525"/>
          <a:ext cx="94297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19</xdr:row>
      <xdr:rowOff>28575</xdr:rowOff>
    </xdr:from>
    <xdr:to>
      <xdr:col>1</xdr:col>
      <xdr:colOff>1152525</xdr:colOff>
      <xdr:row>19</xdr:row>
      <xdr:rowOff>942975</xdr:rowOff>
    </xdr:to>
    <xdr:pic>
      <xdr:nvPicPr>
        <xdr:cNvPr id="19" name="صورة 2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66350" y="18202275"/>
          <a:ext cx="10572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18</xdr:row>
      <xdr:rowOff>47624</xdr:rowOff>
    </xdr:from>
    <xdr:to>
      <xdr:col>1</xdr:col>
      <xdr:colOff>1133475</xdr:colOff>
      <xdr:row>18</xdr:row>
      <xdr:rowOff>990599</xdr:rowOff>
    </xdr:to>
    <xdr:pic>
      <xdr:nvPicPr>
        <xdr:cNvPr id="20" name="صورة 21" descr="http://hr.mans.edu.eg/dpp/2840129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85400" y="17211674"/>
          <a:ext cx="1085850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104775</xdr:colOff>
      <xdr:row>35</xdr:row>
      <xdr:rowOff>66675</xdr:rowOff>
    </xdr:from>
    <xdr:to>
      <xdr:col>1</xdr:col>
      <xdr:colOff>1133475</xdr:colOff>
      <xdr:row>35</xdr:row>
      <xdr:rowOff>904875</xdr:rowOff>
    </xdr:to>
    <xdr:pic>
      <xdr:nvPicPr>
        <xdr:cNvPr id="21" name="صورة 2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85400" y="34394775"/>
          <a:ext cx="1028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22</xdr:row>
      <xdr:rowOff>47625</xdr:rowOff>
    </xdr:from>
    <xdr:to>
      <xdr:col>1</xdr:col>
      <xdr:colOff>1181100</xdr:colOff>
      <xdr:row>22</xdr:row>
      <xdr:rowOff>885825</xdr:rowOff>
    </xdr:to>
    <xdr:pic>
      <xdr:nvPicPr>
        <xdr:cNvPr id="22" name="صورة 2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21250275"/>
          <a:ext cx="11144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21</xdr:row>
      <xdr:rowOff>66675</xdr:rowOff>
    </xdr:from>
    <xdr:to>
      <xdr:col>1</xdr:col>
      <xdr:colOff>1162050</xdr:colOff>
      <xdr:row>21</xdr:row>
      <xdr:rowOff>914400</xdr:rowOff>
    </xdr:to>
    <xdr:pic>
      <xdr:nvPicPr>
        <xdr:cNvPr id="23" name="صورة 24" descr="http://hr.mans.edu.eg/dpp/2851117/25/00374/00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6825" y="20259675"/>
          <a:ext cx="10382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87</xdr:row>
      <xdr:rowOff>1000125</xdr:rowOff>
    </xdr:from>
    <xdr:to>
      <xdr:col>3</xdr:col>
      <xdr:colOff>1143000</xdr:colOff>
      <xdr:row>88</xdr:row>
      <xdr:rowOff>847725</xdr:rowOff>
    </xdr:to>
    <xdr:pic>
      <xdr:nvPicPr>
        <xdr:cNvPr id="24" name="صورة 25" descr="http://hr.mans.edu.eg/dpp/2720921/25/00222/00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737375" y="87830025"/>
          <a:ext cx="10858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25</xdr:row>
      <xdr:rowOff>47625</xdr:rowOff>
    </xdr:from>
    <xdr:to>
      <xdr:col>1</xdr:col>
      <xdr:colOff>1152525</xdr:colOff>
      <xdr:row>25</xdr:row>
      <xdr:rowOff>885825</xdr:rowOff>
    </xdr:to>
    <xdr:pic>
      <xdr:nvPicPr>
        <xdr:cNvPr id="25" name="صورة 2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66350" y="24279225"/>
          <a:ext cx="1104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89</xdr:row>
      <xdr:rowOff>695325</xdr:rowOff>
    </xdr:from>
    <xdr:to>
      <xdr:col>2</xdr:col>
      <xdr:colOff>1628775</xdr:colOff>
      <xdr:row>90</xdr:row>
      <xdr:rowOff>523875</xdr:rowOff>
    </xdr:to>
    <xdr:pic>
      <xdr:nvPicPr>
        <xdr:cNvPr id="26" name="صورة 27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223275" y="89544525"/>
          <a:ext cx="11906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27</xdr:row>
      <xdr:rowOff>9525</xdr:rowOff>
    </xdr:from>
    <xdr:to>
      <xdr:col>1</xdr:col>
      <xdr:colOff>1200150</xdr:colOff>
      <xdr:row>27</xdr:row>
      <xdr:rowOff>923925</xdr:rowOff>
    </xdr:to>
    <xdr:pic>
      <xdr:nvPicPr>
        <xdr:cNvPr id="27" name="صورة 2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18725" y="26260425"/>
          <a:ext cx="11334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23</xdr:row>
      <xdr:rowOff>66675</xdr:rowOff>
    </xdr:from>
    <xdr:to>
      <xdr:col>1</xdr:col>
      <xdr:colOff>1143000</xdr:colOff>
      <xdr:row>23</xdr:row>
      <xdr:rowOff>952501</xdr:rowOff>
    </xdr:to>
    <xdr:pic>
      <xdr:nvPicPr>
        <xdr:cNvPr id="28" name="صورة 29" descr="http://hr.mans.edu.eg/dpp/2810203/25/00229/00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75875" y="22278975"/>
          <a:ext cx="1019175" cy="885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257175</xdr:colOff>
      <xdr:row>89</xdr:row>
      <xdr:rowOff>161925</xdr:rowOff>
    </xdr:from>
    <xdr:to>
      <xdr:col>9</xdr:col>
      <xdr:colOff>438150</xdr:colOff>
      <xdr:row>89</xdr:row>
      <xdr:rowOff>1000125</xdr:rowOff>
    </xdr:to>
    <xdr:pic>
      <xdr:nvPicPr>
        <xdr:cNvPr id="29" name="صورة 3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670200" y="89011125"/>
          <a:ext cx="22383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76201</xdr:colOff>
      <xdr:row>39</xdr:row>
      <xdr:rowOff>57150</xdr:rowOff>
    </xdr:from>
    <xdr:to>
      <xdr:col>1</xdr:col>
      <xdr:colOff>1190626</xdr:colOff>
      <xdr:row>39</xdr:row>
      <xdr:rowOff>895350</xdr:rowOff>
    </xdr:to>
    <xdr:pic>
      <xdr:nvPicPr>
        <xdr:cNvPr id="30" name="صورة 3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28249" y="38423850"/>
          <a:ext cx="11144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76201</xdr:colOff>
      <xdr:row>31</xdr:row>
      <xdr:rowOff>76200</xdr:rowOff>
    </xdr:from>
    <xdr:to>
      <xdr:col>1</xdr:col>
      <xdr:colOff>1209676</xdr:colOff>
      <xdr:row>31</xdr:row>
      <xdr:rowOff>990600</xdr:rowOff>
    </xdr:to>
    <xdr:pic>
      <xdr:nvPicPr>
        <xdr:cNvPr id="31" name="صورة 3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199" y="30365700"/>
          <a:ext cx="11334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26</xdr:row>
      <xdr:rowOff>19050</xdr:rowOff>
    </xdr:from>
    <xdr:to>
      <xdr:col>1</xdr:col>
      <xdr:colOff>1181100</xdr:colOff>
      <xdr:row>26</xdr:row>
      <xdr:rowOff>923925</xdr:rowOff>
    </xdr:to>
    <xdr:pic>
      <xdr:nvPicPr>
        <xdr:cNvPr id="32" name="صورة 33" descr="http://hr.mans.edu.eg/dpp/2780819/25/00183/00.jp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25260300"/>
          <a:ext cx="112395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32</xdr:row>
      <xdr:rowOff>47625</xdr:rowOff>
    </xdr:from>
    <xdr:to>
      <xdr:col>1</xdr:col>
      <xdr:colOff>1123949</xdr:colOff>
      <xdr:row>32</xdr:row>
      <xdr:rowOff>952501</xdr:rowOff>
    </xdr:to>
    <xdr:pic>
      <xdr:nvPicPr>
        <xdr:cNvPr id="33" name="صورة 3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94926" y="31346775"/>
          <a:ext cx="1057274" cy="904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28</xdr:row>
      <xdr:rowOff>57150</xdr:rowOff>
    </xdr:from>
    <xdr:to>
      <xdr:col>1</xdr:col>
      <xdr:colOff>1209675</xdr:colOff>
      <xdr:row>28</xdr:row>
      <xdr:rowOff>981075</xdr:rowOff>
    </xdr:to>
    <xdr:pic>
      <xdr:nvPicPr>
        <xdr:cNvPr id="34" name="صورة 35" descr="http://hr.mans.edu.eg/dpp/2820910/25/00301/00.jp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200" y="27317700"/>
          <a:ext cx="1133475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29</xdr:row>
      <xdr:rowOff>9525</xdr:rowOff>
    </xdr:from>
    <xdr:to>
      <xdr:col>1</xdr:col>
      <xdr:colOff>1209675</xdr:colOff>
      <xdr:row>29</xdr:row>
      <xdr:rowOff>952500</xdr:rowOff>
    </xdr:to>
    <xdr:pic>
      <xdr:nvPicPr>
        <xdr:cNvPr id="35" name="صورة 36" descr="http://hr.mans.edu.eg/dpp/2841231/25/00207/00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200" y="28279725"/>
          <a:ext cx="11334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30</xdr:row>
      <xdr:rowOff>47624</xdr:rowOff>
    </xdr:from>
    <xdr:to>
      <xdr:col>1</xdr:col>
      <xdr:colOff>1152525</xdr:colOff>
      <xdr:row>30</xdr:row>
      <xdr:rowOff>971549</xdr:rowOff>
    </xdr:to>
    <xdr:pic>
      <xdr:nvPicPr>
        <xdr:cNvPr id="36" name="صورة 37" descr="http://hr.mans.edu.eg/dpp/2811009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66350" y="29327474"/>
          <a:ext cx="1104900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47626</xdr:colOff>
      <xdr:row>37</xdr:row>
      <xdr:rowOff>76200</xdr:rowOff>
    </xdr:from>
    <xdr:to>
      <xdr:col>1</xdr:col>
      <xdr:colOff>1190625</xdr:colOff>
      <xdr:row>37</xdr:row>
      <xdr:rowOff>952500</xdr:rowOff>
    </xdr:to>
    <xdr:pic>
      <xdr:nvPicPr>
        <xdr:cNvPr id="37" name="صورة 3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28250" y="36423600"/>
          <a:ext cx="1142999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38</xdr:row>
      <xdr:rowOff>76199</xdr:rowOff>
    </xdr:from>
    <xdr:to>
      <xdr:col>1</xdr:col>
      <xdr:colOff>1181100</xdr:colOff>
      <xdr:row>38</xdr:row>
      <xdr:rowOff>923924</xdr:rowOff>
    </xdr:to>
    <xdr:pic>
      <xdr:nvPicPr>
        <xdr:cNvPr id="38" name="صورة 3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37433249"/>
          <a:ext cx="112395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133350</xdr:colOff>
      <xdr:row>87</xdr:row>
      <xdr:rowOff>609600</xdr:rowOff>
    </xdr:from>
    <xdr:to>
      <xdr:col>6</xdr:col>
      <xdr:colOff>561975</xdr:colOff>
      <xdr:row>88</xdr:row>
      <xdr:rowOff>400050</xdr:rowOff>
    </xdr:to>
    <xdr:pic>
      <xdr:nvPicPr>
        <xdr:cNvPr id="39" name="صورة 4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603775" y="87439500"/>
          <a:ext cx="11144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28576</xdr:colOff>
      <xdr:row>33</xdr:row>
      <xdr:rowOff>85726</xdr:rowOff>
    </xdr:from>
    <xdr:to>
      <xdr:col>1</xdr:col>
      <xdr:colOff>1219201</xdr:colOff>
      <xdr:row>33</xdr:row>
      <xdr:rowOff>1000126</xdr:rowOff>
    </xdr:to>
    <xdr:pic>
      <xdr:nvPicPr>
        <xdr:cNvPr id="40" name="صورة 41" descr="http://hr.mans.edu.eg/dpp/2680423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9674" y="32394526"/>
          <a:ext cx="119062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514351</xdr:colOff>
      <xdr:row>89</xdr:row>
      <xdr:rowOff>409575</xdr:rowOff>
    </xdr:from>
    <xdr:to>
      <xdr:col>9</xdr:col>
      <xdr:colOff>514350</xdr:colOff>
      <xdr:row>90</xdr:row>
      <xdr:rowOff>304801</xdr:rowOff>
    </xdr:to>
    <xdr:pic>
      <xdr:nvPicPr>
        <xdr:cNvPr id="41" name="صورة 44" descr="http://hr.mans.edu.eg/dpp/2730813/25/00521/00.jp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594000" y="89258775"/>
          <a:ext cx="685799" cy="904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42</xdr:row>
      <xdr:rowOff>66675</xdr:rowOff>
    </xdr:from>
    <xdr:to>
      <xdr:col>1</xdr:col>
      <xdr:colOff>1162050</xdr:colOff>
      <xdr:row>42</xdr:row>
      <xdr:rowOff>904875</xdr:rowOff>
    </xdr:to>
    <xdr:pic>
      <xdr:nvPicPr>
        <xdr:cNvPr id="42" name="صورة 4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6825" y="41462325"/>
          <a:ext cx="10953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34</xdr:row>
      <xdr:rowOff>19050</xdr:rowOff>
    </xdr:from>
    <xdr:to>
      <xdr:col>1</xdr:col>
      <xdr:colOff>1152525</xdr:colOff>
      <xdr:row>34</xdr:row>
      <xdr:rowOff>981076</xdr:rowOff>
    </xdr:to>
    <xdr:pic>
      <xdr:nvPicPr>
        <xdr:cNvPr id="43" name="صورة 46" descr="http://hr.mans.edu.eg/dpp/2880720/25/01628/00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66350" y="33337500"/>
          <a:ext cx="1133475" cy="962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44</xdr:row>
      <xdr:rowOff>76199</xdr:rowOff>
    </xdr:from>
    <xdr:to>
      <xdr:col>1</xdr:col>
      <xdr:colOff>1123950</xdr:colOff>
      <xdr:row>44</xdr:row>
      <xdr:rowOff>885824</xdr:rowOff>
    </xdr:to>
    <xdr:pic>
      <xdr:nvPicPr>
        <xdr:cNvPr id="44" name="صورة 4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94925" y="43491149"/>
          <a:ext cx="1066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76201</xdr:colOff>
      <xdr:row>36</xdr:row>
      <xdr:rowOff>66675</xdr:rowOff>
    </xdr:from>
    <xdr:to>
      <xdr:col>1</xdr:col>
      <xdr:colOff>1219200</xdr:colOff>
      <xdr:row>36</xdr:row>
      <xdr:rowOff>971550</xdr:rowOff>
    </xdr:to>
    <xdr:pic>
      <xdr:nvPicPr>
        <xdr:cNvPr id="45" name="صورة 48" descr="http://hr.mans.edu.eg/dpp/2830801/25/03041/00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9675" y="35404425"/>
          <a:ext cx="1142999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46</xdr:row>
      <xdr:rowOff>85725</xdr:rowOff>
    </xdr:from>
    <xdr:to>
      <xdr:col>1</xdr:col>
      <xdr:colOff>1171575</xdr:colOff>
      <xdr:row>46</xdr:row>
      <xdr:rowOff>923925</xdr:rowOff>
    </xdr:to>
    <xdr:pic>
      <xdr:nvPicPr>
        <xdr:cNvPr id="46" name="صورة 4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45519975"/>
          <a:ext cx="10953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47</xdr:row>
      <xdr:rowOff>76200</xdr:rowOff>
    </xdr:from>
    <xdr:to>
      <xdr:col>1</xdr:col>
      <xdr:colOff>1133475</xdr:colOff>
      <xdr:row>47</xdr:row>
      <xdr:rowOff>914400</xdr:rowOff>
    </xdr:to>
    <xdr:pic>
      <xdr:nvPicPr>
        <xdr:cNvPr id="47" name="صورة 5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85400" y="46520100"/>
          <a:ext cx="10096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48</xdr:row>
      <xdr:rowOff>85725</xdr:rowOff>
    </xdr:from>
    <xdr:to>
      <xdr:col>1</xdr:col>
      <xdr:colOff>1181100</xdr:colOff>
      <xdr:row>48</xdr:row>
      <xdr:rowOff>923925</xdr:rowOff>
    </xdr:to>
    <xdr:pic>
      <xdr:nvPicPr>
        <xdr:cNvPr id="48" name="صورة 5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47539275"/>
          <a:ext cx="11239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49</xdr:row>
      <xdr:rowOff>47625</xdr:rowOff>
    </xdr:from>
    <xdr:to>
      <xdr:col>1</xdr:col>
      <xdr:colOff>1219200</xdr:colOff>
      <xdr:row>49</xdr:row>
      <xdr:rowOff>885825</xdr:rowOff>
    </xdr:to>
    <xdr:pic>
      <xdr:nvPicPr>
        <xdr:cNvPr id="49" name="صورة 5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9675" y="48510825"/>
          <a:ext cx="11906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123826</xdr:colOff>
      <xdr:row>89</xdr:row>
      <xdr:rowOff>628650</xdr:rowOff>
    </xdr:from>
    <xdr:to>
      <xdr:col>9</xdr:col>
      <xdr:colOff>142876</xdr:colOff>
      <xdr:row>90</xdr:row>
      <xdr:rowOff>561975</xdr:rowOff>
    </xdr:to>
    <xdr:pic>
      <xdr:nvPicPr>
        <xdr:cNvPr id="50" name="صورة 53" descr="http://hr.mans.edu.eg/dpp/2820919/88/00408/00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65474" y="89477850"/>
          <a:ext cx="1390650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41</xdr:row>
      <xdr:rowOff>38100</xdr:rowOff>
    </xdr:from>
    <xdr:to>
      <xdr:col>1</xdr:col>
      <xdr:colOff>1181100</xdr:colOff>
      <xdr:row>41</xdr:row>
      <xdr:rowOff>895349</xdr:rowOff>
    </xdr:to>
    <xdr:pic>
      <xdr:nvPicPr>
        <xdr:cNvPr id="51" name="صورة 54" descr="http://hr.mans.edu.eg/dpp/2841022/25/00183/00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40424100"/>
          <a:ext cx="1114425" cy="857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55</xdr:row>
      <xdr:rowOff>38099</xdr:rowOff>
    </xdr:from>
    <xdr:to>
      <xdr:col>1</xdr:col>
      <xdr:colOff>1181099</xdr:colOff>
      <xdr:row>55</xdr:row>
      <xdr:rowOff>923924</xdr:rowOff>
    </xdr:to>
    <xdr:pic>
      <xdr:nvPicPr>
        <xdr:cNvPr id="52" name="صورة 5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6" y="54559199"/>
          <a:ext cx="1133474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43</xdr:row>
      <xdr:rowOff>38101</xdr:rowOff>
    </xdr:from>
    <xdr:to>
      <xdr:col>1</xdr:col>
      <xdr:colOff>1162050</xdr:colOff>
      <xdr:row>43</xdr:row>
      <xdr:rowOff>952501</xdr:rowOff>
    </xdr:to>
    <xdr:pic>
      <xdr:nvPicPr>
        <xdr:cNvPr id="53" name="صورة 56" descr="http://hr.mans.edu.eg/dpp/2671206/25/01837/00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6825" y="42443401"/>
          <a:ext cx="11049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85724</xdr:colOff>
      <xdr:row>54</xdr:row>
      <xdr:rowOff>66675</xdr:rowOff>
    </xdr:from>
    <xdr:to>
      <xdr:col>1</xdr:col>
      <xdr:colOff>1171574</xdr:colOff>
      <xdr:row>54</xdr:row>
      <xdr:rowOff>962025</xdr:rowOff>
    </xdr:to>
    <xdr:pic>
      <xdr:nvPicPr>
        <xdr:cNvPr id="54" name="صورة 5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1" y="53578125"/>
          <a:ext cx="10858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45</xdr:row>
      <xdr:rowOff>66674</xdr:rowOff>
    </xdr:from>
    <xdr:to>
      <xdr:col>1</xdr:col>
      <xdr:colOff>1143000</xdr:colOff>
      <xdr:row>45</xdr:row>
      <xdr:rowOff>923925</xdr:rowOff>
    </xdr:to>
    <xdr:pic>
      <xdr:nvPicPr>
        <xdr:cNvPr id="55" name="صورة 58" descr="http://hr.mans.edu.eg/dpp/2610603/25/00111/00.jp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75875" y="44491274"/>
          <a:ext cx="1009650" cy="857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1257300</xdr:colOff>
      <xdr:row>88</xdr:row>
      <xdr:rowOff>371475</xdr:rowOff>
    </xdr:from>
    <xdr:to>
      <xdr:col>8</xdr:col>
      <xdr:colOff>276225</xdr:colOff>
      <xdr:row>89</xdr:row>
      <xdr:rowOff>200025</xdr:rowOff>
    </xdr:to>
    <xdr:pic>
      <xdr:nvPicPr>
        <xdr:cNvPr id="56" name="صورة 5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517925" y="88211025"/>
          <a:ext cx="16478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1257300</xdr:colOff>
      <xdr:row>88</xdr:row>
      <xdr:rowOff>466725</xdr:rowOff>
    </xdr:from>
    <xdr:to>
      <xdr:col>7</xdr:col>
      <xdr:colOff>285750</xdr:colOff>
      <xdr:row>89</xdr:row>
      <xdr:rowOff>295275</xdr:rowOff>
    </xdr:to>
    <xdr:pic>
      <xdr:nvPicPr>
        <xdr:cNvPr id="57" name="صورة 60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194200" y="88306275"/>
          <a:ext cx="16573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58</xdr:row>
      <xdr:rowOff>85725</xdr:rowOff>
    </xdr:from>
    <xdr:to>
      <xdr:col>1</xdr:col>
      <xdr:colOff>1123950</xdr:colOff>
      <xdr:row>58</xdr:row>
      <xdr:rowOff>923925</xdr:rowOff>
    </xdr:to>
    <xdr:pic>
      <xdr:nvPicPr>
        <xdr:cNvPr id="58" name="صورة 6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94925" y="57635775"/>
          <a:ext cx="10668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59</xdr:row>
      <xdr:rowOff>57150</xdr:rowOff>
    </xdr:from>
    <xdr:to>
      <xdr:col>1</xdr:col>
      <xdr:colOff>1181100</xdr:colOff>
      <xdr:row>59</xdr:row>
      <xdr:rowOff>895350</xdr:rowOff>
    </xdr:to>
    <xdr:pic>
      <xdr:nvPicPr>
        <xdr:cNvPr id="59" name="صورة 6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58616850"/>
          <a:ext cx="10858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60</xdr:row>
      <xdr:rowOff>28575</xdr:rowOff>
    </xdr:from>
    <xdr:to>
      <xdr:col>1</xdr:col>
      <xdr:colOff>1200150</xdr:colOff>
      <xdr:row>60</xdr:row>
      <xdr:rowOff>866775</xdr:rowOff>
    </xdr:to>
    <xdr:pic>
      <xdr:nvPicPr>
        <xdr:cNvPr id="60" name="صورة 6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18725" y="59597925"/>
          <a:ext cx="1181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62</xdr:row>
      <xdr:rowOff>38100</xdr:rowOff>
    </xdr:from>
    <xdr:to>
      <xdr:col>1</xdr:col>
      <xdr:colOff>1219200</xdr:colOff>
      <xdr:row>62</xdr:row>
      <xdr:rowOff>876300</xdr:rowOff>
    </xdr:to>
    <xdr:pic>
      <xdr:nvPicPr>
        <xdr:cNvPr id="61" name="صورة 64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9675" y="61626750"/>
          <a:ext cx="11715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52</xdr:row>
      <xdr:rowOff>66675</xdr:rowOff>
    </xdr:from>
    <xdr:to>
      <xdr:col>1</xdr:col>
      <xdr:colOff>1162050</xdr:colOff>
      <xdr:row>52</xdr:row>
      <xdr:rowOff>942975</xdr:rowOff>
    </xdr:to>
    <xdr:pic>
      <xdr:nvPicPr>
        <xdr:cNvPr id="62" name="صورة 65" descr="http://hr.mans.edu.eg/dpp/2791222/25/00339/00.jpg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6825" y="51558825"/>
          <a:ext cx="10668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63</xdr:row>
      <xdr:rowOff>38100</xdr:rowOff>
    </xdr:from>
    <xdr:to>
      <xdr:col>1</xdr:col>
      <xdr:colOff>1200150</xdr:colOff>
      <xdr:row>63</xdr:row>
      <xdr:rowOff>942975</xdr:rowOff>
    </xdr:to>
    <xdr:pic>
      <xdr:nvPicPr>
        <xdr:cNvPr id="63" name="صورة 6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18725" y="62636400"/>
          <a:ext cx="11049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71</xdr:row>
      <xdr:rowOff>38100</xdr:rowOff>
    </xdr:from>
    <xdr:to>
      <xdr:col>1</xdr:col>
      <xdr:colOff>1209675</xdr:colOff>
      <xdr:row>71</xdr:row>
      <xdr:rowOff>876300</xdr:rowOff>
    </xdr:to>
    <xdr:pic>
      <xdr:nvPicPr>
        <xdr:cNvPr id="64" name="صورة 6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200" y="70713600"/>
          <a:ext cx="11334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72</xdr:row>
      <xdr:rowOff>47625</xdr:rowOff>
    </xdr:from>
    <xdr:to>
      <xdr:col>1</xdr:col>
      <xdr:colOff>1171575</xdr:colOff>
      <xdr:row>72</xdr:row>
      <xdr:rowOff>885825</xdr:rowOff>
    </xdr:to>
    <xdr:pic>
      <xdr:nvPicPr>
        <xdr:cNvPr id="65" name="صورة 6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71732775"/>
          <a:ext cx="11334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67</xdr:row>
      <xdr:rowOff>76200</xdr:rowOff>
    </xdr:from>
    <xdr:to>
      <xdr:col>1</xdr:col>
      <xdr:colOff>1190625</xdr:colOff>
      <xdr:row>67</xdr:row>
      <xdr:rowOff>914400</xdr:rowOff>
    </xdr:to>
    <xdr:pic>
      <xdr:nvPicPr>
        <xdr:cNvPr id="66" name="صورة 6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28250" y="66713100"/>
          <a:ext cx="11239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56</xdr:row>
      <xdr:rowOff>38099</xdr:rowOff>
    </xdr:from>
    <xdr:to>
      <xdr:col>1</xdr:col>
      <xdr:colOff>1143000</xdr:colOff>
      <xdr:row>56</xdr:row>
      <xdr:rowOff>962024</xdr:rowOff>
    </xdr:to>
    <xdr:pic>
      <xdr:nvPicPr>
        <xdr:cNvPr id="67" name="صورة 70" descr="http://hr.mans.edu.eg/dpp/2860317/88/00223/00.jp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75875" y="55568849"/>
          <a:ext cx="1057275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73</xdr:row>
      <xdr:rowOff>28575</xdr:rowOff>
    </xdr:from>
    <xdr:to>
      <xdr:col>1</xdr:col>
      <xdr:colOff>1181100</xdr:colOff>
      <xdr:row>73</xdr:row>
      <xdr:rowOff>866775</xdr:rowOff>
    </xdr:to>
    <xdr:pic>
      <xdr:nvPicPr>
        <xdr:cNvPr id="68" name="صورة 7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72723375"/>
          <a:ext cx="11430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70</xdr:row>
      <xdr:rowOff>28575</xdr:rowOff>
    </xdr:from>
    <xdr:to>
      <xdr:col>1</xdr:col>
      <xdr:colOff>1181100</xdr:colOff>
      <xdr:row>70</xdr:row>
      <xdr:rowOff>866775</xdr:rowOff>
    </xdr:to>
    <xdr:pic>
      <xdr:nvPicPr>
        <xdr:cNvPr id="69" name="صورة 7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69694425"/>
          <a:ext cx="10953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88</xdr:row>
      <xdr:rowOff>666750</xdr:rowOff>
    </xdr:from>
    <xdr:to>
      <xdr:col>9</xdr:col>
      <xdr:colOff>561975</xdr:colOff>
      <xdr:row>89</xdr:row>
      <xdr:rowOff>495300</xdr:rowOff>
    </xdr:to>
    <xdr:pic>
      <xdr:nvPicPr>
        <xdr:cNvPr id="70" name="صورة 7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546375" y="88506300"/>
          <a:ext cx="18002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1009650</xdr:colOff>
      <xdr:row>87</xdr:row>
      <xdr:rowOff>666750</xdr:rowOff>
    </xdr:from>
    <xdr:to>
      <xdr:col>8</xdr:col>
      <xdr:colOff>438150</xdr:colOff>
      <xdr:row>88</xdr:row>
      <xdr:rowOff>495300</xdr:rowOff>
    </xdr:to>
    <xdr:pic>
      <xdr:nvPicPr>
        <xdr:cNvPr id="71" name="صورة 74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356000" y="87496650"/>
          <a:ext cx="18097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104775</xdr:colOff>
      <xdr:row>61</xdr:row>
      <xdr:rowOff>47625</xdr:rowOff>
    </xdr:from>
    <xdr:to>
      <xdr:col>1</xdr:col>
      <xdr:colOff>1171575</xdr:colOff>
      <xdr:row>61</xdr:row>
      <xdr:rowOff>942974</xdr:rowOff>
    </xdr:to>
    <xdr:pic>
      <xdr:nvPicPr>
        <xdr:cNvPr id="72" name="صورة 75" descr="http://hr.mans.edu.eg/dpp/2830122/25/00171/00.jpg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60626625"/>
          <a:ext cx="1066800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88</xdr:row>
      <xdr:rowOff>276225</xdr:rowOff>
    </xdr:from>
    <xdr:to>
      <xdr:col>10</xdr:col>
      <xdr:colOff>476250</xdr:colOff>
      <xdr:row>89</xdr:row>
      <xdr:rowOff>104775</xdr:rowOff>
    </xdr:to>
    <xdr:pic>
      <xdr:nvPicPr>
        <xdr:cNvPr id="73" name="صورة 7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8946300" y="88115775"/>
          <a:ext cx="11620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685800</xdr:colOff>
      <xdr:row>88</xdr:row>
      <xdr:rowOff>190500</xdr:rowOff>
    </xdr:from>
    <xdr:to>
      <xdr:col>8</xdr:col>
      <xdr:colOff>485775</xdr:colOff>
      <xdr:row>89</xdr:row>
      <xdr:rowOff>19050</xdr:rowOff>
    </xdr:to>
    <xdr:pic>
      <xdr:nvPicPr>
        <xdr:cNvPr id="74" name="صورة 77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308375" y="88030050"/>
          <a:ext cx="11715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371475</xdr:colOff>
      <xdr:row>87</xdr:row>
      <xdr:rowOff>981075</xdr:rowOff>
    </xdr:from>
    <xdr:to>
      <xdr:col>10</xdr:col>
      <xdr:colOff>180975</xdr:colOff>
      <xdr:row>88</xdr:row>
      <xdr:rowOff>809625</xdr:rowOff>
    </xdr:to>
    <xdr:pic>
      <xdr:nvPicPr>
        <xdr:cNvPr id="75" name="صورة 78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241575" y="87810975"/>
          <a:ext cx="18669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85724</xdr:colOff>
      <xdr:row>66</xdr:row>
      <xdr:rowOff>47626</xdr:rowOff>
    </xdr:from>
    <xdr:to>
      <xdr:col>1</xdr:col>
      <xdr:colOff>1133474</xdr:colOff>
      <xdr:row>66</xdr:row>
      <xdr:rowOff>942975</xdr:rowOff>
    </xdr:to>
    <xdr:pic>
      <xdr:nvPicPr>
        <xdr:cNvPr id="76" name="صورة 79" descr="http://hr.mans.edu.eg/dpp/2780411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85401" y="65674876"/>
          <a:ext cx="1047750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74</xdr:row>
      <xdr:rowOff>66675</xdr:rowOff>
    </xdr:from>
    <xdr:to>
      <xdr:col>1</xdr:col>
      <xdr:colOff>1190625</xdr:colOff>
      <xdr:row>74</xdr:row>
      <xdr:rowOff>904875</xdr:rowOff>
    </xdr:to>
    <xdr:pic>
      <xdr:nvPicPr>
        <xdr:cNvPr id="77" name="صورة 8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28250" y="73771125"/>
          <a:ext cx="1181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68</xdr:row>
      <xdr:rowOff>66674</xdr:rowOff>
    </xdr:from>
    <xdr:to>
      <xdr:col>1</xdr:col>
      <xdr:colOff>1152525</xdr:colOff>
      <xdr:row>68</xdr:row>
      <xdr:rowOff>971549</xdr:rowOff>
    </xdr:to>
    <xdr:pic>
      <xdr:nvPicPr>
        <xdr:cNvPr id="78" name="صورة 81" descr="http://hr.mans.edu.eg/dpp/2850114/25/00382/00.jpg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66350" y="67713224"/>
          <a:ext cx="9810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69</xdr:row>
      <xdr:rowOff>47625</xdr:rowOff>
    </xdr:from>
    <xdr:to>
      <xdr:col>1</xdr:col>
      <xdr:colOff>1143000</xdr:colOff>
      <xdr:row>69</xdr:row>
      <xdr:rowOff>942975</xdr:rowOff>
    </xdr:to>
    <xdr:pic>
      <xdr:nvPicPr>
        <xdr:cNvPr id="79" name="صورة 82" descr="http://hr.mans.edu.eg/dpp/2820103/25/04214/00.jpg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75875" y="68703825"/>
          <a:ext cx="105727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600075</xdr:colOff>
      <xdr:row>87</xdr:row>
      <xdr:rowOff>981075</xdr:rowOff>
    </xdr:from>
    <xdr:to>
      <xdr:col>8</xdr:col>
      <xdr:colOff>266700</xdr:colOff>
      <xdr:row>88</xdr:row>
      <xdr:rowOff>809625</xdr:rowOff>
    </xdr:to>
    <xdr:pic>
      <xdr:nvPicPr>
        <xdr:cNvPr id="80" name="صورة 85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527450" y="87810975"/>
          <a:ext cx="10382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81</xdr:row>
      <xdr:rowOff>47624</xdr:rowOff>
    </xdr:from>
    <xdr:to>
      <xdr:col>1</xdr:col>
      <xdr:colOff>1171574</xdr:colOff>
      <xdr:row>81</xdr:row>
      <xdr:rowOff>933449</xdr:rowOff>
    </xdr:to>
    <xdr:pic>
      <xdr:nvPicPr>
        <xdr:cNvPr id="81" name="صورة 8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1" y="80819624"/>
          <a:ext cx="1114424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28576</xdr:colOff>
      <xdr:row>83</xdr:row>
      <xdr:rowOff>57150</xdr:rowOff>
    </xdr:from>
    <xdr:to>
      <xdr:col>1</xdr:col>
      <xdr:colOff>1200151</xdr:colOff>
      <xdr:row>83</xdr:row>
      <xdr:rowOff>895350</xdr:rowOff>
    </xdr:to>
    <xdr:pic>
      <xdr:nvPicPr>
        <xdr:cNvPr id="82" name="صورة 8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18724" y="82848450"/>
          <a:ext cx="11715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84</xdr:row>
      <xdr:rowOff>47624</xdr:rowOff>
    </xdr:from>
    <xdr:to>
      <xdr:col>1</xdr:col>
      <xdr:colOff>1200150</xdr:colOff>
      <xdr:row>84</xdr:row>
      <xdr:rowOff>933449</xdr:rowOff>
    </xdr:to>
    <xdr:pic>
      <xdr:nvPicPr>
        <xdr:cNvPr id="83" name="صورة 8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18725" y="83848574"/>
          <a:ext cx="11334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85</xdr:row>
      <xdr:rowOff>28574</xdr:rowOff>
    </xdr:from>
    <xdr:to>
      <xdr:col>1</xdr:col>
      <xdr:colOff>1209675</xdr:colOff>
      <xdr:row>85</xdr:row>
      <xdr:rowOff>914399</xdr:rowOff>
    </xdr:to>
    <xdr:pic>
      <xdr:nvPicPr>
        <xdr:cNvPr id="84" name="صورة 8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200" y="84839174"/>
          <a:ext cx="107632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75</xdr:row>
      <xdr:rowOff>57149</xdr:rowOff>
    </xdr:from>
    <xdr:to>
      <xdr:col>1</xdr:col>
      <xdr:colOff>1181099</xdr:colOff>
      <xdr:row>75</xdr:row>
      <xdr:rowOff>933450</xdr:rowOff>
    </xdr:to>
    <xdr:pic>
      <xdr:nvPicPr>
        <xdr:cNvPr id="85" name="صورة 90" descr="http://hr.mans.edu.eg/dpp/2751211/25/00165/00.jpg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6" y="74771249"/>
          <a:ext cx="1114424" cy="876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66676</xdr:colOff>
      <xdr:row>76</xdr:row>
      <xdr:rowOff>38100</xdr:rowOff>
    </xdr:from>
    <xdr:to>
      <xdr:col>1</xdr:col>
      <xdr:colOff>1171575</xdr:colOff>
      <xdr:row>76</xdr:row>
      <xdr:rowOff>914400</xdr:rowOff>
    </xdr:to>
    <xdr:pic>
      <xdr:nvPicPr>
        <xdr:cNvPr id="86" name="صورة 91" descr="http://hr.mans.edu.eg/dpp/2810805/25/00126/00.jpg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75761850"/>
          <a:ext cx="1104899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77</xdr:row>
      <xdr:rowOff>19051</xdr:rowOff>
    </xdr:from>
    <xdr:to>
      <xdr:col>1</xdr:col>
      <xdr:colOff>1162050</xdr:colOff>
      <xdr:row>77</xdr:row>
      <xdr:rowOff>952501</xdr:rowOff>
    </xdr:to>
    <xdr:pic>
      <xdr:nvPicPr>
        <xdr:cNvPr id="87" name="صورة 92" descr="http://hr.mans.edu.eg/dpp/2670101/25/00404/00.jpg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6825" y="76752451"/>
          <a:ext cx="108585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85726</xdr:colOff>
      <xdr:row>86</xdr:row>
      <xdr:rowOff>85725</xdr:rowOff>
    </xdr:from>
    <xdr:to>
      <xdr:col>1</xdr:col>
      <xdr:colOff>1162051</xdr:colOff>
      <xdr:row>86</xdr:row>
      <xdr:rowOff>923925</xdr:rowOff>
    </xdr:to>
    <xdr:pic>
      <xdr:nvPicPr>
        <xdr:cNvPr id="88" name="صورة 9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6824" y="85905975"/>
          <a:ext cx="10763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</xdr:colOff>
      <xdr:row>88</xdr:row>
      <xdr:rowOff>38100</xdr:rowOff>
    </xdr:from>
    <xdr:to>
      <xdr:col>5</xdr:col>
      <xdr:colOff>514350</xdr:colOff>
      <xdr:row>88</xdr:row>
      <xdr:rowOff>876300</xdr:rowOff>
    </xdr:to>
    <xdr:pic>
      <xdr:nvPicPr>
        <xdr:cNvPr id="89" name="صورة 9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337200" y="87877650"/>
          <a:ext cx="11906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114299</xdr:colOff>
      <xdr:row>78</xdr:row>
      <xdr:rowOff>38100</xdr:rowOff>
    </xdr:from>
    <xdr:to>
      <xdr:col>1</xdr:col>
      <xdr:colOff>1181099</xdr:colOff>
      <xdr:row>78</xdr:row>
      <xdr:rowOff>962026</xdr:rowOff>
    </xdr:to>
    <xdr:pic>
      <xdr:nvPicPr>
        <xdr:cNvPr id="90" name="صورة 95" descr="http://hr.mans.edu.eg/dpp/2840908/25/00082/00.jpg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6" y="77781150"/>
          <a:ext cx="1066800" cy="923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85725</xdr:colOff>
      <xdr:row>90</xdr:row>
      <xdr:rowOff>66675</xdr:rowOff>
    </xdr:from>
    <xdr:to>
      <xdr:col>5</xdr:col>
      <xdr:colOff>466725</xdr:colOff>
      <xdr:row>90</xdr:row>
      <xdr:rowOff>904875</xdr:rowOff>
    </xdr:to>
    <xdr:pic>
      <xdr:nvPicPr>
        <xdr:cNvPr id="91" name="صورة 9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384825" y="89925525"/>
          <a:ext cx="10668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76201</xdr:colOff>
      <xdr:row>91</xdr:row>
      <xdr:rowOff>76200</xdr:rowOff>
    </xdr:from>
    <xdr:to>
      <xdr:col>5</xdr:col>
      <xdr:colOff>466726</xdr:colOff>
      <xdr:row>91</xdr:row>
      <xdr:rowOff>914400</xdr:rowOff>
    </xdr:to>
    <xdr:pic>
      <xdr:nvPicPr>
        <xdr:cNvPr id="92" name="صورة 9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384824" y="90944700"/>
          <a:ext cx="10763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66675</xdr:colOff>
      <xdr:row>92</xdr:row>
      <xdr:rowOff>28574</xdr:rowOff>
    </xdr:from>
    <xdr:to>
      <xdr:col>7</xdr:col>
      <xdr:colOff>495300</xdr:colOff>
      <xdr:row>92</xdr:row>
      <xdr:rowOff>895349</xdr:rowOff>
    </xdr:to>
    <xdr:pic>
      <xdr:nvPicPr>
        <xdr:cNvPr id="93" name="صورة 9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984650" y="91906724"/>
          <a:ext cx="111442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82</xdr:row>
      <xdr:rowOff>28575</xdr:rowOff>
    </xdr:from>
    <xdr:to>
      <xdr:col>1</xdr:col>
      <xdr:colOff>1171574</xdr:colOff>
      <xdr:row>82</xdr:row>
      <xdr:rowOff>952500</xdr:rowOff>
    </xdr:to>
    <xdr:pic>
      <xdr:nvPicPr>
        <xdr:cNvPr id="94" name="صورة 99" descr="http://hr.mans.edu.eg/dpp/2830920/25/00125/00.jpg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1" y="81810225"/>
          <a:ext cx="1019174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85726</xdr:colOff>
      <xdr:row>94</xdr:row>
      <xdr:rowOff>114300</xdr:rowOff>
    </xdr:from>
    <xdr:to>
      <xdr:col>5</xdr:col>
      <xdr:colOff>533401</xdr:colOff>
      <xdr:row>94</xdr:row>
      <xdr:rowOff>876300</xdr:rowOff>
    </xdr:to>
    <xdr:pic>
      <xdr:nvPicPr>
        <xdr:cNvPr id="95" name="صورة 10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318149" y="94011750"/>
          <a:ext cx="11334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161925</xdr:colOff>
      <xdr:row>95</xdr:row>
      <xdr:rowOff>76200</xdr:rowOff>
    </xdr:from>
    <xdr:to>
      <xdr:col>5</xdr:col>
      <xdr:colOff>485775</xdr:colOff>
      <xdr:row>95</xdr:row>
      <xdr:rowOff>914400</xdr:rowOff>
    </xdr:to>
    <xdr:pic>
      <xdr:nvPicPr>
        <xdr:cNvPr id="96" name="صورة 10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365775" y="94983300"/>
          <a:ext cx="10096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219075</xdr:colOff>
      <xdr:row>96</xdr:row>
      <xdr:rowOff>76200</xdr:rowOff>
    </xdr:from>
    <xdr:to>
      <xdr:col>5</xdr:col>
      <xdr:colOff>457200</xdr:colOff>
      <xdr:row>96</xdr:row>
      <xdr:rowOff>914399</xdr:rowOff>
    </xdr:to>
    <xdr:pic>
      <xdr:nvPicPr>
        <xdr:cNvPr id="97" name="صورة 10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394350" y="95992950"/>
          <a:ext cx="923925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66675</xdr:colOff>
      <xdr:row>97</xdr:row>
      <xdr:rowOff>47625</xdr:rowOff>
    </xdr:from>
    <xdr:to>
      <xdr:col>5</xdr:col>
      <xdr:colOff>533400</xdr:colOff>
      <xdr:row>97</xdr:row>
      <xdr:rowOff>962025</xdr:rowOff>
    </xdr:to>
    <xdr:pic>
      <xdr:nvPicPr>
        <xdr:cNvPr id="98" name="صورة 10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318150" y="96974025"/>
          <a:ext cx="115252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95250</xdr:colOff>
      <xdr:row>98</xdr:row>
      <xdr:rowOff>47624</xdr:rowOff>
    </xdr:from>
    <xdr:to>
      <xdr:col>5</xdr:col>
      <xdr:colOff>495300</xdr:colOff>
      <xdr:row>98</xdr:row>
      <xdr:rowOff>933449</xdr:rowOff>
    </xdr:to>
    <xdr:pic>
      <xdr:nvPicPr>
        <xdr:cNvPr id="99" name="صورة 10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356250" y="97983674"/>
          <a:ext cx="108585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104775</xdr:colOff>
      <xdr:row>99</xdr:row>
      <xdr:rowOff>19049</xdr:rowOff>
    </xdr:from>
    <xdr:to>
      <xdr:col>5</xdr:col>
      <xdr:colOff>504825</xdr:colOff>
      <xdr:row>99</xdr:row>
      <xdr:rowOff>923924</xdr:rowOff>
    </xdr:to>
    <xdr:pic>
      <xdr:nvPicPr>
        <xdr:cNvPr id="100" name="صورة 10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346725" y="98964749"/>
          <a:ext cx="108585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76201</xdr:colOff>
      <xdr:row>100</xdr:row>
      <xdr:rowOff>19049</xdr:rowOff>
    </xdr:from>
    <xdr:to>
      <xdr:col>5</xdr:col>
      <xdr:colOff>485776</xdr:colOff>
      <xdr:row>100</xdr:row>
      <xdr:rowOff>923924</xdr:rowOff>
    </xdr:to>
    <xdr:pic>
      <xdr:nvPicPr>
        <xdr:cNvPr id="101" name="صورة 10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365774" y="99974399"/>
          <a:ext cx="10953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64</xdr:row>
      <xdr:rowOff>19050</xdr:rowOff>
    </xdr:from>
    <xdr:to>
      <xdr:col>1</xdr:col>
      <xdr:colOff>1143000</xdr:colOff>
      <xdr:row>64</xdr:row>
      <xdr:rowOff>885825</xdr:rowOff>
    </xdr:to>
    <xdr:pic>
      <xdr:nvPicPr>
        <xdr:cNvPr id="102" name="صورة 6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75875" y="63627000"/>
          <a:ext cx="108585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40</xdr:row>
      <xdr:rowOff>57150</xdr:rowOff>
    </xdr:from>
    <xdr:to>
      <xdr:col>1</xdr:col>
      <xdr:colOff>1171575</xdr:colOff>
      <xdr:row>40</xdr:row>
      <xdr:rowOff>895350</xdr:rowOff>
    </xdr:to>
    <xdr:pic>
      <xdr:nvPicPr>
        <xdr:cNvPr id="103" name="صورة 5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39433500"/>
          <a:ext cx="10477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50</xdr:row>
      <xdr:rowOff>47625</xdr:rowOff>
    </xdr:from>
    <xdr:to>
      <xdr:col>1</xdr:col>
      <xdr:colOff>1162050</xdr:colOff>
      <xdr:row>50</xdr:row>
      <xdr:rowOff>962025</xdr:rowOff>
    </xdr:to>
    <xdr:pic>
      <xdr:nvPicPr>
        <xdr:cNvPr id="104" name="صورة 5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6825" y="49520475"/>
          <a:ext cx="112395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51</xdr:row>
      <xdr:rowOff>38100</xdr:rowOff>
    </xdr:from>
    <xdr:to>
      <xdr:col>1</xdr:col>
      <xdr:colOff>1209675</xdr:colOff>
      <xdr:row>51</xdr:row>
      <xdr:rowOff>933450</xdr:rowOff>
    </xdr:to>
    <xdr:pic>
      <xdr:nvPicPr>
        <xdr:cNvPr id="105" name="صورة 5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200" y="50520600"/>
          <a:ext cx="11239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53</xdr:row>
      <xdr:rowOff>57150</xdr:rowOff>
    </xdr:from>
    <xdr:to>
      <xdr:col>1</xdr:col>
      <xdr:colOff>1171575</xdr:colOff>
      <xdr:row>53</xdr:row>
      <xdr:rowOff>952500</xdr:rowOff>
    </xdr:to>
    <xdr:pic>
      <xdr:nvPicPr>
        <xdr:cNvPr id="106" name="صورة 5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52558950"/>
          <a:ext cx="11239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142875</xdr:colOff>
      <xdr:row>57</xdr:row>
      <xdr:rowOff>28574</xdr:rowOff>
    </xdr:from>
    <xdr:to>
      <xdr:col>1</xdr:col>
      <xdr:colOff>1209675</xdr:colOff>
      <xdr:row>57</xdr:row>
      <xdr:rowOff>933449</xdr:rowOff>
    </xdr:to>
    <xdr:pic>
      <xdr:nvPicPr>
        <xdr:cNvPr id="107" name="صورة 5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200" y="56568974"/>
          <a:ext cx="10668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79</xdr:row>
      <xdr:rowOff>85725</xdr:rowOff>
    </xdr:from>
    <xdr:to>
      <xdr:col>1</xdr:col>
      <xdr:colOff>1209675</xdr:colOff>
      <xdr:row>79</xdr:row>
      <xdr:rowOff>923925</xdr:rowOff>
    </xdr:to>
    <xdr:pic>
      <xdr:nvPicPr>
        <xdr:cNvPr id="108" name="صورة 8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200" y="78838425"/>
          <a:ext cx="1181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80</xdr:row>
      <xdr:rowOff>66675</xdr:rowOff>
    </xdr:from>
    <xdr:to>
      <xdr:col>1</xdr:col>
      <xdr:colOff>1219200</xdr:colOff>
      <xdr:row>80</xdr:row>
      <xdr:rowOff>904875</xdr:rowOff>
    </xdr:to>
    <xdr:pic>
      <xdr:nvPicPr>
        <xdr:cNvPr id="109" name="صورة 8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9675" y="79829025"/>
          <a:ext cx="1181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65</xdr:row>
      <xdr:rowOff>47625</xdr:rowOff>
    </xdr:from>
    <xdr:to>
      <xdr:col>1</xdr:col>
      <xdr:colOff>1152525</xdr:colOff>
      <xdr:row>65</xdr:row>
      <xdr:rowOff>914400</xdr:rowOff>
    </xdr:to>
    <xdr:pic>
      <xdr:nvPicPr>
        <xdr:cNvPr id="110" name="صورة 6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66350" y="64665225"/>
          <a:ext cx="108585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24</xdr:row>
      <xdr:rowOff>76200</xdr:rowOff>
    </xdr:from>
    <xdr:to>
      <xdr:col>1</xdr:col>
      <xdr:colOff>1171575</xdr:colOff>
      <xdr:row>24</xdr:row>
      <xdr:rowOff>990600</xdr:rowOff>
    </xdr:to>
    <xdr:pic>
      <xdr:nvPicPr>
        <xdr:cNvPr id="111" name="صورة 2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23298150"/>
          <a:ext cx="11334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1162050</xdr:colOff>
      <xdr:row>4</xdr:row>
      <xdr:rowOff>838200</xdr:rowOff>
    </xdr:to>
    <xdr:pic>
      <xdr:nvPicPr>
        <xdr:cNvPr id="112" name="صورة 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6825" y="3028950"/>
          <a:ext cx="11620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733425</xdr:colOff>
      <xdr:row>0</xdr:row>
      <xdr:rowOff>0</xdr:rowOff>
    </xdr:from>
    <xdr:to>
      <xdr:col>4</xdr:col>
      <xdr:colOff>304800</xdr:colOff>
      <xdr:row>0</xdr:row>
      <xdr:rowOff>914400</xdr:rowOff>
    </xdr:to>
    <xdr:cxnSp macro="">
      <xdr:nvCxnSpPr>
        <xdr:cNvPr id="114" name="رابط كسهم مستقيم 113"/>
        <xdr:cNvCxnSpPr/>
      </xdr:nvCxnSpPr>
      <xdr:spPr>
        <a:xfrm>
          <a:off x="11233232550" y="0"/>
          <a:ext cx="914400" cy="914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575;&#1604;&#1605;&#1583;&#1585;&#1587;&#1577;/&#1605;&#1604;&#1601;&#1575;&#1578;/&#1605;&#1606;&#1575;&#1583;&#1575;&#1577;+&#1605;&#1606;&#1575;&#1583;&#1575;&#1577;+%20&#1593;&#1575;&#1605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5;&#1603;&#1587;&#1604;\&#1575;&#1580;&#1605;&#1575;&#1604;&#1610;%20&#1593;&#1604;&#1575;&#1608;&#1577;%20&#1575;&#1604;&#1581;&#1583;%20&#1575;&#1604;&#1575;&#1583;&#1606;&#1610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wnloads\&#1588;&#1610;&#1578;%20&#1575;&#1603;&#1587;&#1604;%20&#1588;&#1575;&#1605;&#1604;video\21-08-2018_10.30.01_&#1578;&#1587;&#1608;&#1610;&#1577;%20&#1590;&#1585;&#1610;&#1576;&#1610;&#1577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605;&#1581;&#1605;&#1583;/Desktop/New%20folder/&#1578;&#1587;&#1608;&#1610;&#1577;%20&#1590;&#1585;&#1610;&#1576;&#1610;&#1577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8;&#1601;&#1589;&#1610;&#1604;&#1610;%20&#1605;&#1578;&#1606;&#1608;&#1593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605;&#1581;&#1605;&#1583;/Documents/&#1581;&#1587;&#1575;&#1576;%20&#1575;&#1604;&#1593;&#1604;&#1575;&#1608;&#1577;%20%20&#1587;&#1605;&#1610;&#1581;&#1577;%20&#1601;&#1575;&#1585;&#1608;&#1602;%20&#1575;&#1581;&#1605;&#1583;1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ew%20folder\&#1581;&#1587;&#1575;&#1576;%20&#1575;&#1604;&#1593;&#1604;&#1575;&#1608;&#1577;%20%20&#1587;&#1605;&#1610;&#1581;&#1577;%20&#1601;&#1575;&#1585;&#1608;&#1602;%20&#1575;&#1581;&#1605;&#1583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ed/AppData/Local/Temp/Rar$DIa0.464/imag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75;&#1582;&#1585;%20&#1575;&#1589;&#1583;&#1575;&#1585;%20&#1590;&#1585;&#1575;&#1574;&#1576;%20&#1605;&#1581;&#1605;&#1608;&#1583;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wnloads\&#1588;&#1610;&#1578;\New%20folder\&#1588;&#1610;&#1578;\New%20folder\&#1575;&#1604;&#1578;&#1587;&#1608;&#1610;&#1577;%20&#1575;&#1604;&#1590;&#1585;&#1610;&#1576;&#1610;&#1577;%202018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wnloads\&#1576;&#1583;&#1610;%20&#1575;&#1601;\&#1588;&#1610;&#1578;\&#1588;&#1610;&#1578;\New%20folder\&#1588;&#1610;&#1578;\New%20folder\&#1575;&#1604;&#1578;&#1587;&#1608;&#1610;&#1577;%20&#1575;&#1604;&#1590;&#1585;&#1610;&#1576;&#1610;&#1577;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575;&#1604;&#1576;&#1585;&#1606;&#1575;&#1605;&#1580;%20&#1608;&#1580;&#1577;%20&#1575;&#1603;&#1587;&#1604;%202018.xlsm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605;&#1585;&#1578;&#1576;&#1575;&#1578;%20&#1578;&#1593;&#1604;&#1610;&#1605;%20&#1578;&#1580;&#1575;&#1585;&#1609;/&#1581;&#1608;&#1575;&#1601;&#1586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ed/AppData/Local/Temp/Rar$DI02.688/&#1578;&#1589;&#1601;&#1610;&#1607;%202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wnloads\&#1588;&#1610;&#1578;\New%20folder\&#1588;&#1610;&#1578;\New%20folder\&#1578;&#1587;&#1608;&#1610;&#1577;%202018%20-%20By%20Samy%20Hassan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wnloads\&#1588;&#1610;&#1578;\New%20folder\&#1588;&#1610;&#1578;\New%20folder\&#1578;&#1587;&#1608;&#1610;&#1577;%202018%20-%20By%20Samy%20Hassan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wnloads\&#1576;&#1583;&#1610;%20&#1575;&#1601;\&#1588;&#1610;&#1578;\&#1588;&#1610;&#1578;\New%20folder\&#1588;&#1610;&#1578;\New%20folder\&#1578;&#1587;&#1608;&#1610;&#1577;%202018%20-%20By%20Samy%20Hassan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582;&#1585;%20&#1578;&#1593;&#1583;&#1610;&#1604;%20&#1603;&#1606;&#1578;&#1585;&#1608;&#1604;%20&#1575;&#1604;&#1586;&#1585;&#1575;&#1593;&#1577;%20&#1604;&#1587;&#1606;&#1577;%202009/&#1575;&#1587;&#1578;&#1589;&#1604;&#1575;&#1581;%20&#1608;&#1605;&#1610;&#1603;&#1606;&#1577;%202009/&#1605;&#1580;&#1605;&#1593;%20&#1605;&#1587;&#1578;&#1580;&#1583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588;&#1600;&#1600;&#1610;&#1578;%20&#1603;&#1606;&#1578;&#1600;&#1600;&#1600;&#1600;&#1600;&#1585;&#1608;&#1604;%20&#1575;&#1604;&#1586;&#1585;&#1575;&#1593;&#1577;%20&#1576;&#1578;&#1575;&#1585;&#1610;&#1582;%2016-5/I/&#1578;&#1580;&#1605;&#1610;&#1593;%20&#1575;&#1604;&#1603;&#1606;&#1578;&#1585;&#1608;&#1604;%20&#1601;&#1609;%20&#1581;&#1580;&#1585;&#1575;&#1578;%20&#1606;&#1607;&#1575;&#1574;&#1609;/&#1578;&#1580;&#1605;&#1610;&#1593;%20&#1575;&#1604;&#1603;&#1606;&#1578;&#1585;&#1608;&#1604;%20&#1601;&#1609;%20&#1581;&#1580;&#1585;&#1575;&#1578;%20&#1606;&#1607;&#1575;&#1574;&#1609;/&#1581;&#1580;&#1585;&#1577;%20%20H/&#1605;&#1580;&#1605;&#1593;%20&#1603;&#1604;&#1609;%20&#1604;&#1604;&#1605;&#1587;&#1578;&#1580;&#1583;%20H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88;&#1610;&#1578;\&#1606;&#1605;&#1608;&#1584;&#1580;%20&#1605;&#1580;&#1605;&#1593;%20&#1578;&#1582;&#1589;&#1589;&#1610;&#1577;%202019%20&#1575;&#1604;&#1581;&#1583;&#1610;&#1579;%20(&#1578;&#1605;%20&#1575;&#1604;&#1581;&#1601;&#1592;%20&#1578;&#1604;&#1602;&#1575;&#1574;&#1610;&#1575;&#1611;).xlsm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605;&#1604;&#1601;%20&#1593;&#1604;&#1575;&#1608;&#1577;%20&#1575;&#1604;&#1581;&#1583;%20&#1575;&#1604;&#1575;&#1583;&#1606;&#1610;%20&#1593;&#1575;&#1605;%202020%20&#1580;&#1583;&#1610;&#1583;.xlsm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&#1593;&#1605;&#1604;%20&#1578;&#1587;&#1608;&#1610;&#1577;%20&#1590;&#1585;&#1610;&#1576;&#1610;&#1577;%20&#1575;&#1604;&#1604;&#1593;&#1575;&#1605;%202018%20&#1578;&#1582;&#1589;&#1589;&#1610;&#1577;%2022222222222222222222222222222222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93;&#1604;&#1575;&#1608;&#1577;%202030%20&#1575;&#1604;&#1580;&#1583;&#1610;&#1583;&#1577;11.xlsm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604;&#1601;&#1575;&#1578;\&#1578;&#1587;&#1608;&#1610;&#1577;%20&#1590;&#1585;&#1610;&#1576;&#1610;&#1577;%20&#1575;&#1604;&#1593;&#1575;&#1605;&#1604;&#1610;&#1606;%20&#1603;&#1604;&#1610;&#1577;%20&#1578;&#1582;&#1589;&#1589;&#1610;&#1577;%202&#1575;&#1604;&#1591;&#1576;%202017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mahmoud%20mahmoud%20ahmed%20-%20Cop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wnloads\&#1588;&#1610;&#1578;%20&#1575;&#1603;&#1587;&#1604;%20&#1588;&#1575;&#1605;&#1604;\&#1606;&#1605;&#1608;&#1584;&#1580;%20&#1605;&#1580;&#1605;&#1593;%20&#1578;&#1582;&#1589;&#1589;&#1610;&#1577;%202019%20&#1575;&#1604;&#1581;&#1583;&#1610;&#1579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New%20folder%20(4)\New%20folder%20(4)\&#1606;&#1605;&#1608;&#1584;&#1580;%20&#1605;&#1580;&#1605;&#1593;%20&#1578;&#1582;&#1589;&#1589;&#1610;&#1577;%202019%20&#1575;&#1604;&#1581;&#1583;&#1610;&#1579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88;&#1610;&#1578;\&#1606;&#1605;&#1608;&#1584;&#1580;%20&#1605;&#1580;&#1605;&#1593;%20&#1578;&#1582;&#1589;&#1589;&#1610;&#1577;%202019%20&#1575;&#1604;&#1581;&#1583;&#1610;&#1579;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4;&#1576;&#1585;&#1606;&#1575;&#1605;&#1580;%20&#1575;&#1604;&#1588;&#1575;&#1605;&#1604;%20&#1603;&#1604;%20&#1575;&#1604;&#1593;&#1605;&#1604;\&#1575;&#1604;&#1576;&#1585;&#1606;&#1575;&#1605;&#1580;%20&#1608;&#1580;&#1577;%20&#1575;&#1603;&#1587;&#1604;%202018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575;&#1604;&#1605;&#1585;&#1578;&#1576;&#1575;&#1578;%20&#1571;&#1587;&#1575;&#1587;&#161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605;&#1581;&#1605;&#1583;%20&#1578;&#1608;&#1601;&#1610;&#1602;/&#1575;&#1604;&#1605;&#1585;&#1578;&#1576;&#1575;&#157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الرئيسية"/>
      <sheetName val="الرئيسية (2)"/>
      <sheetName val="الرئيسية (3)"/>
      <sheetName val="الرئيسية (4)"/>
      <sheetName val="بيانات المدرسة"/>
      <sheetName val="بيانات الطلبة"/>
      <sheetName val="بيانات"/>
      <sheetName val="كشوف المناداة1"/>
      <sheetName val="أرقام الجلوس"/>
      <sheetName val="الصيانة و الحاسب"/>
      <sheetName val="الدباجة1"/>
      <sheetName val="كشوف المتوسط"/>
      <sheetName val="الدباجة2"/>
      <sheetName val="كشوف المناداة"/>
      <sheetName val="الدباجة3"/>
      <sheetName val="رصد الترم الأول"/>
      <sheetName val="كشوف الترم الأول"/>
      <sheetName val="شهادة الترم الأول"/>
      <sheetName val="إحصاء الترم الأول"/>
      <sheetName val="فرز الأوائل"/>
      <sheetName val="أوائل عام"/>
      <sheetName val="أوائل عام (2)"/>
      <sheetName val="أوائل مادة"/>
      <sheetName val="أوائل مادة (2)"/>
      <sheetName val="أعمال السنة"/>
      <sheetName val="إحصاء الترم الثانى"/>
      <sheetName val="المراجعة النهائية"/>
      <sheetName val="المراجعة النهائية1"/>
      <sheetName val="رصد الترم الثانى"/>
      <sheetName val="كشوف الترم الثانى"/>
      <sheetName val="عربى"/>
      <sheetName val="شهادة الترم الثانى"/>
      <sheetName val="كنترول شيت"/>
      <sheetName val="كنترول شيت (2)"/>
      <sheetName val="بيانات الطلبة (2)"/>
      <sheetName val="أرقام الجلوس (2)"/>
      <sheetName val=" مناداةالدور الثانى "/>
      <sheetName val="الدباجة4"/>
      <sheetName val="رصد الدور الثانى"/>
      <sheetName val="شيت الدور الثانى"/>
      <sheetName val="شيت الدور الثانى (2)"/>
      <sheetName val="المراجعة النهائية2"/>
      <sheetName val="ناجح"/>
      <sheetName val="شهادة الدور الثانى "/>
      <sheetName val="إحصاء عام"/>
      <sheetName val="إحصاء الدور الثانى"/>
      <sheetName val="الدباج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E6" t="str">
            <v>اسم الطالبة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7">
          <cell r="A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7">
          <cell r="A7">
            <v>0</v>
          </cell>
        </row>
      </sheetData>
      <sheetData sheetId="30" refreshError="1"/>
      <sheetData sheetId="31" refreshError="1"/>
      <sheetData sheetId="32" refreshError="1"/>
      <sheetData sheetId="33">
        <row r="11">
          <cell r="A11">
            <v>1</v>
          </cell>
          <cell r="B11">
            <v>0</v>
          </cell>
          <cell r="C11">
            <v>0</v>
          </cell>
          <cell r="P11">
            <v>0</v>
          </cell>
        </row>
      </sheetData>
      <sheetData sheetId="34" refreshError="1"/>
      <sheetData sheetId="35"/>
      <sheetData sheetId="36" refreshError="1"/>
      <sheetData sheetId="37" refreshError="1"/>
      <sheetData sheetId="38" refreshError="1"/>
      <sheetData sheetId="39">
        <row r="7">
          <cell r="A7">
            <v>0</v>
          </cell>
        </row>
      </sheetData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ستمارة معاشات"/>
      <sheetName val="كفر العلاوة"/>
      <sheetName val="البيانات بالصور"/>
      <sheetName val="حساب علاوة الحد الادني (14)"/>
    </sheetNames>
    <sheetDataSet>
      <sheetData sheetId="0" refreshError="1"/>
      <sheetData sheetId="1"/>
      <sheetData sheetId="2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3">
        <row r="1">
          <cell r="B1" t="str">
            <v>زينب شعبان عجمى يوسف</v>
          </cell>
          <cell r="H1">
            <v>40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تسوية"/>
      <sheetName val="ورقة1"/>
      <sheetName val="ورقة عمل تسوية"/>
      <sheetName val="شامل"/>
      <sheetName val="تفصيلي المرتب يناير 2018"/>
      <sheetName val="تفصيلي مرتب يوليو 2018"/>
    </sheetNames>
    <sheetDataSet>
      <sheetData sheetId="0"/>
      <sheetData sheetId="1"/>
      <sheetData sheetId="2">
        <row r="1">
          <cell r="C1">
            <v>20</v>
          </cell>
        </row>
      </sheetData>
      <sheetData sheetId="3"/>
      <sheetData sheetId="4">
        <row r="4">
          <cell r="A4">
            <v>1</v>
          </cell>
          <cell r="B4"/>
          <cell r="C4" t="str">
            <v>ابو بكر جلال علي عبد الحافظ</v>
          </cell>
          <cell r="D4">
            <v>28310092500254</v>
          </cell>
          <cell r="E4">
            <v>259</v>
          </cell>
          <cell r="F4"/>
          <cell r="G4"/>
          <cell r="H4"/>
          <cell r="I4">
            <v>335.41</v>
          </cell>
          <cell r="J4">
            <v>3.35</v>
          </cell>
          <cell r="K4">
            <v>6.71</v>
          </cell>
          <cell r="L4">
            <v>50.31</v>
          </cell>
          <cell r="M4">
            <v>10.06</v>
          </cell>
          <cell r="N4">
            <v>691.74</v>
          </cell>
          <cell r="O4">
            <v>48.43</v>
          </cell>
          <cell r="P4">
            <v>48.43</v>
          </cell>
          <cell r="Q4"/>
          <cell r="R4">
            <v>788.6</v>
          </cell>
          <cell r="S4"/>
          <cell r="T4"/>
          <cell r="U4">
            <v>9.36</v>
          </cell>
          <cell r="V4">
            <v>145</v>
          </cell>
          <cell r="W4"/>
          <cell r="X4"/>
          <cell r="Y4"/>
          <cell r="Z4"/>
          <cell r="AA4"/>
          <cell r="AB4">
            <v>3.41</v>
          </cell>
          <cell r="AC4">
            <v>157.77000000000001</v>
          </cell>
          <cell r="AD4">
            <v>897.45</v>
          </cell>
          <cell r="AE4">
            <v>897.45</v>
          </cell>
          <cell r="AF4">
            <v>8.9700000000000006</v>
          </cell>
          <cell r="AG4">
            <v>134.62</v>
          </cell>
          <cell r="AH4">
            <v>26.92</v>
          </cell>
          <cell r="AI4">
            <v>1187.31</v>
          </cell>
          <cell r="AJ4">
            <v>3.35</v>
          </cell>
          <cell r="AK4">
            <v>6.71</v>
          </cell>
          <cell r="AL4">
            <v>50.31</v>
          </cell>
          <cell r="AM4">
            <v>10.06</v>
          </cell>
          <cell r="AN4">
            <v>33.54</v>
          </cell>
          <cell r="AO4">
            <v>3.35</v>
          </cell>
          <cell r="AP4">
            <v>10.06</v>
          </cell>
          <cell r="AQ4">
            <v>89.75</v>
          </cell>
          <cell r="AR4">
            <v>8.9700000000000006</v>
          </cell>
          <cell r="AS4">
            <v>8.9700000000000006</v>
          </cell>
          <cell r="AT4">
            <v>134.62</v>
          </cell>
          <cell r="AU4">
            <v>26.92</v>
          </cell>
          <cell r="AV4"/>
          <cell r="AW4"/>
          <cell r="AX4"/>
          <cell r="AY4">
            <v>116.7</v>
          </cell>
          <cell r="AZ4"/>
          <cell r="BA4"/>
          <cell r="BB4"/>
          <cell r="BC4"/>
          <cell r="BD4"/>
          <cell r="BE4"/>
          <cell r="BF4"/>
          <cell r="BG4"/>
          <cell r="BH4"/>
          <cell r="BI4"/>
          <cell r="BJ4"/>
          <cell r="BK4"/>
          <cell r="BL4"/>
          <cell r="BM4"/>
          <cell r="BN4"/>
          <cell r="BO4"/>
          <cell r="BP4"/>
          <cell r="BQ4"/>
          <cell r="BR4"/>
          <cell r="BS4"/>
          <cell r="BT4">
            <v>5.2</v>
          </cell>
          <cell r="BU4"/>
          <cell r="BV4">
            <v>508.51</v>
          </cell>
          <cell r="BW4">
            <v>678.8</v>
          </cell>
        </row>
        <row r="5">
          <cell r="A5">
            <v>2</v>
          </cell>
          <cell r="B5"/>
          <cell r="C5" t="str">
            <v>اسامة مصطفى محمد عبد الرحمن</v>
          </cell>
          <cell r="D5">
            <v>28301132500091</v>
          </cell>
          <cell r="E5">
            <v>260</v>
          </cell>
          <cell r="F5">
            <v>219.37</v>
          </cell>
          <cell r="G5"/>
          <cell r="H5"/>
          <cell r="I5">
            <v>336.71</v>
          </cell>
          <cell r="J5">
            <v>3.37</v>
          </cell>
          <cell r="K5">
            <v>6.73</v>
          </cell>
          <cell r="L5">
            <v>50.51</v>
          </cell>
          <cell r="M5">
            <v>10.1</v>
          </cell>
          <cell r="N5">
            <v>1096.17</v>
          </cell>
          <cell r="O5">
            <v>76.73</v>
          </cell>
          <cell r="P5">
            <v>76.73</v>
          </cell>
          <cell r="Q5"/>
          <cell r="R5">
            <v>1249.6300000000001</v>
          </cell>
          <cell r="S5"/>
          <cell r="T5"/>
          <cell r="U5">
            <v>14.4</v>
          </cell>
          <cell r="V5">
            <v>50</v>
          </cell>
          <cell r="W5"/>
          <cell r="X5"/>
          <cell r="Y5"/>
          <cell r="Z5"/>
          <cell r="AA5"/>
          <cell r="AB5">
            <v>5.47</v>
          </cell>
          <cell r="AC5">
            <v>289.24</v>
          </cell>
          <cell r="AD5">
            <v>1152.1600000000001</v>
          </cell>
          <cell r="AE5">
            <v>1152.1600000000001</v>
          </cell>
          <cell r="AF5">
            <v>11.52</v>
          </cell>
          <cell r="AG5">
            <v>172.82</v>
          </cell>
          <cell r="AH5">
            <v>34.56</v>
          </cell>
          <cell r="AI5">
            <v>1828.48</v>
          </cell>
          <cell r="AJ5">
            <v>3.37</v>
          </cell>
          <cell r="AK5">
            <v>6.73</v>
          </cell>
          <cell r="AL5">
            <v>50.51</v>
          </cell>
          <cell r="AM5">
            <v>10.1</v>
          </cell>
          <cell r="AN5">
            <v>33.67</v>
          </cell>
          <cell r="AO5">
            <v>3.37</v>
          </cell>
          <cell r="AP5">
            <v>10.1</v>
          </cell>
          <cell r="AQ5">
            <v>115.22</v>
          </cell>
          <cell r="AR5">
            <v>11.52</v>
          </cell>
          <cell r="AS5">
            <v>11.52</v>
          </cell>
          <cell r="AT5">
            <v>172.82</v>
          </cell>
          <cell r="AU5">
            <v>34.56</v>
          </cell>
          <cell r="AV5">
            <v>5.26</v>
          </cell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  <cell r="BN5"/>
          <cell r="BO5"/>
          <cell r="BP5"/>
          <cell r="BQ5"/>
          <cell r="BR5"/>
          <cell r="BS5">
            <v>0.04</v>
          </cell>
          <cell r="BT5">
            <v>9.75</v>
          </cell>
          <cell r="BU5">
            <v>3.04</v>
          </cell>
          <cell r="BV5">
            <v>481.58</v>
          </cell>
          <cell r="BW5">
            <v>1346.9</v>
          </cell>
        </row>
        <row r="6">
          <cell r="A6">
            <v>3</v>
          </cell>
          <cell r="B6"/>
          <cell r="C6" t="str">
            <v>اسامه عبد النعيم عاصم محمد</v>
          </cell>
          <cell r="D6">
            <v>27511172502659</v>
          </cell>
          <cell r="E6">
            <v>276</v>
          </cell>
          <cell r="F6"/>
          <cell r="G6"/>
          <cell r="H6"/>
          <cell r="I6">
            <v>357.43</v>
          </cell>
          <cell r="J6">
            <v>3.57</v>
          </cell>
          <cell r="K6">
            <v>7.15</v>
          </cell>
          <cell r="L6">
            <v>53.61</v>
          </cell>
          <cell r="M6">
            <v>10.72</v>
          </cell>
          <cell r="N6">
            <v>1145.97</v>
          </cell>
          <cell r="O6">
            <v>80.22</v>
          </cell>
          <cell r="P6">
            <v>80.22</v>
          </cell>
          <cell r="Q6"/>
          <cell r="R6">
            <v>1306.4100000000001</v>
          </cell>
          <cell r="S6"/>
          <cell r="T6"/>
          <cell r="U6">
            <v>21</v>
          </cell>
          <cell r="V6">
            <v>140</v>
          </cell>
          <cell r="W6"/>
          <cell r="X6"/>
          <cell r="Y6"/>
          <cell r="Z6"/>
          <cell r="AA6">
            <v>0.3</v>
          </cell>
          <cell r="AB6">
            <v>5.6</v>
          </cell>
          <cell r="AC6">
            <v>166.9</v>
          </cell>
          <cell r="AD6">
            <v>975.88</v>
          </cell>
          <cell r="AE6">
            <v>975.88</v>
          </cell>
          <cell r="AF6">
            <v>9.76</v>
          </cell>
          <cell r="AG6">
            <v>146.38</v>
          </cell>
          <cell r="AH6">
            <v>29.28</v>
          </cell>
          <cell r="AI6">
            <v>1733.78</v>
          </cell>
          <cell r="AJ6">
            <v>3.57</v>
          </cell>
          <cell r="AK6">
            <v>7.15</v>
          </cell>
          <cell r="AL6">
            <v>53.61</v>
          </cell>
          <cell r="AM6">
            <v>10.72</v>
          </cell>
          <cell r="AN6">
            <v>35.74</v>
          </cell>
          <cell r="AO6">
            <v>3.57</v>
          </cell>
          <cell r="AP6">
            <v>10.72</v>
          </cell>
          <cell r="AQ6">
            <v>97.59</v>
          </cell>
          <cell r="AR6">
            <v>9.76</v>
          </cell>
          <cell r="AS6">
            <v>9.76</v>
          </cell>
          <cell r="AT6">
            <v>146.38</v>
          </cell>
          <cell r="AU6">
            <v>29.28</v>
          </cell>
          <cell r="AV6"/>
          <cell r="AW6"/>
          <cell r="AX6"/>
          <cell r="AY6"/>
          <cell r="AZ6"/>
          <cell r="BA6"/>
          <cell r="BB6"/>
          <cell r="BC6"/>
          <cell r="BD6"/>
          <cell r="BE6"/>
          <cell r="BF6"/>
          <cell r="BG6"/>
          <cell r="BH6"/>
          <cell r="BI6"/>
          <cell r="BJ6"/>
          <cell r="BK6"/>
          <cell r="BL6"/>
          <cell r="BM6"/>
          <cell r="BN6"/>
          <cell r="BO6"/>
          <cell r="BP6"/>
          <cell r="BQ6"/>
          <cell r="BR6"/>
          <cell r="BS6">
            <v>0.04</v>
          </cell>
          <cell r="BT6">
            <v>9.35</v>
          </cell>
          <cell r="BU6">
            <v>2.04</v>
          </cell>
          <cell r="BV6">
            <v>429.28</v>
          </cell>
          <cell r="BW6">
            <v>1304.5</v>
          </cell>
        </row>
        <row r="7">
          <cell r="A7">
            <v>4</v>
          </cell>
          <cell r="B7"/>
          <cell r="C7" t="str">
            <v>اسراء أسامة محمد طلبه</v>
          </cell>
          <cell r="D7">
            <v>28606128800361</v>
          </cell>
          <cell r="E7">
            <v>266</v>
          </cell>
          <cell r="F7"/>
          <cell r="G7">
            <v>97</v>
          </cell>
          <cell r="H7"/>
          <cell r="I7">
            <v>344.48</v>
          </cell>
          <cell r="J7">
            <v>3.44</v>
          </cell>
          <cell r="K7">
            <v>6.89</v>
          </cell>
          <cell r="L7">
            <v>51.67</v>
          </cell>
          <cell r="M7">
            <v>10.33</v>
          </cell>
          <cell r="N7">
            <v>1117.3699999999999</v>
          </cell>
          <cell r="O7">
            <v>78.22</v>
          </cell>
          <cell r="P7">
            <v>78.22</v>
          </cell>
          <cell r="Q7"/>
          <cell r="R7">
            <v>1273.81</v>
          </cell>
          <cell r="S7"/>
          <cell r="T7"/>
          <cell r="U7">
            <v>21</v>
          </cell>
          <cell r="V7">
            <v>50</v>
          </cell>
          <cell r="W7"/>
          <cell r="X7"/>
          <cell r="Y7"/>
          <cell r="Z7"/>
          <cell r="AA7"/>
          <cell r="AB7">
            <v>5.54</v>
          </cell>
          <cell r="AC7">
            <v>173.54</v>
          </cell>
          <cell r="AD7">
            <v>1052.8699999999999</v>
          </cell>
          <cell r="AE7">
            <v>1052.8699999999999</v>
          </cell>
          <cell r="AF7">
            <v>10.53</v>
          </cell>
          <cell r="AG7">
            <v>157.93</v>
          </cell>
          <cell r="AH7">
            <v>31.59</v>
          </cell>
          <cell r="AI7">
            <v>1719.73</v>
          </cell>
          <cell r="AJ7">
            <v>3.44</v>
          </cell>
          <cell r="AK7">
            <v>6.89</v>
          </cell>
          <cell r="AL7">
            <v>51.67</v>
          </cell>
          <cell r="AM7">
            <v>10.33</v>
          </cell>
          <cell r="AN7">
            <v>34.450000000000003</v>
          </cell>
          <cell r="AO7">
            <v>3.44</v>
          </cell>
          <cell r="AP7">
            <v>10.33</v>
          </cell>
          <cell r="AQ7">
            <v>105.29</v>
          </cell>
          <cell r="AR7">
            <v>10.53</v>
          </cell>
          <cell r="AS7">
            <v>10.53</v>
          </cell>
          <cell r="AT7">
            <v>157.93</v>
          </cell>
          <cell r="AU7">
            <v>31.59</v>
          </cell>
          <cell r="AV7"/>
          <cell r="AW7"/>
          <cell r="AX7"/>
          <cell r="AY7"/>
          <cell r="AZ7">
            <v>35</v>
          </cell>
          <cell r="BA7"/>
          <cell r="BB7"/>
          <cell r="BC7"/>
          <cell r="BD7"/>
          <cell r="BE7"/>
          <cell r="BF7"/>
          <cell r="BG7"/>
          <cell r="BH7"/>
          <cell r="BI7"/>
          <cell r="BJ7"/>
          <cell r="BK7"/>
          <cell r="BL7"/>
          <cell r="BM7"/>
          <cell r="BN7"/>
          <cell r="BO7"/>
          <cell r="BP7"/>
          <cell r="BQ7"/>
          <cell r="BR7"/>
          <cell r="BS7">
            <v>0.01</v>
          </cell>
          <cell r="BT7">
            <v>8.85</v>
          </cell>
          <cell r="BU7">
            <v>0.7</v>
          </cell>
          <cell r="BV7">
            <v>480.98</v>
          </cell>
          <cell r="BW7">
            <v>1238.75</v>
          </cell>
        </row>
        <row r="8">
          <cell r="A8">
            <v>5</v>
          </cell>
          <cell r="B8"/>
          <cell r="C8" t="str">
            <v>اسماء ابو زيد فؤاد ابو زيد</v>
          </cell>
          <cell r="D8">
            <v>28312138800447</v>
          </cell>
          <cell r="E8">
            <v>268</v>
          </cell>
          <cell r="F8"/>
          <cell r="G8"/>
          <cell r="H8"/>
          <cell r="I8">
            <v>347.07</v>
          </cell>
          <cell r="J8">
            <v>3.47</v>
          </cell>
          <cell r="K8">
            <v>6.94</v>
          </cell>
          <cell r="L8">
            <v>52.06</v>
          </cell>
          <cell r="M8">
            <v>10.41</v>
          </cell>
          <cell r="N8">
            <v>1144.27</v>
          </cell>
          <cell r="O8">
            <v>80.099999999999994</v>
          </cell>
          <cell r="P8">
            <v>80.099999999999994</v>
          </cell>
          <cell r="Q8"/>
          <cell r="R8">
            <v>1304.47</v>
          </cell>
          <cell r="S8"/>
          <cell r="T8"/>
          <cell r="U8">
            <v>21</v>
          </cell>
          <cell r="V8">
            <v>50</v>
          </cell>
          <cell r="W8">
            <v>19.2</v>
          </cell>
          <cell r="X8"/>
          <cell r="Y8"/>
          <cell r="Z8"/>
          <cell r="AA8"/>
          <cell r="AB8">
            <v>5.68</v>
          </cell>
          <cell r="AC8">
            <v>95.88</v>
          </cell>
          <cell r="AD8">
            <v>1003.28</v>
          </cell>
          <cell r="AE8">
            <v>1003.28</v>
          </cell>
          <cell r="AF8">
            <v>10.029999999999999</v>
          </cell>
          <cell r="AG8">
            <v>150.49</v>
          </cell>
          <cell r="AH8">
            <v>30.1</v>
          </cell>
          <cell r="AI8">
            <v>1663.85</v>
          </cell>
          <cell r="AJ8">
            <v>3.47</v>
          </cell>
          <cell r="AK8">
            <v>6.94</v>
          </cell>
          <cell r="AL8">
            <v>52.06</v>
          </cell>
          <cell r="AM8">
            <v>10.41</v>
          </cell>
          <cell r="AN8">
            <v>34.71</v>
          </cell>
          <cell r="AO8">
            <v>3.47</v>
          </cell>
          <cell r="AP8">
            <v>10.41</v>
          </cell>
          <cell r="AQ8">
            <v>100.33</v>
          </cell>
          <cell r="AR8">
            <v>10.029999999999999</v>
          </cell>
          <cell r="AS8">
            <v>10.029999999999999</v>
          </cell>
          <cell r="AT8">
            <v>150.49</v>
          </cell>
          <cell r="AU8">
            <v>30.1</v>
          </cell>
          <cell r="AV8">
            <v>2.44</v>
          </cell>
          <cell r="AW8"/>
          <cell r="AX8"/>
          <cell r="AY8"/>
          <cell r="AZ8">
            <v>35</v>
          </cell>
          <cell r="BA8">
            <v>1</v>
          </cell>
          <cell r="BB8"/>
          <cell r="BC8"/>
          <cell r="BD8"/>
          <cell r="BE8"/>
          <cell r="BF8"/>
          <cell r="BG8"/>
          <cell r="BH8"/>
          <cell r="BI8"/>
          <cell r="BJ8"/>
          <cell r="BK8"/>
          <cell r="BL8"/>
          <cell r="BM8"/>
          <cell r="BN8"/>
          <cell r="BO8"/>
          <cell r="BP8"/>
          <cell r="BQ8"/>
          <cell r="BR8"/>
          <cell r="BS8">
            <v>0.01</v>
          </cell>
          <cell r="BT8">
            <v>8.5</v>
          </cell>
          <cell r="BU8"/>
          <cell r="BV8">
            <v>469.4</v>
          </cell>
          <cell r="BW8">
            <v>1194.45</v>
          </cell>
        </row>
        <row r="9">
          <cell r="A9">
            <v>6</v>
          </cell>
          <cell r="B9"/>
          <cell r="C9" t="str">
            <v>اسماء اسلام توفيق عبد المتجلى</v>
          </cell>
          <cell r="D9">
            <v>28611162500168</v>
          </cell>
          <cell r="E9">
            <v>263</v>
          </cell>
          <cell r="F9"/>
          <cell r="G9"/>
          <cell r="H9"/>
          <cell r="I9">
            <v>340.59</v>
          </cell>
          <cell r="J9">
            <v>3.41</v>
          </cell>
          <cell r="K9">
            <v>6.81</v>
          </cell>
          <cell r="L9">
            <v>51.09</v>
          </cell>
          <cell r="M9">
            <v>10.220000000000001</v>
          </cell>
          <cell r="N9">
            <v>1104.0999999999999</v>
          </cell>
          <cell r="O9">
            <v>77.290000000000006</v>
          </cell>
          <cell r="P9">
            <v>77.290000000000006</v>
          </cell>
          <cell r="Q9"/>
          <cell r="R9">
            <v>1258.68</v>
          </cell>
          <cell r="S9"/>
          <cell r="T9"/>
          <cell r="U9">
            <v>14.4</v>
          </cell>
          <cell r="V9">
            <v>50</v>
          </cell>
          <cell r="W9"/>
          <cell r="X9"/>
          <cell r="Y9"/>
          <cell r="Z9"/>
          <cell r="AA9"/>
          <cell r="AB9">
            <v>5.51</v>
          </cell>
          <cell r="AC9">
            <v>69.91</v>
          </cell>
          <cell r="AD9">
            <v>938</v>
          </cell>
          <cell r="AE9">
            <v>938</v>
          </cell>
          <cell r="AF9">
            <v>9.3800000000000008</v>
          </cell>
          <cell r="AG9">
            <v>140.69999999999999</v>
          </cell>
          <cell r="AH9">
            <v>28.14</v>
          </cell>
          <cell r="AI9">
            <v>1578.34</v>
          </cell>
          <cell r="AJ9">
            <v>3.41</v>
          </cell>
          <cell r="AK9">
            <v>6.81</v>
          </cell>
          <cell r="AL9">
            <v>51.09</v>
          </cell>
          <cell r="AM9">
            <v>10.220000000000001</v>
          </cell>
          <cell r="AN9">
            <v>34.06</v>
          </cell>
          <cell r="AO9">
            <v>3.41</v>
          </cell>
          <cell r="AP9">
            <v>10.220000000000001</v>
          </cell>
          <cell r="AQ9">
            <v>93.8</v>
          </cell>
          <cell r="AR9">
            <v>9.3800000000000008</v>
          </cell>
          <cell r="AS9">
            <v>9.3800000000000008</v>
          </cell>
          <cell r="AT9">
            <v>140.69999999999999</v>
          </cell>
          <cell r="AU9">
            <v>28.14</v>
          </cell>
          <cell r="AV9"/>
          <cell r="AW9"/>
          <cell r="AX9"/>
          <cell r="AY9"/>
          <cell r="AZ9"/>
          <cell r="BA9">
            <v>1</v>
          </cell>
          <cell r="BB9">
            <v>2</v>
          </cell>
          <cell r="BC9">
            <v>2</v>
          </cell>
          <cell r="BD9"/>
          <cell r="BE9"/>
          <cell r="BF9"/>
          <cell r="BG9"/>
          <cell r="BH9"/>
          <cell r="BI9"/>
          <cell r="BJ9"/>
          <cell r="BK9"/>
          <cell r="BL9"/>
          <cell r="BM9"/>
          <cell r="BN9"/>
          <cell r="BO9"/>
          <cell r="BP9"/>
          <cell r="BQ9"/>
          <cell r="BR9"/>
          <cell r="BS9">
            <v>0.02</v>
          </cell>
          <cell r="BT9">
            <v>8.35</v>
          </cell>
          <cell r="BU9"/>
          <cell r="BV9">
            <v>413.99</v>
          </cell>
          <cell r="BW9">
            <v>1164.3499999999999</v>
          </cell>
        </row>
        <row r="10">
          <cell r="A10">
            <v>7</v>
          </cell>
          <cell r="B10"/>
          <cell r="C10" t="str">
            <v>الشيماء نور الدين مطاوع عبد الحافظ</v>
          </cell>
          <cell r="D10">
            <v>28712162500142</v>
          </cell>
          <cell r="E10">
            <v>260</v>
          </cell>
          <cell r="F10"/>
          <cell r="G10"/>
          <cell r="H10"/>
          <cell r="I10">
            <v>336.71</v>
          </cell>
          <cell r="J10">
            <v>3.37</v>
          </cell>
          <cell r="K10">
            <v>6.73</v>
          </cell>
          <cell r="L10">
            <v>50.51</v>
          </cell>
          <cell r="M10">
            <v>10.1</v>
          </cell>
          <cell r="N10">
            <v>1096.17</v>
          </cell>
          <cell r="O10">
            <v>76.73</v>
          </cell>
          <cell r="P10">
            <v>76.73</v>
          </cell>
          <cell r="Q10"/>
          <cell r="R10">
            <v>1249.6300000000001</v>
          </cell>
          <cell r="S10"/>
          <cell r="T10"/>
          <cell r="U10">
            <v>14.4</v>
          </cell>
          <cell r="V10">
            <v>50</v>
          </cell>
          <cell r="W10"/>
          <cell r="X10"/>
          <cell r="Y10"/>
          <cell r="Z10"/>
          <cell r="AA10"/>
          <cell r="AB10">
            <v>5.47</v>
          </cell>
          <cell r="AC10">
            <v>69.87</v>
          </cell>
          <cell r="AD10">
            <v>932.79</v>
          </cell>
          <cell r="AE10">
            <v>932.79</v>
          </cell>
          <cell r="AF10">
            <v>9.33</v>
          </cell>
          <cell r="AG10">
            <v>139.91999999999999</v>
          </cell>
          <cell r="AH10">
            <v>27.98</v>
          </cell>
          <cell r="AI10">
            <v>1567.44</v>
          </cell>
          <cell r="AJ10">
            <v>3.37</v>
          </cell>
          <cell r="AK10">
            <v>6.73</v>
          </cell>
          <cell r="AL10">
            <v>50.51</v>
          </cell>
          <cell r="AM10">
            <v>10.1</v>
          </cell>
          <cell r="AN10">
            <v>33.67</v>
          </cell>
          <cell r="AO10">
            <v>3.37</v>
          </cell>
          <cell r="AP10">
            <v>10.1</v>
          </cell>
          <cell r="AQ10">
            <v>93.28</v>
          </cell>
          <cell r="AR10">
            <v>9.33</v>
          </cell>
          <cell r="AS10">
            <v>9.33</v>
          </cell>
          <cell r="AT10">
            <v>139.91999999999999</v>
          </cell>
          <cell r="AU10">
            <v>27.98</v>
          </cell>
          <cell r="AV10"/>
          <cell r="AW10"/>
          <cell r="AX10"/>
          <cell r="AY10"/>
          <cell r="AZ10"/>
          <cell r="BA10"/>
          <cell r="BB10"/>
          <cell r="BC10"/>
          <cell r="BD10">
            <v>2</v>
          </cell>
          <cell r="BE10">
            <v>1</v>
          </cell>
          <cell r="BF10"/>
          <cell r="BG10"/>
          <cell r="BH10"/>
          <cell r="BI10"/>
          <cell r="BJ10"/>
          <cell r="BK10"/>
          <cell r="BL10"/>
          <cell r="BM10"/>
          <cell r="BN10"/>
          <cell r="BO10"/>
          <cell r="BP10"/>
          <cell r="BQ10"/>
          <cell r="BR10"/>
          <cell r="BS10"/>
          <cell r="BT10">
            <v>8.3000000000000007</v>
          </cell>
          <cell r="BU10"/>
          <cell r="BV10">
            <v>408.99</v>
          </cell>
          <cell r="BW10">
            <v>1158.45</v>
          </cell>
        </row>
        <row r="11">
          <cell r="A11">
            <v>8</v>
          </cell>
          <cell r="B11"/>
          <cell r="C11" t="str">
            <v>امل محمد عبد المجيد تمام</v>
          </cell>
          <cell r="D11">
            <v>28510032502061</v>
          </cell>
          <cell r="E11">
            <v>263</v>
          </cell>
          <cell r="F11"/>
          <cell r="G11"/>
          <cell r="H11"/>
          <cell r="I11">
            <v>340.59</v>
          </cell>
          <cell r="J11">
            <v>3.41</v>
          </cell>
          <cell r="K11">
            <v>6.81</v>
          </cell>
          <cell r="L11">
            <v>51.09</v>
          </cell>
          <cell r="M11">
            <v>10.220000000000001</v>
          </cell>
          <cell r="N11">
            <v>1109.45</v>
          </cell>
          <cell r="O11">
            <v>77.66</v>
          </cell>
          <cell r="P11">
            <v>77.66</v>
          </cell>
          <cell r="Q11"/>
          <cell r="R11">
            <v>1264.77</v>
          </cell>
          <cell r="S11"/>
          <cell r="T11"/>
          <cell r="U11">
            <v>21</v>
          </cell>
          <cell r="V11">
            <v>95</v>
          </cell>
          <cell r="W11"/>
          <cell r="X11"/>
          <cell r="Y11"/>
          <cell r="Z11"/>
          <cell r="AA11"/>
          <cell r="AB11">
            <v>5.51</v>
          </cell>
          <cell r="AC11">
            <v>121.51</v>
          </cell>
          <cell r="AD11">
            <v>950.69</v>
          </cell>
          <cell r="AE11">
            <v>950.69</v>
          </cell>
          <cell r="AF11">
            <v>9.51</v>
          </cell>
          <cell r="AG11">
            <v>142.6</v>
          </cell>
          <cell r="AH11">
            <v>28.52</v>
          </cell>
          <cell r="AI11">
            <v>1638.44</v>
          </cell>
          <cell r="AJ11">
            <v>3.41</v>
          </cell>
          <cell r="AK11">
            <v>6.81</v>
          </cell>
          <cell r="AL11">
            <v>51.09</v>
          </cell>
          <cell r="AM11">
            <v>10.220000000000001</v>
          </cell>
          <cell r="AN11">
            <v>34.06</v>
          </cell>
          <cell r="AO11">
            <v>3.41</v>
          </cell>
          <cell r="AP11">
            <v>10.220000000000001</v>
          </cell>
          <cell r="AQ11">
            <v>95.07</v>
          </cell>
          <cell r="AR11">
            <v>9.51</v>
          </cell>
          <cell r="AS11">
            <v>9.51</v>
          </cell>
          <cell r="AT11">
            <v>142.6</v>
          </cell>
          <cell r="AU11">
            <v>28.52</v>
          </cell>
          <cell r="AV11"/>
          <cell r="AW11"/>
          <cell r="AX11"/>
          <cell r="AY11"/>
          <cell r="AZ11"/>
          <cell r="BA11"/>
          <cell r="BB11"/>
          <cell r="BC11"/>
          <cell r="BD11"/>
          <cell r="BE11"/>
          <cell r="BF11">
            <v>37.450000000000003</v>
          </cell>
          <cell r="BG11">
            <v>285</v>
          </cell>
          <cell r="BH11"/>
          <cell r="BI11"/>
          <cell r="BJ11"/>
          <cell r="BK11"/>
          <cell r="BL11"/>
          <cell r="BM11"/>
          <cell r="BN11"/>
          <cell r="BO11"/>
          <cell r="BP11"/>
          <cell r="BQ11"/>
          <cell r="BR11"/>
          <cell r="BS11"/>
          <cell r="BT11">
            <v>8.75</v>
          </cell>
          <cell r="BU11">
            <v>0.41</v>
          </cell>
          <cell r="BV11">
            <v>736.04</v>
          </cell>
          <cell r="BW11">
            <v>902.4</v>
          </cell>
        </row>
        <row r="12">
          <cell r="A12">
            <v>9</v>
          </cell>
          <cell r="B12"/>
          <cell r="C12" t="str">
            <v>اميرة إسماعيل تهامى إسماعيل</v>
          </cell>
          <cell r="D12">
            <v>28806242500229</v>
          </cell>
          <cell r="E12">
            <v>260</v>
          </cell>
          <cell r="F12"/>
          <cell r="G12"/>
          <cell r="H12"/>
          <cell r="I12">
            <v>336.71</v>
          </cell>
          <cell r="J12">
            <v>3.37</v>
          </cell>
          <cell r="K12">
            <v>6.73</v>
          </cell>
          <cell r="L12">
            <v>50.51</v>
          </cell>
          <cell r="M12">
            <v>10.1</v>
          </cell>
          <cell r="N12">
            <v>1096.17</v>
          </cell>
          <cell r="O12">
            <v>76.73</v>
          </cell>
          <cell r="P12">
            <v>76.73</v>
          </cell>
          <cell r="Q12"/>
          <cell r="R12">
            <v>1249.6300000000001</v>
          </cell>
          <cell r="S12"/>
          <cell r="T12"/>
          <cell r="U12">
            <v>14.4</v>
          </cell>
          <cell r="V12">
            <v>50</v>
          </cell>
          <cell r="W12"/>
          <cell r="X12"/>
          <cell r="Y12"/>
          <cell r="Z12"/>
          <cell r="AA12"/>
          <cell r="AB12">
            <v>5.47</v>
          </cell>
          <cell r="AC12">
            <v>69.87</v>
          </cell>
          <cell r="AD12">
            <v>932.79</v>
          </cell>
          <cell r="AE12">
            <v>932.79</v>
          </cell>
          <cell r="AF12">
            <v>9.33</v>
          </cell>
          <cell r="AG12">
            <v>139.91999999999999</v>
          </cell>
          <cell r="AH12">
            <v>27.98</v>
          </cell>
          <cell r="AI12">
            <v>1567.44</v>
          </cell>
          <cell r="AJ12">
            <v>3.37</v>
          </cell>
          <cell r="AK12">
            <v>6.73</v>
          </cell>
          <cell r="AL12">
            <v>50.51</v>
          </cell>
          <cell r="AM12">
            <v>10.1</v>
          </cell>
          <cell r="AN12">
            <v>33.67</v>
          </cell>
          <cell r="AO12">
            <v>3.37</v>
          </cell>
          <cell r="AP12">
            <v>10.1</v>
          </cell>
          <cell r="AQ12">
            <v>93.28</v>
          </cell>
          <cell r="AR12">
            <v>9.33</v>
          </cell>
          <cell r="AS12">
            <v>9.33</v>
          </cell>
          <cell r="AT12">
            <v>139.91999999999999</v>
          </cell>
          <cell r="AU12">
            <v>27.98</v>
          </cell>
          <cell r="AV12"/>
          <cell r="AW12"/>
          <cell r="AX12"/>
          <cell r="AY12"/>
          <cell r="AZ12"/>
          <cell r="BA12"/>
          <cell r="BB12"/>
          <cell r="BC12"/>
          <cell r="BD12"/>
          <cell r="BE12"/>
          <cell r="BF12"/>
          <cell r="BG12"/>
          <cell r="BH12"/>
          <cell r="BI12"/>
          <cell r="BJ12"/>
          <cell r="BK12"/>
          <cell r="BL12"/>
          <cell r="BM12"/>
          <cell r="BN12"/>
          <cell r="BO12"/>
          <cell r="BP12"/>
          <cell r="BQ12"/>
          <cell r="BR12"/>
          <cell r="BS12"/>
          <cell r="BT12">
            <v>8.3000000000000007</v>
          </cell>
          <cell r="BU12"/>
          <cell r="BV12">
            <v>405.99</v>
          </cell>
          <cell r="BW12">
            <v>1161.45</v>
          </cell>
        </row>
        <row r="13">
          <cell r="A13">
            <v>10</v>
          </cell>
          <cell r="B13"/>
          <cell r="C13" t="str">
            <v>اميرة محمد عبد المعطى محمد</v>
          </cell>
          <cell r="D13">
            <v>28504252500204</v>
          </cell>
          <cell r="E13">
            <v>232.5</v>
          </cell>
          <cell r="F13">
            <v>184.45</v>
          </cell>
          <cell r="G13"/>
          <cell r="H13"/>
          <cell r="I13">
            <v>301.08999999999997</v>
          </cell>
          <cell r="J13">
            <v>3.01</v>
          </cell>
          <cell r="K13">
            <v>6.02</v>
          </cell>
          <cell r="L13">
            <v>45.16</v>
          </cell>
          <cell r="M13">
            <v>9.0299999999999994</v>
          </cell>
          <cell r="N13">
            <v>1021.91</v>
          </cell>
          <cell r="O13">
            <v>71.53</v>
          </cell>
          <cell r="P13">
            <v>71.53</v>
          </cell>
          <cell r="Q13"/>
          <cell r="R13">
            <v>1164.97</v>
          </cell>
          <cell r="S13"/>
          <cell r="T13"/>
          <cell r="U13">
            <v>14.4</v>
          </cell>
          <cell r="V13">
            <v>50</v>
          </cell>
          <cell r="W13"/>
          <cell r="X13"/>
          <cell r="Y13"/>
          <cell r="Z13"/>
          <cell r="AA13"/>
          <cell r="AB13">
            <v>5.13</v>
          </cell>
          <cell r="AC13">
            <v>253.98</v>
          </cell>
          <cell r="AD13">
            <v>1067.8599999999999</v>
          </cell>
          <cell r="AE13">
            <v>1067.8599999999999</v>
          </cell>
          <cell r="AF13">
            <v>10.68</v>
          </cell>
          <cell r="AG13">
            <v>160.18</v>
          </cell>
          <cell r="AH13">
            <v>32.04</v>
          </cell>
          <cell r="AI13">
            <v>1685.07</v>
          </cell>
          <cell r="AJ13">
            <v>3.01</v>
          </cell>
          <cell r="AK13">
            <v>6.02</v>
          </cell>
          <cell r="AL13">
            <v>45.16</v>
          </cell>
          <cell r="AM13">
            <v>9.0299999999999994</v>
          </cell>
          <cell r="AN13">
            <v>30.11</v>
          </cell>
          <cell r="AO13">
            <v>3.01</v>
          </cell>
          <cell r="AP13">
            <v>9.0299999999999994</v>
          </cell>
          <cell r="AQ13">
            <v>106.79</v>
          </cell>
          <cell r="AR13">
            <v>10.68</v>
          </cell>
          <cell r="AS13">
            <v>10.68</v>
          </cell>
          <cell r="AT13">
            <v>160.18</v>
          </cell>
          <cell r="AU13">
            <v>32.04</v>
          </cell>
          <cell r="AV13"/>
          <cell r="AW13"/>
          <cell r="AX13"/>
          <cell r="AY13"/>
          <cell r="AZ13">
            <v>35</v>
          </cell>
          <cell r="BA13">
            <v>1</v>
          </cell>
          <cell r="BB13"/>
          <cell r="BC13"/>
          <cell r="BD13">
            <v>2</v>
          </cell>
          <cell r="BE13">
            <v>1</v>
          </cell>
          <cell r="BF13"/>
          <cell r="BG13"/>
          <cell r="BH13"/>
          <cell r="BI13"/>
          <cell r="BJ13"/>
          <cell r="BK13"/>
          <cell r="BL13"/>
          <cell r="BM13"/>
          <cell r="BN13"/>
          <cell r="BO13"/>
          <cell r="BP13"/>
          <cell r="BQ13"/>
          <cell r="BR13"/>
          <cell r="BS13">
            <v>0.03</v>
          </cell>
          <cell r="BT13">
            <v>8.6999999999999993</v>
          </cell>
          <cell r="BU13">
            <v>0.35</v>
          </cell>
          <cell r="BV13">
            <v>473.82</v>
          </cell>
          <cell r="BW13">
            <v>1211.25</v>
          </cell>
        </row>
        <row r="14">
          <cell r="A14">
            <v>11</v>
          </cell>
          <cell r="B14"/>
          <cell r="C14" t="str">
            <v>اميره بدر توفيق حسن</v>
          </cell>
          <cell r="D14">
            <v>28604152500066</v>
          </cell>
          <cell r="E14">
            <v>260</v>
          </cell>
          <cell r="F14"/>
          <cell r="G14"/>
          <cell r="H14"/>
          <cell r="I14">
            <v>336.71</v>
          </cell>
          <cell r="J14">
            <v>3.37</v>
          </cell>
          <cell r="K14">
            <v>6.73</v>
          </cell>
          <cell r="L14">
            <v>50.51</v>
          </cell>
          <cell r="M14">
            <v>10.1</v>
          </cell>
          <cell r="N14">
            <v>1096.17</v>
          </cell>
          <cell r="O14">
            <v>76.73</v>
          </cell>
          <cell r="P14">
            <v>76.73</v>
          </cell>
          <cell r="Q14"/>
          <cell r="R14">
            <v>1249.6300000000001</v>
          </cell>
          <cell r="S14"/>
          <cell r="T14"/>
          <cell r="U14">
            <v>14.4</v>
          </cell>
          <cell r="V14">
            <v>140</v>
          </cell>
          <cell r="W14"/>
          <cell r="X14"/>
          <cell r="Y14"/>
          <cell r="Z14"/>
          <cell r="AA14"/>
          <cell r="AB14">
            <v>5.47</v>
          </cell>
          <cell r="AC14">
            <v>159.87</v>
          </cell>
          <cell r="AD14">
            <v>932.79</v>
          </cell>
          <cell r="AE14">
            <v>932.79</v>
          </cell>
          <cell r="AF14">
            <v>9.33</v>
          </cell>
          <cell r="AG14">
            <v>139.91999999999999</v>
          </cell>
          <cell r="AH14">
            <v>27.98</v>
          </cell>
          <cell r="AI14">
            <v>1657.44</v>
          </cell>
          <cell r="AJ14">
            <v>3.37</v>
          </cell>
          <cell r="AK14">
            <v>6.73</v>
          </cell>
          <cell r="AL14">
            <v>50.51</v>
          </cell>
          <cell r="AM14">
            <v>10.1</v>
          </cell>
          <cell r="AN14">
            <v>33.67</v>
          </cell>
          <cell r="AO14">
            <v>3.37</v>
          </cell>
          <cell r="AP14">
            <v>10.1</v>
          </cell>
          <cell r="AQ14">
            <v>93.28</v>
          </cell>
          <cell r="AR14">
            <v>9.33</v>
          </cell>
          <cell r="AS14">
            <v>9.33</v>
          </cell>
          <cell r="AT14">
            <v>139.91999999999999</v>
          </cell>
          <cell r="AU14">
            <v>27.98</v>
          </cell>
          <cell r="AV14"/>
          <cell r="AW14"/>
          <cell r="AX14"/>
          <cell r="AY14"/>
          <cell r="AZ14"/>
          <cell r="BA14"/>
          <cell r="BB14"/>
          <cell r="BC14"/>
          <cell r="BD14"/>
          <cell r="BE14"/>
          <cell r="BF14">
            <v>37.450000000000003</v>
          </cell>
          <cell r="BG14"/>
          <cell r="BH14"/>
          <cell r="BI14"/>
          <cell r="BJ14"/>
          <cell r="BK14"/>
          <cell r="BL14"/>
          <cell r="BM14"/>
          <cell r="BN14"/>
          <cell r="BO14"/>
          <cell r="BP14"/>
          <cell r="BQ14"/>
          <cell r="BR14"/>
          <cell r="BS14">
            <v>0.04</v>
          </cell>
          <cell r="BT14">
            <v>9</v>
          </cell>
          <cell r="BU14">
            <v>1.06</v>
          </cell>
          <cell r="BV14">
            <v>445.24</v>
          </cell>
          <cell r="BW14">
            <v>1212.2</v>
          </cell>
        </row>
        <row r="15">
          <cell r="A15">
            <v>12</v>
          </cell>
          <cell r="B15"/>
          <cell r="C15" t="str">
            <v>اميره محمد حنفي يوسف</v>
          </cell>
          <cell r="D15">
            <v>28109162500128</v>
          </cell>
          <cell r="E15">
            <v>274</v>
          </cell>
          <cell r="F15"/>
          <cell r="G15"/>
          <cell r="H15"/>
          <cell r="I15">
            <v>354.84</v>
          </cell>
          <cell r="J15">
            <v>3.55</v>
          </cell>
          <cell r="K15">
            <v>7.1</v>
          </cell>
          <cell r="L15">
            <v>53.23</v>
          </cell>
          <cell r="M15">
            <v>10.65</v>
          </cell>
          <cell r="N15">
            <v>1145.97</v>
          </cell>
          <cell r="O15">
            <v>80.22</v>
          </cell>
          <cell r="P15">
            <v>80.22</v>
          </cell>
          <cell r="Q15"/>
          <cell r="R15">
            <v>1306.4100000000001</v>
          </cell>
          <cell r="S15"/>
          <cell r="T15"/>
          <cell r="U15">
            <v>21</v>
          </cell>
          <cell r="V15">
            <v>50</v>
          </cell>
          <cell r="W15"/>
          <cell r="X15"/>
          <cell r="Y15"/>
          <cell r="Z15"/>
          <cell r="AA15"/>
          <cell r="AB15">
            <v>5.58</v>
          </cell>
          <cell r="AC15">
            <v>76.58</v>
          </cell>
          <cell r="AD15">
            <v>978.15</v>
          </cell>
          <cell r="AE15">
            <v>978.15</v>
          </cell>
          <cell r="AF15">
            <v>9.7799999999999994</v>
          </cell>
          <cell r="AG15">
            <v>146.72</v>
          </cell>
          <cell r="AH15">
            <v>29.34</v>
          </cell>
          <cell r="AI15">
            <v>1643.36</v>
          </cell>
          <cell r="AJ15">
            <v>3.55</v>
          </cell>
          <cell r="AK15">
            <v>7.1</v>
          </cell>
          <cell r="AL15">
            <v>53.23</v>
          </cell>
          <cell r="AM15">
            <v>10.65</v>
          </cell>
          <cell r="AN15">
            <v>35.479999999999997</v>
          </cell>
          <cell r="AO15">
            <v>3.55</v>
          </cell>
          <cell r="AP15">
            <v>10.65</v>
          </cell>
          <cell r="AQ15">
            <v>97.81</v>
          </cell>
          <cell r="AR15">
            <v>9.7799999999999994</v>
          </cell>
          <cell r="AS15">
            <v>9.7799999999999994</v>
          </cell>
          <cell r="AT15">
            <v>146.72</v>
          </cell>
          <cell r="AU15">
            <v>29.34</v>
          </cell>
          <cell r="AV15">
            <v>3.04</v>
          </cell>
          <cell r="AW15"/>
          <cell r="AX15"/>
          <cell r="AY15"/>
          <cell r="AZ15"/>
          <cell r="BA15"/>
          <cell r="BB15"/>
          <cell r="BC15"/>
          <cell r="BD15"/>
          <cell r="BE15"/>
          <cell r="BF15"/>
          <cell r="BG15"/>
          <cell r="BH15">
            <v>60</v>
          </cell>
          <cell r="BI15"/>
          <cell r="BJ15"/>
          <cell r="BK15"/>
          <cell r="BL15"/>
          <cell r="BM15"/>
          <cell r="BN15"/>
          <cell r="BO15"/>
          <cell r="BP15"/>
          <cell r="BQ15"/>
          <cell r="BR15"/>
          <cell r="BS15">
            <v>0.04</v>
          </cell>
          <cell r="BT15">
            <v>8.65</v>
          </cell>
          <cell r="BU15">
            <v>0.19</v>
          </cell>
          <cell r="BV15">
            <v>489.56</v>
          </cell>
          <cell r="BW15">
            <v>1153.8</v>
          </cell>
        </row>
        <row r="16">
          <cell r="A16">
            <v>13</v>
          </cell>
          <cell r="B16"/>
          <cell r="C16" t="str">
            <v>انعام احمد ابراهيم مهران</v>
          </cell>
          <cell r="D16">
            <v>27108062500783</v>
          </cell>
          <cell r="E16">
            <v>452.58</v>
          </cell>
          <cell r="F16"/>
          <cell r="G16"/>
          <cell r="H16"/>
          <cell r="I16">
            <v>586.1</v>
          </cell>
          <cell r="J16">
            <v>5.86</v>
          </cell>
          <cell r="K16">
            <v>11.72</v>
          </cell>
          <cell r="L16">
            <v>87.92</v>
          </cell>
          <cell r="M16">
            <v>17.579999999999998</v>
          </cell>
          <cell r="N16">
            <v>1645.17</v>
          </cell>
          <cell r="O16">
            <v>115.16</v>
          </cell>
          <cell r="P16">
            <v>115.16</v>
          </cell>
          <cell r="Q16"/>
          <cell r="R16">
            <v>1875.49</v>
          </cell>
          <cell r="S16"/>
          <cell r="T16"/>
          <cell r="U16">
            <v>21</v>
          </cell>
          <cell r="V16">
            <v>150</v>
          </cell>
          <cell r="W16"/>
          <cell r="X16"/>
          <cell r="Y16"/>
          <cell r="Z16"/>
          <cell r="AA16">
            <v>230.78</v>
          </cell>
          <cell r="AB16">
            <v>70.06</v>
          </cell>
          <cell r="AC16">
            <v>471.84</v>
          </cell>
          <cell r="AD16">
            <v>1611.23</v>
          </cell>
          <cell r="AE16">
            <v>1611.23</v>
          </cell>
          <cell r="AF16">
            <v>16.11</v>
          </cell>
          <cell r="AG16">
            <v>241.68</v>
          </cell>
          <cell r="AH16">
            <v>48.34</v>
          </cell>
          <cell r="AI16">
            <v>2776.54</v>
          </cell>
          <cell r="AJ16">
            <v>5.86</v>
          </cell>
          <cell r="AK16">
            <v>11.72</v>
          </cell>
          <cell r="AL16">
            <v>87.92</v>
          </cell>
          <cell r="AM16">
            <v>17.579999999999998</v>
          </cell>
          <cell r="AN16">
            <v>58.61</v>
          </cell>
          <cell r="AO16">
            <v>5.86</v>
          </cell>
          <cell r="AP16">
            <v>17.579999999999998</v>
          </cell>
          <cell r="AQ16">
            <v>161.12</v>
          </cell>
          <cell r="AR16">
            <v>16.11</v>
          </cell>
          <cell r="AS16">
            <v>16.11</v>
          </cell>
          <cell r="AT16">
            <v>241.68</v>
          </cell>
          <cell r="AU16">
            <v>48.34</v>
          </cell>
          <cell r="AV16"/>
          <cell r="AW16"/>
          <cell r="AX16"/>
          <cell r="AY16"/>
          <cell r="AZ16"/>
          <cell r="BA16">
            <v>1</v>
          </cell>
          <cell r="BB16">
            <v>2</v>
          </cell>
          <cell r="BC16"/>
          <cell r="BD16"/>
          <cell r="BE16">
            <v>1</v>
          </cell>
          <cell r="BF16">
            <v>43.6</v>
          </cell>
          <cell r="BG16"/>
          <cell r="BH16">
            <v>60</v>
          </cell>
          <cell r="BI16"/>
          <cell r="BJ16"/>
          <cell r="BK16"/>
          <cell r="BL16"/>
          <cell r="BM16"/>
          <cell r="BN16"/>
          <cell r="BO16"/>
          <cell r="BP16"/>
          <cell r="BQ16"/>
          <cell r="BR16"/>
          <cell r="BS16">
            <v>0.03</v>
          </cell>
          <cell r="BT16">
            <v>15.15</v>
          </cell>
          <cell r="BU16">
            <v>17.37</v>
          </cell>
          <cell r="BV16">
            <v>828.64</v>
          </cell>
          <cell r="BW16">
            <v>1947.9</v>
          </cell>
        </row>
        <row r="17">
          <cell r="A17">
            <v>14</v>
          </cell>
          <cell r="B17"/>
          <cell r="C17" t="str">
            <v>اوميمه جمال حلمى حسن</v>
          </cell>
          <cell r="D17">
            <v>27412022500064</v>
          </cell>
          <cell r="E17">
            <v>283</v>
          </cell>
          <cell r="F17"/>
          <cell r="G17"/>
          <cell r="H17"/>
          <cell r="I17">
            <v>366.49</v>
          </cell>
          <cell r="J17">
            <v>3.66</v>
          </cell>
          <cell r="K17">
            <v>7.33</v>
          </cell>
          <cell r="L17">
            <v>54.97</v>
          </cell>
          <cell r="M17">
            <v>10.99</v>
          </cell>
          <cell r="N17">
            <v>1145.97</v>
          </cell>
          <cell r="O17">
            <v>80.22</v>
          </cell>
          <cell r="P17">
            <v>80.22</v>
          </cell>
          <cell r="Q17"/>
          <cell r="R17">
            <v>1306.4100000000001</v>
          </cell>
          <cell r="S17"/>
          <cell r="T17"/>
          <cell r="U17">
            <v>21</v>
          </cell>
          <cell r="V17">
            <v>145</v>
          </cell>
          <cell r="W17"/>
          <cell r="X17"/>
          <cell r="Y17"/>
          <cell r="Z17"/>
          <cell r="AA17">
            <v>21.74</v>
          </cell>
          <cell r="AB17">
            <v>5.69</v>
          </cell>
          <cell r="AC17">
            <v>193.43</v>
          </cell>
          <cell r="AD17">
            <v>988.35</v>
          </cell>
          <cell r="AE17">
            <v>988.35</v>
          </cell>
          <cell r="AF17">
            <v>9.8800000000000008</v>
          </cell>
          <cell r="AG17">
            <v>148.25</v>
          </cell>
          <cell r="AH17">
            <v>29.65</v>
          </cell>
          <cell r="AI17">
            <v>1764.57</v>
          </cell>
          <cell r="AJ17">
            <v>3.66</v>
          </cell>
          <cell r="AK17">
            <v>7.33</v>
          </cell>
          <cell r="AL17">
            <v>54.97</v>
          </cell>
          <cell r="AM17">
            <v>10.99</v>
          </cell>
          <cell r="AN17">
            <v>36.65</v>
          </cell>
          <cell r="AO17">
            <v>3.66</v>
          </cell>
          <cell r="AP17">
            <v>10.99</v>
          </cell>
          <cell r="AQ17">
            <v>98.84</v>
          </cell>
          <cell r="AR17">
            <v>9.8800000000000008</v>
          </cell>
          <cell r="AS17">
            <v>9.8800000000000008</v>
          </cell>
          <cell r="AT17">
            <v>148.25</v>
          </cell>
          <cell r="AU17">
            <v>29.65</v>
          </cell>
          <cell r="AV17"/>
          <cell r="AW17"/>
          <cell r="AX17"/>
          <cell r="AY17"/>
          <cell r="AZ17"/>
          <cell r="BA17"/>
          <cell r="BB17"/>
          <cell r="BC17"/>
          <cell r="BD17"/>
          <cell r="BE17"/>
          <cell r="BF17"/>
          <cell r="BG17"/>
          <cell r="BH17"/>
          <cell r="BI17"/>
          <cell r="BJ17"/>
          <cell r="BK17"/>
          <cell r="BL17"/>
          <cell r="BM17"/>
          <cell r="BN17"/>
          <cell r="BO17"/>
          <cell r="BP17"/>
          <cell r="BQ17"/>
          <cell r="BR17"/>
          <cell r="BS17">
            <v>0.01</v>
          </cell>
          <cell r="BT17">
            <v>9.5500000000000007</v>
          </cell>
          <cell r="BU17">
            <v>2.5099999999999998</v>
          </cell>
          <cell r="BV17">
            <v>436.82</v>
          </cell>
          <cell r="BW17">
            <v>1327.75</v>
          </cell>
        </row>
        <row r="18">
          <cell r="A18">
            <v>15</v>
          </cell>
          <cell r="B18"/>
          <cell r="C18" t="str">
            <v>ايفيلين ربيل بطرس اسكاروس</v>
          </cell>
          <cell r="D18">
            <v>27811202502229</v>
          </cell>
          <cell r="E18">
            <v>271</v>
          </cell>
          <cell r="F18"/>
          <cell r="G18"/>
          <cell r="H18"/>
          <cell r="I18">
            <v>350.95</v>
          </cell>
          <cell r="J18">
            <v>3.51</v>
          </cell>
          <cell r="K18">
            <v>7.02</v>
          </cell>
          <cell r="L18">
            <v>52.64</v>
          </cell>
          <cell r="M18">
            <v>10.53</v>
          </cell>
          <cell r="N18">
            <v>1152.69</v>
          </cell>
          <cell r="O18">
            <v>80.69</v>
          </cell>
          <cell r="P18">
            <v>80.69</v>
          </cell>
          <cell r="Q18"/>
          <cell r="R18">
            <v>1314.07</v>
          </cell>
          <cell r="S18"/>
          <cell r="T18"/>
          <cell r="U18">
            <v>21</v>
          </cell>
          <cell r="V18">
            <v>95</v>
          </cell>
          <cell r="W18"/>
          <cell r="X18"/>
          <cell r="Y18"/>
          <cell r="Z18"/>
          <cell r="AA18">
            <v>0.17</v>
          </cell>
          <cell r="AB18">
            <v>5.71</v>
          </cell>
          <cell r="AC18">
            <v>121.88</v>
          </cell>
          <cell r="AD18">
            <v>990</v>
          </cell>
          <cell r="AE18">
            <v>990</v>
          </cell>
          <cell r="AF18">
            <v>9.9</v>
          </cell>
          <cell r="AG18">
            <v>148.5</v>
          </cell>
          <cell r="AH18">
            <v>29.7</v>
          </cell>
          <cell r="AI18">
            <v>1697.75</v>
          </cell>
          <cell r="AJ18">
            <v>3.51</v>
          </cell>
          <cell r="AK18">
            <v>7.02</v>
          </cell>
          <cell r="AL18">
            <v>52.64</v>
          </cell>
          <cell r="AM18">
            <v>10.53</v>
          </cell>
          <cell r="AN18">
            <v>35.1</v>
          </cell>
          <cell r="AO18">
            <v>3.51</v>
          </cell>
          <cell r="AP18">
            <v>10.53</v>
          </cell>
          <cell r="AQ18">
            <v>99</v>
          </cell>
          <cell r="AR18">
            <v>9.9</v>
          </cell>
          <cell r="AS18">
            <v>9.9</v>
          </cell>
          <cell r="AT18">
            <v>148.5</v>
          </cell>
          <cell r="AU18">
            <v>29.7</v>
          </cell>
          <cell r="AV18">
            <v>14.28</v>
          </cell>
          <cell r="AW18"/>
          <cell r="AX18"/>
          <cell r="AY18"/>
          <cell r="AZ18">
            <v>35</v>
          </cell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  <cell r="BS18">
            <v>0.02</v>
          </cell>
          <cell r="BT18">
            <v>8.6999999999999993</v>
          </cell>
          <cell r="BU18">
            <v>0.31</v>
          </cell>
          <cell r="BV18">
            <v>478.15</v>
          </cell>
          <cell r="BW18">
            <v>1219.5999999999999</v>
          </cell>
        </row>
        <row r="19">
          <cell r="A19">
            <v>16</v>
          </cell>
          <cell r="B19"/>
          <cell r="C19" t="str">
            <v>ايمان عبدالحميد عبد اللطيف</v>
          </cell>
          <cell r="D19">
            <v>28009172501861</v>
          </cell>
          <cell r="E19">
            <v>278</v>
          </cell>
          <cell r="F19"/>
          <cell r="G19"/>
          <cell r="H19"/>
          <cell r="I19">
            <v>360.02</v>
          </cell>
          <cell r="J19">
            <v>3.6</v>
          </cell>
          <cell r="K19">
            <v>7.2</v>
          </cell>
          <cell r="L19">
            <v>54</v>
          </cell>
          <cell r="M19">
            <v>10.8</v>
          </cell>
          <cell r="N19">
            <v>1203.27</v>
          </cell>
          <cell r="O19">
            <v>84.23</v>
          </cell>
          <cell r="P19">
            <v>84.23</v>
          </cell>
          <cell r="Q19"/>
          <cell r="R19">
            <v>1371.73</v>
          </cell>
          <cell r="S19"/>
          <cell r="T19"/>
          <cell r="U19">
            <v>21</v>
          </cell>
          <cell r="V19">
            <v>50</v>
          </cell>
          <cell r="W19"/>
          <cell r="X19"/>
          <cell r="Y19"/>
          <cell r="Z19"/>
          <cell r="AA19">
            <v>2.69</v>
          </cell>
          <cell r="AB19">
            <v>5.63</v>
          </cell>
          <cell r="AC19">
            <v>79.319999999999993</v>
          </cell>
          <cell r="AD19">
            <v>1041.03</v>
          </cell>
          <cell r="AE19">
            <v>1041.03</v>
          </cell>
          <cell r="AF19">
            <v>10.41</v>
          </cell>
          <cell r="AG19">
            <v>156.15</v>
          </cell>
          <cell r="AH19">
            <v>31.23</v>
          </cell>
          <cell r="AI19">
            <v>1724.44</v>
          </cell>
          <cell r="AJ19">
            <v>3.6</v>
          </cell>
          <cell r="AK19">
            <v>7.2</v>
          </cell>
          <cell r="AL19">
            <v>54</v>
          </cell>
          <cell r="AM19">
            <v>10.8</v>
          </cell>
          <cell r="AN19">
            <v>36</v>
          </cell>
          <cell r="AO19">
            <v>3.6</v>
          </cell>
          <cell r="AP19">
            <v>10.8</v>
          </cell>
          <cell r="AQ19">
            <v>104.1</v>
          </cell>
          <cell r="AR19">
            <v>10.41</v>
          </cell>
          <cell r="AS19">
            <v>10.41</v>
          </cell>
          <cell r="AT19">
            <v>156.15</v>
          </cell>
          <cell r="AU19">
            <v>31.23</v>
          </cell>
          <cell r="AV19"/>
          <cell r="AW19"/>
          <cell r="AX19"/>
          <cell r="AY19"/>
          <cell r="AZ19">
            <v>40</v>
          </cell>
          <cell r="BA19"/>
          <cell r="BB19"/>
          <cell r="BC19"/>
          <cell r="BD19"/>
          <cell r="BE19"/>
          <cell r="BF19"/>
          <cell r="BG19"/>
          <cell r="BH19"/>
          <cell r="BI19"/>
          <cell r="BJ19"/>
          <cell r="BK19"/>
          <cell r="BL19"/>
          <cell r="BM19"/>
          <cell r="BN19"/>
          <cell r="BO19"/>
          <cell r="BP19"/>
          <cell r="BQ19"/>
          <cell r="BR19"/>
          <cell r="BS19">
            <v>0.04</v>
          </cell>
          <cell r="BT19">
            <v>8.85</v>
          </cell>
          <cell r="BU19">
            <v>0.65</v>
          </cell>
          <cell r="BV19">
            <v>487.84</v>
          </cell>
          <cell r="BW19">
            <v>1236.5999999999999</v>
          </cell>
        </row>
        <row r="20">
          <cell r="A20">
            <v>17</v>
          </cell>
          <cell r="B20"/>
          <cell r="C20" t="str">
            <v>ايمان محمد عبد المعطي محمد</v>
          </cell>
          <cell r="D20">
            <v>28401292500181</v>
          </cell>
          <cell r="E20">
            <v>264</v>
          </cell>
          <cell r="F20"/>
          <cell r="G20"/>
          <cell r="H20"/>
          <cell r="I20">
            <v>341.89</v>
          </cell>
          <cell r="J20">
            <v>3.42</v>
          </cell>
          <cell r="K20">
            <v>6.84</v>
          </cell>
          <cell r="L20">
            <v>51.28</v>
          </cell>
          <cell r="M20">
            <v>10.26</v>
          </cell>
          <cell r="N20">
            <v>1163.53</v>
          </cell>
          <cell r="O20">
            <v>81.45</v>
          </cell>
          <cell r="P20">
            <v>81.45</v>
          </cell>
          <cell r="Q20"/>
          <cell r="R20">
            <v>1326.43</v>
          </cell>
          <cell r="S20"/>
          <cell r="T20"/>
          <cell r="U20">
            <v>21</v>
          </cell>
          <cell r="V20">
            <v>140</v>
          </cell>
          <cell r="W20"/>
          <cell r="X20"/>
          <cell r="Y20"/>
          <cell r="Z20"/>
          <cell r="AA20"/>
          <cell r="AB20">
            <v>5.69</v>
          </cell>
          <cell r="AC20">
            <v>166.69</v>
          </cell>
          <cell r="AD20">
            <v>1011.23</v>
          </cell>
          <cell r="AE20">
            <v>1011.23</v>
          </cell>
          <cell r="AF20">
            <v>10.11</v>
          </cell>
          <cell r="AG20">
            <v>151.68</v>
          </cell>
          <cell r="AH20">
            <v>30.34</v>
          </cell>
          <cell r="AI20">
            <v>1757.05</v>
          </cell>
          <cell r="AJ20">
            <v>3.42</v>
          </cell>
          <cell r="AK20">
            <v>6.84</v>
          </cell>
          <cell r="AL20">
            <v>51.28</v>
          </cell>
          <cell r="AM20">
            <v>10.26</v>
          </cell>
          <cell r="AN20">
            <v>34.19</v>
          </cell>
          <cell r="AO20">
            <v>3.42</v>
          </cell>
          <cell r="AP20">
            <v>10.26</v>
          </cell>
          <cell r="AQ20">
            <v>101.12</v>
          </cell>
          <cell r="AR20">
            <v>10.11</v>
          </cell>
          <cell r="AS20">
            <v>10.11</v>
          </cell>
          <cell r="AT20">
            <v>151.68</v>
          </cell>
          <cell r="AU20">
            <v>30.34</v>
          </cell>
          <cell r="AV20"/>
          <cell r="AW20"/>
          <cell r="AX20"/>
          <cell r="AY20"/>
          <cell r="AZ20">
            <v>35</v>
          </cell>
          <cell r="BA20">
            <v>1</v>
          </cell>
          <cell r="BB20"/>
          <cell r="BC20"/>
          <cell r="BD20">
            <v>2</v>
          </cell>
          <cell r="BE20">
            <v>1</v>
          </cell>
          <cell r="BF20"/>
          <cell r="BG20"/>
          <cell r="BH20"/>
          <cell r="BI20"/>
          <cell r="BJ20"/>
          <cell r="BK20"/>
          <cell r="BL20"/>
          <cell r="BM20"/>
          <cell r="BN20"/>
          <cell r="BO20"/>
          <cell r="BP20"/>
          <cell r="BQ20"/>
          <cell r="BR20"/>
          <cell r="BS20">
            <v>0.02</v>
          </cell>
          <cell r="BT20">
            <v>9.25</v>
          </cell>
          <cell r="BU20">
            <v>1.7</v>
          </cell>
          <cell r="BV20">
            <v>473</v>
          </cell>
          <cell r="BW20">
            <v>1284.05</v>
          </cell>
        </row>
        <row r="21">
          <cell r="A21">
            <v>18</v>
          </cell>
          <cell r="B21"/>
          <cell r="C21" t="str">
            <v>بسمة عبد العزيز ابو العلا</v>
          </cell>
          <cell r="D21">
            <v>28302182500226</v>
          </cell>
          <cell r="E21">
            <v>274</v>
          </cell>
          <cell r="F21"/>
          <cell r="G21"/>
          <cell r="H21"/>
          <cell r="I21">
            <v>354.84</v>
          </cell>
          <cell r="J21">
            <v>3.55</v>
          </cell>
          <cell r="K21">
            <v>7.1</v>
          </cell>
          <cell r="L21">
            <v>53.23</v>
          </cell>
          <cell r="M21">
            <v>10.65</v>
          </cell>
          <cell r="N21">
            <v>1145.97</v>
          </cell>
          <cell r="O21">
            <v>80.22</v>
          </cell>
          <cell r="P21">
            <v>80.22</v>
          </cell>
          <cell r="Q21"/>
          <cell r="R21">
            <v>1306.4100000000001</v>
          </cell>
          <cell r="S21"/>
          <cell r="T21"/>
          <cell r="U21">
            <v>21</v>
          </cell>
          <cell r="V21">
            <v>50</v>
          </cell>
          <cell r="W21">
            <v>15</v>
          </cell>
          <cell r="X21"/>
          <cell r="Y21"/>
          <cell r="Z21"/>
          <cell r="AA21"/>
          <cell r="AB21">
            <v>5.64</v>
          </cell>
          <cell r="AC21">
            <v>91.64</v>
          </cell>
          <cell r="AD21">
            <v>993.21</v>
          </cell>
          <cell r="AE21">
            <v>993.21</v>
          </cell>
          <cell r="AF21">
            <v>9.93</v>
          </cell>
          <cell r="AG21">
            <v>148.97999999999999</v>
          </cell>
          <cell r="AH21">
            <v>29.8</v>
          </cell>
          <cell r="AI21">
            <v>1661.29</v>
          </cell>
          <cell r="AJ21">
            <v>3.55</v>
          </cell>
          <cell r="AK21">
            <v>7.1</v>
          </cell>
          <cell r="AL21">
            <v>53.23</v>
          </cell>
          <cell r="AM21">
            <v>10.65</v>
          </cell>
          <cell r="AN21">
            <v>35.479999999999997</v>
          </cell>
          <cell r="AO21">
            <v>3.55</v>
          </cell>
          <cell r="AP21">
            <v>10.65</v>
          </cell>
          <cell r="AQ21">
            <v>99.32</v>
          </cell>
          <cell r="AR21">
            <v>9.93</v>
          </cell>
          <cell r="AS21">
            <v>9.93</v>
          </cell>
          <cell r="AT21">
            <v>148.97999999999999</v>
          </cell>
          <cell r="AU21">
            <v>29.8</v>
          </cell>
          <cell r="AV21"/>
          <cell r="AW21"/>
          <cell r="AX21"/>
          <cell r="AY21"/>
          <cell r="AZ21"/>
          <cell r="BA21"/>
          <cell r="BB21"/>
          <cell r="BC21"/>
          <cell r="BD21"/>
          <cell r="BE21"/>
          <cell r="BF21"/>
          <cell r="BG21"/>
          <cell r="BH21"/>
          <cell r="BI21"/>
          <cell r="BJ21"/>
          <cell r="BK21"/>
          <cell r="BL21"/>
          <cell r="BM21"/>
          <cell r="BN21"/>
          <cell r="BO21"/>
          <cell r="BP21"/>
          <cell r="BQ21"/>
          <cell r="BR21"/>
          <cell r="BS21">
            <v>0.01</v>
          </cell>
          <cell r="BT21">
            <v>8.8000000000000007</v>
          </cell>
          <cell r="BU21">
            <v>0.51</v>
          </cell>
          <cell r="BV21">
            <v>431.49</v>
          </cell>
          <cell r="BW21">
            <v>1229.8</v>
          </cell>
        </row>
        <row r="22">
          <cell r="A22">
            <v>19</v>
          </cell>
          <cell r="B22"/>
          <cell r="C22" t="str">
            <v>بيتر عاطف كمال متري</v>
          </cell>
          <cell r="D22">
            <v>28009152500311</v>
          </cell>
          <cell r="E22">
            <v>270</v>
          </cell>
          <cell r="F22"/>
          <cell r="G22"/>
          <cell r="H22"/>
          <cell r="I22">
            <v>349.66</v>
          </cell>
          <cell r="J22">
            <v>3.5</v>
          </cell>
          <cell r="K22">
            <v>6.99</v>
          </cell>
          <cell r="L22">
            <v>52.45</v>
          </cell>
          <cell r="M22">
            <v>10.49</v>
          </cell>
          <cell r="N22">
            <v>1126.3599999999999</v>
          </cell>
          <cell r="O22">
            <v>78.849999999999994</v>
          </cell>
          <cell r="P22">
            <v>78.849999999999994</v>
          </cell>
          <cell r="Q22"/>
          <cell r="R22">
            <v>1284.06</v>
          </cell>
          <cell r="S22"/>
          <cell r="T22"/>
          <cell r="U22">
            <v>21</v>
          </cell>
          <cell r="V22">
            <v>145</v>
          </cell>
          <cell r="W22"/>
          <cell r="X22"/>
          <cell r="Y22"/>
          <cell r="Z22"/>
          <cell r="AA22">
            <v>0.9</v>
          </cell>
          <cell r="AB22">
            <v>5.53</v>
          </cell>
          <cell r="AC22">
            <v>172.43</v>
          </cell>
          <cell r="AD22">
            <v>961.83</v>
          </cell>
          <cell r="AE22">
            <v>961.83</v>
          </cell>
          <cell r="AF22">
            <v>9.6199999999999992</v>
          </cell>
          <cell r="AG22">
            <v>144.27000000000001</v>
          </cell>
          <cell r="AH22">
            <v>28.85</v>
          </cell>
          <cell r="AI22">
            <v>1712.66</v>
          </cell>
          <cell r="AJ22">
            <v>3.5</v>
          </cell>
          <cell r="AK22">
            <v>6.99</v>
          </cell>
          <cell r="AL22">
            <v>52.45</v>
          </cell>
          <cell r="AM22">
            <v>10.49</v>
          </cell>
          <cell r="AN22">
            <v>34.97</v>
          </cell>
          <cell r="AO22">
            <v>3.5</v>
          </cell>
          <cell r="AP22">
            <v>10.49</v>
          </cell>
          <cell r="AQ22">
            <v>96.18</v>
          </cell>
          <cell r="AR22">
            <v>9.6199999999999992</v>
          </cell>
          <cell r="AS22">
            <v>9.6199999999999992</v>
          </cell>
          <cell r="AT22">
            <v>144.27000000000001</v>
          </cell>
          <cell r="AU22">
            <v>28.85</v>
          </cell>
          <cell r="AV22"/>
          <cell r="AW22"/>
          <cell r="AX22">
            <v>6.48</v>
          </cell>
          <cell r="AY22"/>
          <cell r="AZ22"/>
          <cell r="BA22"/>
          <cell r="BB22"/>
          <cell r="BC22"/>
          <cell r="BD22"/>
          <cell r="BE22"/>
          <cell r="BF22"/>
          <cell r="BG22"/>
          <cell r="BH22"/>
          <cell r="BI22"/>
          <cell r="BJ22"/>
          <cell r="BK22"/>
          <cell r="BL22"/>
          <cell r="BM22"/>
          <cell r="BN22"/>
          <cell r="BO22"/>
          <cell r="BP22"/>
          <cell r="BQ22"/>
          <cell r="BR22"/>
          <cell r="BS22">
            <v>0.02</v>
          </cell>
          <cell r="BT22">
            <v>9.1999999999999993</v>
          </cell>
          <cell r="BU22">
            <v>1.63</v>
          </cell>
          <cell r="BV22">
            <v>428.26</v>
          </cell>
          <cell r="BW22">
            <v>1284.4000000000001</v>
          </cell>
        </row>
        <row r="23">
          <cell r="A23">
            <v>20</v>
          </cell>
          <cell r="B23"/>
          <cell r="C23" t="str">
            <v>جرجس فيليب عزيز نخله</v>
          </cell>
          <cell r="D23">
            <v>28511172500374</v>
          </cell>
          <cell r="E23">
            <v>263</v>
          </cell>
          <cell r="F23"/>
          <cell r="G23"/>
          <cell r="H23"/>
          <cell r="I23">
            <v>340.59</v>
          </cell>
          <cell r="J23">
            <v>3.41</v>
          </cell>
          <cell r="K23">
            <v>6.81</v>
          </cell>
          <cell r="L23">
            <v>51.09</v>
          </cell>
          <cell r="M23">
            <v>10.220000000000001</v>
          </cell>
          <cell r="N23">
            <v>1109.45</v>
          </cell>
          <cell r="O23">
            <v>77.66</v>
          </cell>
          <cell r="P23">
            <v>77.66</v>
          </cell>
          <cell r="Q23"/>
          <cell r="R23">
            <v>1264.77</v>
          </cell>
          <cell r="S23"/>
          <cell r="T23"/>
          <cell r="U23">
            <v>21</v>
          </cell>
          <cell r="V23">
            <v>50</v>
          </cell>
          <cell r="W23"/>
          <cell r="X23"/>
          <cell r="Y23"/>
          <cell r="Z23"/>
          <cell r="AA23"/>
          <cell r="AB23">
            <v>5.51</v>
          </cell>
          <cell r="AC23">
            <v>76.510000000000005</v>
          </cell>
          <cell r="AD23">
            <v>950.69</v>
          </cell>
          <cell r="AE23">
            <v>950.69</v>
          </cell>
          <cell r="AF23">
            <v>9.51</v>
          </cell>
          <cell r="AG23">
            <v>142.6</v>
          </cell>
          <cell r="AH23">
            <v>28.52</v>
          </cell>
          <cell r="AI23">
            <v>1593.44</v>
          </cell>
          <cell r="AJ23">
            <v>3.41</v>
          </cell>
          <cell r="AK23">
            <v>6.81</v>
          </cell>
          <cell r="AL23">
            <v>51.09</v>
          </cell>
          <cell r="AM23">
            <v>10.220000000000001</v>
          </cell>
          <cell r="AN23">
            <v>34.06</v>
          </cell>
          <cell r="AO23">
            <v>3.41</v>
          </cell>
          <cell r="AP23">
            <v>10.220000000000001</v>
          </cell>
          <cell r="AQ23">
            <v>95.07</v>
          </cell>
          <cell r="AR23">
            <v>9.51</v>
          </cell>
          <cell r="AS23">
            <v>9.51</v>
          </cell>
          <cell r="AT23">
            <v>142.6</v>
          </cell>
          <cell r="AU23">
            <v>28.52</v>
          </cell>
          <cell r="AV23"/>
          <cell r="AW23"/>
          <cell r="AX23"/>
          <cell r="AY23"/>
          <cell r="AZ23"/>
          <cell r="BA23"/>
          <cell r="BB23"/>
          <cell r="BC23"/>
          <cell r="BD23">
            <v>2</v>
          </cell>
          <cell r="BE23"/>
          <cell r="BF23"/>
          <cell r="BG23"/>
          <cell r="BH23"/>
          <cell r="BI23">
            <v>3</v>
          </cell>
          <cell r="BJ23"/>
          <cell r="BK23"/>
          <cell r="BL23"/>
          <cell r="BM23"/>
          <cell r="BN23"/>
          <cell r="BO23"/>
          <cell r="BP23"/>
          <cell r="BQ23"/>
          <cell r="BR23"/>
          <cell r="BS23">
            <v>0.01</v>
          </cell>
          <cell r="BT23">
            <v>8.4</v>
          </cell>
          <cell r="BU23"/>
          <cell r="BV23">
            <v>417.84</v>
          </cell>
          <cell r="BW23">
            <v>1175.5999999999999</v>
          </cell>
        </row>
        <row r="24">
          <cell r="A24">
            <v>21</v>
          </cell>
          <cell r="B24"/>
          <cell r="C24" t="str">
            <v>حسام جمال الدين محمد محمود</v>
          </cell>
          <cell r="D24">
            <v>28710202500351</v>
          </cell>
          <cell r="E24">
            <v>263</v>
          </cell>
          <cell r="F24">
            <v>223.18</v>
          </cell>
          <cell r="G24"/>
          <cell r="H24"/>
          <cell r="I24">
            <v>340.59</v>
          </cell>
          <cell r="J24">
            <v>3.41</v>
          </cell>
          <cell r="K24">
            <v>6.81</v>
          </cell>
          <cell r="L24">
            <v>51.09</v>
          </cell>
          <cell r="M24">
            <v>10.220000000000001</v>
          </cell>
          <cell r="N24">
            <v>1159.31</v>
          </cell>
          <cell r="O24">
            <v>81.150000000000006</v>
          </cell>
          <cell r="P24">
            <v>81.150000000000006</v>
          </cell>
          <cell r="Q24"/>
          <cell r="R24">
            <v>1321.61</v>
          </cell>
          <cell r="S24"/>
          <cell r="T24"/>
          <cell r="U24">
            <v>14.4</v>
          </cell>
          <cell r="V24">
            <v>100</v>
          </cell>
          <cell r="W24"/>
          <cell r="X24"/>
          <cell r="Y24"/>
          <cell r="Z24"/>
          <cell r="AA24"/>
          <cell r="AB24">
            <v>5.51</v>
          </cell>
          <cell r="AC24">
            <v>343.09</v>
          </cell>
          <cell r="AD24">
            <v>1224.1099999999999</v>
          </cell>
          <cell r="AE24">
            <v>1224.1099999999999</v>
          </cell>
          <cell r="AF24">
            <v>12.24</v>
          </cell>
          <cell r="AG24">
            <v>183.62</v>
          </cell>
          <cell r="AH24">
            <v>36.72</v>
          </cell>
          <cell r="AI24">
            <v>1968.81</v>
          </cell>
          <cell r="AJ24">
            <v>3.41</v>
          </cell>
          <cell r="AK24">
            <v>6.81</v>
          </cell>
          <cell r="AL24">
            <v>51.09</v>
          </cell>
          <cell r="AM24">
            <v>10.220000000000001</v>
          </cell>
          <cell r="AN24">
            <v>34.06</v>
          </cell>
          <cell r="AO24">
            <v>3.41</v>
          </cell>
          <cell r="AP24">
            <v>10.220000000000001</v>
          </cell>
          <cell r="AQ24">
            <v>122.41</v>
          </cell>
          <cell r="AR24">
            <v>12.24</v>
          </cell>
          <cell r="AS24">
            <v>12.24</v>
          </cell>
          <cell r="AT24">
            <v>183.62</v>
          </cell>
          <cell r="AU24">
            <v>36.72</v>
          </cell>
          <cell r="AV24"/>
          <cell r="AW24"/>
          <cell r="AX24"/>
          <cell r="AY24"/>
          <cell r="AZ24"/>
          <cell r="BA24">
            <v>1</v>
          </cell>
          <cell r="BB24"/>
          <cell r="BC24"/>
          <cell r="BD24"/>
          <cell r="BE24"/>
          <cell r="BF24"/>
          <cell r="BG24"/>
          <cell r="BH24"/>
          <cell r="BI24"/>
          <cell r="BJ24"/>
          <cell r="BK24"/>
          <cell r="BL24"/>
          <cell r="BM24"/>
          <cell r="BN24"/>
          <cell r="BO24"/>
          <cell r="BP24"/>
          <cell r="BQ24"/>
          <cell r="BR24"/>
          <cell r="BS24">
            <v>0.04</v>
          </cell>
          <cell r="BT24">
            <v>10.65</v>
          </cell>
          <cell r="BU24">
            <v>5.47</v>
          </cell>
          <cell r="BV24">
            <v>503.61</v>
          </cell>
          <cell r="BW24">
            <v>1465.2</v>
          </cell>
        </row>
        <row r="25">
          <cell r="A25">
            <v>22</v>
          </cell>
          <cell r="B25"/>
          <cell r="C25" t="str">
            <v>حنان فاروق محمد طلبه</v>
          </cell>
          <cell r="D25">
            <v>28102032500229</v>
          </cell>
          <cell r="E25">
            <v>278</v>
          </cell>
          <cell r="F25"/>
          <cell r="G25"/>
          <cell r="H25"/>
          <cell r="I25">
            <v>360.02</v>
          </cell>
          <cell r="J25">
            <v>3.6</v>
          </cell>
          <cell r="K25">
            <v>7.2</v>
          </cell>
          <cell r="L25">
            <v>54</v>
          </cell>
          <cell r="M25">
            <v>10.8</v>
          </cell>
          <cell r="N25">
            <v>1145.97</v>
          </cell>
          <cell r="O25">
            <v>80.22</v>
          </cell>
          <cell r="P25">
            <v>80.22</v>
          </cell>
          <cell r="Q25"/>
          <cell r="R25">
            <v>1306.4100000000001</v>
          </cell>
          <cell r="S25"/>
          <cell r="T25"/>
          <cell r="U25">
            <v>21</v>
          </cell>
          <cell r="V25">
            <v>50</v>
          </cell>
          <cell r="W25"/>
          <cell r="X25"/>
          <cell r="Y25"/>
          <cell r="Z25"/>
          <cell r="AA25">
            <v>4.6900000000000004</v>
          </cell>
          <cell r="AB25">
            <v>5.63</v>
          </cell>
          <cell r="AC25">
            <v>81.319999999999993</v>
          </cell>
          <cell r="AD25">
            <v>977.71</v>
          </cell>
          <cell r="AE25">
            <v>977.71</v>
          </cell>
          <cell r="AF25">
            <v>9.7799999999999994</v>
          </cell>
          <cell r="AG25">
            <v>146.66</v>
          </cell>
          <cell r="AH25">
            <v>29.33</v>
          </cell>
          <cell r="AI25">
            <v>1649.1</v>
          </cell>
          <cell r="AJ25">
            <v>3.6</v>
          </cell>
          <cell r="AK25">
            <v>7.2</v>
          </cell>
          <cell r="AL25">
            <v>54</v>
          </cell>
          <cell r="AM25">
            <v>10.8</v>
          </cell>
          <cell r="AN25">
            <v>36</v>
          </cell>
          <cell r="AO25">
            <v>3.6</v>
          </cell>
          <cell r="AP25">
            <v>10.8</v>
          </cell>
          <cell r="AQ25">
            <v>97.77</v>
          </cell>
          <cell r="AR25">
            <v>9.7799999999999994</v>
          </cell>
          <cell r="AS25">
            <v>9.7799999999999994</v>
          </cell>
          <cell r="AT25">
            <v>146.66</v>
          </cell>
          <cell r="AU25">
            <v>29.33</v>
          </cell>
          <cell r="AV25"/>
          <cell r="AW25"/>
          <cell r="AX25"/>
          <cell r="AY25"/>
          <cell r="AZ25"/>
          <cell r="BA25"/>
          <cell r="BB25"/>
          <cell r="BC25"/>
          <cell r="BD25"/>
          <cell r="BE25"/>
          <cell r="BF25"/>
          <cell r="BG25"/>
          <cell r="BH25"/>
          <cell r="BI25"/>
          <cell r="BJ25"/>
          <cell r="BK25"/>
          <cell r="BL25"/>
          <cell r="BM25"/>
          <cell r="BN25"/>
          <cell r="BO25"/>
          <cell r="BP25"/>
          <cell r="BQ25"/>
          <cell r="BR25"/>
          <cell r="BS25"/>
          <cell r="BT25">
            <v>8.6999999999999993</v>
          </cell>
          <cell r="BU25">
            <v>0.33</v>
          </cell>
          <cell r="BV25">
            <v>428.35</v>
          </cell>
          <cell r="BW25">
            <v>1220.75</v>
          </cell>
        </row>
        <row r="26">
          <cell r="A26">
            <v>23</v>
          </cell>
          <cell r="B26"/>
          <cell r="C26" t="str">
            <v>حنان محمود محمد أحمد</v>
          </cell>
          <cell r="D26">
            <v>29208022500243</v>
          </cell>
          <cell r="E26">
            <v>246</v>
          </cell>
          <cell r="F26"/>
          <cell r="G26"/>
          <cell r="H26"/>
          <cell r="I26">
            <v>318.58</v>
          </cell>
          <cell r="J26">
            <v>3.19</v>
          </cell>
          <cell r="K26">
            <v>6.37</v>
          </cell>
          <cell r="L26">
            <v>47.79</v>
          </cell>
          <cell r="M26">
            <v>9.56</v>
          </cell>
          <cell r="N26">
            <v>942.46</v>
          </cell>
          <cell r="O26">
            <v>65.97</v>
          </cell>
          <cell r="P26">
            <v>65.97</v>
          </cell>
          <cell r="Q26"/>
          <cell r="R26">
            <v>1074.4000000000001</v>
          </cell>
          <cell r="S26"/>
          <cell r="T26"/>
          <cell r="U26">
            <v>14.4</v>
          </cell>
          <cell r="V26">
            <v>50</v>
          </cell>
          <cell r="W26"/>
          <cell r="X26"/>
          <cell r="Y26"/>
          <cell r="Z26"/>
          <cell r="AA26"/>
          <cell r="AB26">
            <v>5.08</v>
          </cell>
          <cell r="AC26">
            <v>69.48</v>
          </cell>
          <cell r="AD26">
            <v>775.3</v>
          </cell>
          <cell r="AE26">
            <v>775.3</v>
          </cell>
          <cell r="AF26">
            <v>7.75</v>
          </cell>
          <cell r="AG26">
            <v>116.29</v>
          </cell>
          <cell r="AH26">
            <v>23.26</v>
          </cell>
          <cell r="AI26">
            <v>1358.09</v>
          </cell>
          <cell r="AJ26">
            <v>3.19</v>
          </cell>
          <cell r="AK26">
            <v>6.37</v>
          </cell>
          <cell r="AL26">
            <v>47.79</v>
          </cell>
          <cell r="AM26">
            <v>9.56</v>
          </cell>
          <cell r="AN26">
            <v>31.86</v>
          </cell>
          <cell r="AO26">
            <v>3.19</v>
          </cell>
          <cell r="AP26">
            <v>9.56</v>
          </cell>
          <cell r="AQ26">
            <v>77.53</v>
          </cell>
          <cell r="AR26">
            <v>7.75</v>
          </cell>
          <cell r="AS26">
            <v>7.75</v>
          </cell>
          <cell r="AT26">
            <v>116.29</v>
          </cell>
          <cell r="AU26">
            <v>23.26</v>
          </cell>
          <cell r="AV26"/>
          <cell r="AW26"/>
          <cell r="AX26"/>
          <cell r="AY26"/>
          <cell r="AZ26"/>
          <cell r="BA26"/>
          <cell r="BB26"/>
          <cell r="BC26"/>
          <cell r="BD26"/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/>
          <cell r="BR26"/>
          <cell r="BS26">
            <v>0.04</v>
          </cell>
          <cell r="BT26">
            <v>6.65</v>
          </cell>
          <cell r="BU26"/>
          <cell r="BV26">
            <v>350.79</v>
          </cell>
          <cell r="BW26">
            <v>1007.3</v>
          </cell>
        </row>
        <row r="27">
          <cell r="A27">
            <v>24</v>
          </cell>
          <cell r="B27"/>
          <cell r="C27" t="str">
            <v>خالد فتحي عبد العزيز اسماعيل</v>
          </cell>
          <cell r="D27">
            <v>28606212500276</v>
          </cell>
          <cell r="E27">
            <v>263</v>
          </cell>
          <cell r="F27"/>
          <cell r="G27"/>
          <cell r="H27"/>
          <cell r="I27">
            <v>340.59</v>
          </cell>
          <cell r="J27">
            <v>3.41</v>
          </cell>
          <cell r="K27">
            <v>6.81</v>
          </cell>
          <cell r="L27">
            <v>51.09</v>
          </cell>
          <cell r="M27">
            <v>10.220000000000001</v>
          </cell>
          <cell r="N27">
            <v>1104.0999999999999</v>
          </cell>
          <cell r="O27">
            <v>77.290000000000006</v>
          </cell>
          <cell r="P27">
            <v>77.290000000000006</v>
          </cell>
          <cell r="Q27"/>
          <cell r="R27">
            <v>1258.68</v>
          </cell>
          <cell r="S27"/>
          <cell r="T27"/>
          <cell r="U27">
            <v>14.4</v>
          </cell>
          <cell r="V27">
            <v>50</v>
          </cell>
          <cell r="W27"/>
          <cell r="X27"/>
          <cell r="Y27"/>
          <cell r="Z27"/>
          <cell r="AA27"/>
          <cell r="AB27">
            <v>5.51</v>
          </cell>
          <cell r="AC27">
            <v>69.91</v>
          </cell>
          <cell r="AD27">
            <v>938</v>
          </cell>
          <cell r="AE27">
            <v>938</v>
          </cell>
          <cell r="AF27">
            <v>9.3800000000000008</v>
          </cell>
          <cell r="AG27">
            <v>140.69999999999999</v>
          </cell>
          <cell r="AH27">
            <v>28.14</v>
          </cell>
          <cell r="AI27">
            <v>1578.34</v>
          </cell>
          <cell r="AJ27">
            <v>3.41</v>
          </cell>
          <cell r="AK27">
            <v>6.81</v>
          </cell>
          <cell r="AL27">
            <v>51.09</v>
          </cell>
          <cell r="AM27">
            <v>10.220000000000001</v>
          </cell>
          <cell r="AN27">
            <v>34.06</v>
          </cell>
          <cell r="AO27">
            <v>3.41</v>
          </cell>
          <cell r="AP27">
            <v>10.220000000000001</v>
          </cell>
          <cell r="AQ27">
            <v>93.8</v>
          </cell>
          <cell r="AR27">
            <v>9.3800000000000008</v>
          </cell>
          <cell r="AS27">
            <v>9.3800000000000008</v>
          </cell>
          <cell r="AT27">
            <v>140.69999999999999</v>
          </cell>
          <cell r="AU27">
            <v>28.14</v>
          </cell>
          <cell r="AV27"/>
          <cell r="AW27"/>
          <cell r="AX27"/>
          <cell r="AY27"/>
          <cell r="AZ27"/>
          <cell r="BA27"/>
          <cell r="BB27"/>
          <cell r="BC27"/>
          <cell r="BD27"/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/>
          <cell r="BR27"/>
          <cell r="BS27">
            <v>0.02</v>
          </cell>
          <cell r="BT27">
            <v>8.35</v>
          </cell>
          <cell r="BU27"/>
          <cell r="BV27">
            <v>408.99</v>
          </cell>
          <cell r="BW27">
            <v>1169.3499999999999</v>
          </cell>
        </row>
        <row r="28">
          <cell r="A28">
            <v>25</v>
          </cell>
          <cell r="B28"/>
          <cell r="C28" t="str">
            <v>دعاء احمد جمال عبدالفتاح حسن</v>
          </cell>
          <cell r="D28">
            <v>27808192500183</v>
          </cell>
          <cell r="E28">
            <v>278</v>
          </cell>
          <cell r="F28"/>
          <cell r="G28"/>
          <cell r="H28"/>
          <cell r="I28">
            <v>360.02</v>
          </cell>
          <cell r="J28">
            <v>3.6</v>
          </cell>
          <cell r="K28">
            <v>7.2</v>
          </cell>
          <cell r="L28">
            <v>54</v>
          </cell>
          <cell r="M28">
            <v>10.8</v>
          </cell>
          <cell r="N28">
            <v>1174.6199999999999</v>
          </cell>
          <cell r="O28">
            <v>82.22</v>
          </cell>
          <cell r="P28">
            <v>82.22</v>
          </cell>
          <cell r="Q28"/>
          <cell r="R28">
            <v>1339.06</v>
          </cell>
          <cell r="S28"/>
          <cell r="T28"/>
          <cell r="U28">
            <v>21</v>
          </cell>
          <cell r="V28">
            <v>95</v>
          </cell>
          <cell r="W28"/>
          <cell r="X28"/>
          <cell r="Y28"/>
          <cell r="Z28"/>
          <cell r="AA28">
            <v>5.39</v>
          </cell>
          <cell r="AB28">
            <v>5.63</v>
          </cell>
          <cell r="AC28">
            <v>127.02</v>
          </cell>
          <cell r="AD28">
            <v>1011.06</v>
          </cell>
          <cell r="AE28">
            <v>1011.06</v>
          </cell>
          <cell r="AF28">
            <v>10.11</v>
          </cell>
          <cell r="AG28">
            <v>151.66</v>
          </cell>
          <cell r="AH28">
            <v>30.33</v>
          </cell>
          <cell r="AI28">
            <v>1733.78</v>
          </cell>
          <cell r="AJ28">
            <v>3.6</v>
          </cell>
          <cell r="AK28">
            <v>7.2</v>
          </cell>
          <cell r="AL28">
            <v>54</v>
          </cell>
          <cell r="AM28">
            <v>10.8</v>
          </cell>
          <cell r="AN28">
            <v>36</v>
          </cell>
          <cell r="AO28">
            <v>3.6</v>
          </cell>
          <cell r="AP28">
            <v>10.8</v>
          </cell>
          <cell r="AQ28">
            <v>101.11</v>
          </cell>
          <cell r="AR28">
            <v>10.11</v>
          </cell>
          <cell r="AS28">
            <v>10.11</v>
          </cell>
          <cell r="AT28">
            <v>151.66</v>
          </cell>
          <cell r="AU28">
            <v>30.33</v>
          </cell>
          <cell r="AV28"/>
          <cell r="AW28"/>
          <cell r="AX28"/>
          <cell r="AY28">
            <v>116.7</v>
          </cell>
          <cell r="AZ28"/>
          <cell r="BA28">
            <v>1</v>
          </cell>
          <cell r="BB28"/>
          <cell r="BC28"/>
          <cell r="BD28"/>
          <cell r="BE28"/>
          <cell r="BF28"/>
          <cell r="BG28"/>
          <cell r="BH28"/>
          <cell r="BI28"/>
          <cell r="BJ28"/>
          <cell r="BK28"/>
          <cell r="BL28"/>
          <cell r="BM28"/>
          <cell r="BN28"/>
          <cell r="BO28"/>
          <cell r="BP28"/>
          <cell r="BQ28"/>
          <cell r="BR28"/>
          <cell r="BS28"/>
          <cell r="BT28">
            <v>9.25</v>
          </cell>
          <cell r="BU28">
            <v>1.81</v>
          </cell>
          <cell r="BV28">
            <v>558.08000000000004</v>
          </cell>
          <cell r="BW28">
            <v>1175.7</v>
          </cell>
        </row>
        <row r="29">
          <cell r="A29">
            <v>26</v>
          </cell>
          <cell r="B29"/>
          <cell r="C29" t="str">
            <v>دعاء محمد عباس عامر</v>
          </cell>
          <cell r="D29">
            <v>28110182500181</v>
          </cell>
          <cell r="E29">
            <v>263</v>
          </cell>
          <cell r="F29"/>
          <cell r="G29"/>
          <cell r="H29"/>
          <cell r="I29">
            <v>340.59</v>
          </cell>
          <cell r="J29">
            <v>3.41</v>
          </cell>
          <cell r="K29">
            <v>6.81</v>
          </cell>
          <cell r="L29">
            <v>51.09</v>
          </cell>
          <cell r="M29">
            <v>10.220000000000001</v>
          </cell>
          <cell r="N29">
            <v>1104.0999999999999</v>
          </cell>
          <cell r="O29">
            <v>77.290000000000006</v>
          </cell>
          <cell r="P29">
            <v>77.290000000000006</v>
          </cell>
          <cell r="Q29"/>
          <cell r="R29">
            <v>1258.68</v>
          </cell>
          <cell r="S29"/>
          <cell r="T29"/>
          <cell r="U29">
            <v>14.4</v>
          </cell>
          <cell r="V29">
            <v>50</v>
          </cell>
          <cell r="W29"/>
          <cell r="X29"/>
          <cell r="Y29"/>
          <cell r="Z29"/>
          <cell r="AA29"/>
          <cell r="AB29">
            <v>5.51</v>
          </cell>
          <cell r="AC29">
            <v>69.91</v>
          </cell>
          <cell r="AD29">
            <v>938</v>
          </cell>
          <cell r="AE29">
            <v>938</v>
          </cell>
          <cell r="AF29">
            <v>9.3800000000000008</v>
          </cell>
          <cell r="AG29">
            <v>140.69999999999999</v>
          </cell>
          <cell r="AH29">
            <v>28.14</v>
          </cell>
          <cell r="AI29">
            <v>1578.34</v>
          </cell>
          <cell r="AJ29">
            <v>3.41</v>
          </cell>
          <cell r="AK29">
            <v>6.81</v>
          </cell>
          <cell r="AL29">
            <v>51.09</v>
          </cell>
          <cell r="AM29">
            <v>10.220000000000001</v>
          </cell>
          <cell r="AN29">
            <v>34.06</v>
          </cell>
          <cell r="AO29">
            <v>3.41</v>
          </cell>
          <cell r="AP29">
            <v>10.220000000000001</v>
          </cell>
          <cell r="AQ29">
            <v>93.8</v>
          </cell>
          <cell r="AR29">
            <v>9.3800000000000008</v>
          </cell>
          <cell r="AS29">
            <v>9.3800000000000008</v>
          </cell>
          <cell r="AT29">
            <v>140.69999999999999</v>
          </cell>
          <cell r="AU29">
            <v>28.14</v>
          </cell>
          <cell r="AV29"/>
          <cell r="AW29"/>
          <cell r="AX29"/>
          <cell r="AY29"/>
          <cell r="AZ29"/>
          <cell r="BA29"/>
          <cell r="BB29"/>
          <cell r="BC29"/>
          <cell r="BD29"/>
          <cell r="BE29"/>
          <cell r="BF29">
            <v>37.450000000000003</v>
          </cell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>
            <v>0.02</v>
          </cell>
          <cell r="BT29">
            <v>8.35</v>
          </cell>
          <cell r="BU29"/>
          <cell r="BV29">
            <v>446.44</v>
          </cell>
          <cell r="BW29">
            <v>1131.9000000000001</v>
          </cell>
        </row>
        <row r="30">
          <cell r="A30">
            <v>27</v>
          </cell>
          <cell r="B30"/>
          <cell r="C30" t="str">
            <v>دينا حسين اسماعيل احمد</v>
          </cell>
          <cell r="D30">
            <v>28209102500301</v>
          </cell>
          <cell r="E30">
            <v>267</v>
          </cell>
          <cell r="F30"/>
          <cell r="G30">
            <v>63.05</v>
          </cell>
          <cell r="H30"/>
          <cell r="I30">
            <v>345.77</v>
          </cell>
          <cell r="J30">
            <v>3.46</v>
          </cell>
          <cell r="K30">
            <v>6.92</v>
          </cell>
          <cell r="L30">
            <v>51.87</v>
          </cell>
          <cell r="M30">
            <v>10.37</v>
          </cell>
          <cell r="N30">
            <v>745.08</v>
          </cell>
          <cell r="O30">
            <v>52.16</v>
          </cell>
          <cell r="P30">
            <v>52.16</v>
          </cell>
          <cell r="Q30"/>
          <cell r="R30">
            <v>849.4</v>
          </cell>
          <cell r="S30"/>
          <cell r="T30"/>
          <cell r="U30">
            <v>13.65</v>
          </cell>
          <cell r="V30">
            <v>95</v>
          </cell>
          <cell r="W30"/>
          <cell r="X30"/>
          <cell r="Y30"/>
          <cell r="Z30"/>
          <cell r="AA30"/>
          <cell r="AB30">
            <v>3.57</v>
          </cell>
          <cell r="AC30">
            <v>175.27</v>
          </cell>
          <cell r="AD30">
            <v>1050.52</v>
          </cell>
          <cell r="AE30">
            <v>1050.52</v>
          </cell>
          <cell r="AF30">
            <v>10.51</v>
          </cell>
          <cell r="AG30">
            <v>157.58000000000001</v>
          </cell>
          <cell r="AH30">
            <v>31.52</v>
          </cell>
          <cell r="AI30">
            <v>1296.9000000000001</v>
          </cell>
          <cell r="AJ30">
            <v>3.46</v>
          </cell>
          <cell r="AK30">
            <v>6.92</v>
          </cell>
          <cell r="AL30">
            <v>51.87</v>
          </cell>
          <cell r="AM30">
            <v>10.37</v>
          </cell>
          <cell r="AN30">
            <v>34.58</v>
          </cell>
          <cell r="AO30">
            <v>3.46</v>
          </cell>
          <cell r="AP30">
            <v>10.37</v>
          </cell>
          <cell r="AQ30">
            <v>105.05</v>
          </cell>
          <cell r="AR30">
            <v>10.51</v>
          </cell>
          <cell r="AS30">
            <v>10.51</v>
          </cell>
          <cell r="AT30">
            <v>157.58000000000001</v>
          </cell>
          <cell r="AU30">
            <v>31.52</v>
          </cell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>
            <v>5.6</v>
          </cell>
          <cell r="BU30"/>
          <cell r="BV30">
            <v>441.8</v>
          </cell>
          <cell r="BW30">
            <v>855.1</v>
          </cell>
        </row>
        <row r="31">
          <cell r="A31">
            <v>28</v>
          </cell>
          <cell r="B31"/>
          <cell r="C31" t="str">
            <v>دينا مصطفى سيد محمد البهنساوى</v>
          </cell>
          <cell r="D31">
            <v>28412312500207</v>
          </cell>
          <cell r="E31">
            <v>270</v>
          </cell>
          <cell r="F31"/>
          <cell r="G31"/>
          <cell r="H31"/>
          <cell r="I31">
            <v>349.66</v>
          </cell>
          <cell r="J31">
            <v>3.5</v>
          </cell>
          <cell r="K31">
            <v>6.99</v>
          </cell>
          <cell r="L31">
            <v>52.45</v>
          </cell>
          <cell r="M31">
            <v>10.49</v>
          </cell>
          <cell r="N31">
            <v>1126.3599999999999</v>
          </cell>
          <cell r="O31">
            <v>78.849999999999994</v>
          </cell>
          <cell r="P31">
            <v>78.849999999999994</v>
          </cell>
          <cell r="Q31"/>
          <cell r="R31">
            <v>1284.06</v>
          </cell>
          <cell r="S31"/>
          <cell r="T31"/>
          <cell r="U31">
            <v>21</v>
          </cell>
          <cell r="V31">
            <v>95</v>
          </cell>
          <cell r="W31"/>
          <cell r="X31"/>
          <cell r="Y31"/>
          <cell r="Z31"/>
          <cell r="AA31"/>
          <cell r="AB31">
            <v>5.53</v>
          </cell>
          <cell r="AC31">
            <v>121.53</v>
          </cell>
          <cell r="AD31">
            <v>960.93</v>
          </cell>
          <cell r="AE31">
            <v>960.93</v>
          </cell>
          <cell r="AF31">
            <v>9.61</v>
          </cell>
          <cell r="AG31">
            <v>144.13999999999999</v>
          </cell>
          <cell r="AH31">
            <v>28.83</v>
          </cell>
          <cell r="AI31">
            <v>1661.6</v>
          </cell>
          <cell r="AJ31">
            <v>3.5</v>
          </cell>
          <cell r="AK31">
            <v>6.99</v>
          </cell>
          <cell r="AL31">
            <v>52.45</v>
          </cell>
          <cell r="AM31">
            <v>10.49</v>
          </cell>
          <cell r="AN31">
            <v>34.97</v>
          </cell>
          <cell r="AO31">
            <v>3.5</v>
          </cell>
          <cell r="AP31">
            <v>10.49</v>
          </cell>
          <cell r="AQ31">
            <v>96.09</v>
          </cell>
          <cell r="AR31">
            <v>9.61</v>
          </cell>
          <cell r="AS31">
            <v>9.61</v>
          </cell>
          <cell r="AT31">
            <v>144.13999999999999</v>
          </cell>
          <cell r="AU31">
            <v>28.83</v>
          </cell>
          <cell r="AV31"/>
          <cell r="AW31"/>
          <cell r="AX31"/>
          <cell r="AY31"/>
          <cell r="AZ31"/>
          <cell r="BA31"/>
          <cell r="BB31"/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>
            <v>0.03</v>
          </cell>
          <cell r="BT31">
            <v>8.85</v>
          </cell>
          <cell r="BU31">
            <v>0.75</v>
          </cell>
          <cell r="BV31">
            <v>420.3</v>
          </cell>
          <cell r="BW31">
            <v>1241.3</v>
          </cell>
        </row>
        <row r="32">
          <cell r="A32">
            <v>29</v>
          </cell>
          <cell r="B32"/>
          <cell r="C32" t="str">
            <v>رانيا محمود نشأت عباس محمد</v>
          </cell>
          <cell r="D32">
            <v>28110092500107</v>
          </cell>
          <cell r="E32">
            <v>263</v>
          </cell>
          <cell r="F32">
            <v>225.18</v>
          </cell>
          <cell r="G32"/>
          <cell r="H32"/>
          <cell r="I32">
            <v>340.59</v>
          </cell>
          <cell r="J32">
            <v>3.41</v>
          </cell>
          <cell r="K32">
            <v>6.81</v>
          </cell>
          <cell r="L32">
            <v>51.09</v>
          </cell>
          <cell r="M32">
            <v>10.220000000000001</v>
          </cell>
          <cell r="N32">
            <v>1159.31</v>
          </cell>
          <cell r="O32">
            <v>81.150000000000006</v>
          </cell>
          <cell r="P32">
            <v>81.150000000000006</v>
          </cell>
          <cell r="Q32"/>
          <cell r="R32">
            <v>1321.61</v>
          </cell>
          <cell r="S32"/>
          <cell r="T32"/>
          <cell r="U32">
            <v>14.4</v>
          </cell>
          <cell r="V32">
            <v>50</v>
          </cell>
          <cell r="W32"/>
          <cell r="X32">
            <v>14.4</v>
          </cell>
          <cell r="Y32"/>
          <cell r="Z32"/>
          <cell r="AA32"/>
          <cell r="AB32">
            <v>5.51</v>
          </cell>
          <cell r="AC32">
            <v>309.49</v>
          </cell>
          <cell r="AD32">
            <v>1240.51</v>
          </cell>
          <cell r="AE32">
            <v>1240.51</v>
          </cell>
          <cell r="AF32">
            <v>12.41</v>
          </cell>
          <cell r="AG32">
            <v>186.08</v>
          </cell>
          <cell r="AH32">
            <v>37.22</v>
          </cell>
          <cell r="AI32">
            <v>1938.34</v>
          </cell>
          <cell r="AJ32">
            <v>3.41</v>
          </cell>
          <cell r="AK32">
            <v>6.81</v>
          </cell>
          <cell r="AL32">
            <v>51.09</v>
          </cell>
          <cell r="AM32">
            <v>10.220000000000001</v>
          </cell>
          <cell r="AN32">
            <v>34.06</v>
          </cell>
          <cell r="AO32">
            <v>3.41</v>
          </cell>
          <cell r="AP32">
            <v>10.220000000000001</v>
          </cell>
          <cell r="AQ32">
            <v>124.05</v>
          </cell>
          <cell r="AR32">
            <v>12.41</v>
          </cell>
          <cell r="AS32">
            <v>12.41</v>
          </cell>
          <cell r="AT32">
            <v>186.08</v>
          </cell>
          <cell r="AU32">
            <v>37.22</v>
          </cell>
          <cell r="AV32">
            <v>7.54</v>
          </cell>
          <cell r="AW32"/>
          <cell r="AX32"/>
          <cell r="AY32"/>
          <cell r="AZ32">
            <v>35</v>
          </cell>
          <cell r="BA32"/>
          <cell r="BB32"/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>
            <v>0.03</v>
          </cell>
          <cell r="BT32">
            <v>10.050000000000001</v>
          </cell>
          <cell r="BU32">
            <v>3.93</v>
          </cell>
          <cell r="BV32">
            <v>547.94000000000005</v>
          </cell>
          <cell r="BW32">
            <v>1390.4</v>
          </cell>
        </row>
        <row r="33">
          <cell r="A33">
            <v>30</v>
          </cell>
          <cell r="B33"/>
          <cell r="C33" t="str">
            <v>رشا رفعت عبد العزيز عبد الرحيم</v>
          </cell>
          <cell r="D33">
            <v>28303132500264</v>
          </cell>
          <cell r="E33">
            <v>260</v>
          </cell>
          <cell r="F33"/>
          <cell r="G33"/>
          <cell r="H33"/>
          <cell r="I33">
            <v>336.71</v>
          </cell>
          <cell r="J33">
            <v>3.37</v>
          </cell>
          <cell r="K33">
            <v>6.73</v>
          </cell>
          <cell r="L33">
            <v>50.51</v>
          </cell>
          <cell r="M33">
            <v>10.1</v>
          </cell>
          <cell r="N33">
            <v>1096.17</v>
          </cell>
          <cell r="O33">
            <v>76.73</v>
          </cell>
          <cell r="P33">
            <v>76.73</v>
          </cell>
          <cell r="Q33"/>
          <cell r="R33">
            <v>1249.6300000000001</v>
          </cell>
          <cell r="S33"/>
          <cell r="T33"/>
          <cell r="U33">
            <v>14.4</v>
          </cell>
          <cell r="V33">
            <v>50</v>
          </cell>
          <cell r="W33"/>
          <cell r="X33"/>
          <cell r="Y33"/>
          <cell r="Z33"/>
          <cell r="AA33"/>
          <cell r="AB33">
            <v>5.47</v>
          </cell>
          <cell r="AC33">
            <v>69.87</v>
          </cell>
          <cell r="AD33">
            <v>932.79</v>
          </cell>
          <cell r="AE33">
            <v>932.79</v>
          </cell>
          <cell r="AF33">
            <v>9.33</v>
          </cell>
          <cell r="AG33">
            <v>139.91999999999999</v>
          </cell>
          <cell r="AH33">
            <v>27.98</v>
          </cell>
          <cell r="AI33">
            <v>1567.44</v>
          </cell>
          <cell r="AJ33">
            <v>3.37</v>
          </cell>
          <cell r="AK33">
            <v>6.73</v>
          </cell>
          <cell r="AL33">
            <v>50.51</v>
          </cell>
          <cell r="AM33">
            <v>10.1</v>
          </cell>
          <cell r="AN33">
            <v>33.67</v>
          </cell>
          <cell r="AO33">
            <v>3.37</v>
          </cell>
          <cell r="AP33">
            <v>10.1</v>
          </cell>
          <cell r="AQ33">
            <v>93.28</v>
          </cell>
          <cell r="AR33">
            <v>9.33</v>
          </cell>
          <cell r="AS33">
            <v>9.33</v>
          </cell>
          <cell r="AT33">
            <v>139.91999999999999</v>
          </cell>
          <cell r="AU33">
            <v>27.98</v>
          </cell>
          <cell r="AV33"/>
          <cell r="AW33"/>
          <cell r="AX33"/>
          <cell r="AY33"/>
          <cell r="AZ33">
            <v>35</v>
          </cell>
          <cell r="BA33"/>
          <cell r="BB33"/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>
            <v>8.0500000000000007</v>
          </cell>
          <cell r="BU33"/>
          <cell r="BV33">
            <v>440.74</v>
          </cell>
          <cell r="BW33">
            <v>1126.7</v>
          </cell>
        </row>
        <row r="34">
          <cell r="A34">
            <v>31</v>
          </cell>
          <cell r="B34"/>
          <cell r="C34" t="str">
            <v>رشا طلعت صادق مقار</v>
          </cell>
          <cell r="D34">
            <v>28309012505066</v>
          </cell>
          <cell r="E34">
            <v>264</v>
          </cell>
          <cell r="F34"/>
          <cell r="G34"/>
          <cell r="H34"/>
          <cell r="I34">
            <v>341.89</v>
          </cell>
          <cell r="J34">
            <v>3.42</v>
          </cell>
          <cell r="K34">
            <v>6.84</v>
          </cell>
          <cell r="L34">
            <v>51.28</v>
          </cell>
          <cell r="M34">
            <v>10.26</v>
          </cell>
          <cell r="N34">
            <v>1161.3599999999999</v>
          </cell>
          <cell r="O34">
            <v>81.3</v>
          </cell>
          <cell r="P34">
            <v>81.3</v>
          </cell>
          <cell r="Q34"/>
          <cell r="R34">
            <v>1323.96</v>
          </cell>
          <cell r="S34"/>
          <cell r="T34"/>
          <cell r="U34">
            <v>14.4</v>
          </cell>
          <cell r="V34">
            <v>145</v>
          </cell>
          <cell r="W34"/>
          <cell r="X34"/>
          <cell r="Y34"/>
          <cell r="Z34"/>
          <cell r="AA34"/>
          <cell r="AB34">
            <v>5.52</v>
          </cell>
          <cell r="AC34">
            <v>164.92</v>
          </cell>
          <cell r="AD34">
            <v>1001.99</v>
          </cell>
          <cell r="AE34">
            <v>1001.99</v>
          </cell>
          <cell r="AF34">
            <v>10.02</v>
          </cell>
          <cell r="AG34">
            <v>150.30000000000001</v>
          </cell>
          <cell r="AH34">
            <v>30.06</v>
          </cell>
          <cell r="AI34">
            <v>1751.06</v>
          </cell>
          <cell r="AJ34">
            <v>3.42</v>
          </cell>
          <cell r="AK34">
            <v>6.84</v>
          </cell>
          <cell r="AL34">
            <v>51.28</v>
          </cell>
          <cell r="AM34">
            <v>10.26</v>
          </cell>
          <cell r="AN34">
            <v>34.19</v>
          </cell>
          <cell r="AO34">
            <v>3.42</v>
          </cell>
          <cell r="AP34">
            <v>10.26</v>
          </cell>
          <cell r="AQ34">
            <v>100.2</v>
          </cell>
          <cell r="AR34">
            <v>10.02</v>
          </cell>
          <cell r="AS34">
            <v>10.02</v>
          </cell>
          <cell r="AT34">
            <v>150.30000000000001</v>
          </cell>
          <cell r="AU34">
            <v>30.06</v>
          </cell>
          <cell r="AV34">
            <v>9.06</v>
          </cell>
          <cell r="AW34"/>
          <cell r="AX34"/>
          <cell r="AY34"/>
          <cell r="AZ34">
            <v>35</v>
          </cell>
          <cell r="BA34"/>
          <cell r="BB34"/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>
            <v>0.04</v>
          </cell>
          <cell r="BT34">
            <v>9.1999999999999993</v>
          </cell>
          <cell r="BU34">
            <v>1.59</v>
          </cell>
          <cell r="BV34">
            <v>475.16</v>
          </cell>
          <cell r="BW34">
            <v>1275.9000000000001</v>
          </cell>
        </row>
        <row r="35">
          <cell r="A35">
            <v>32</v>
          </cell>
          <cell r="B35"/>
          <cell r="C35" t="str">
            <v>زينب شعبان عجمى يوسف</v>
          </cell>
          <cell r="D35">
            <v>26804232500107</v>
          </cell>
          <cell r="E35">
            <v>462.98</v>
          </cell>
          <cell r="F35"/>
          <cell r="G35"/>
          <cell r="H35"/>
          <cell r="I35">
            <v>599.57000000000005</v>
          </cell>
          <cell r="J35">
            <v>6</v>
          </cell>
          <cell r="K35">
            <v>11.99</v>
          </cell>
          <cell r="L35">
            <v>89.94</v>
          </cell>
          <cell r="M35">
            <v>17.989999999999998</v>
          </cell>
          <cell r="N35">
            <v>1625.85</v>
          </cell>
          <cell r="O35">
            <v>113.81</v>
          </cell>
          <cell r="P35">
            <v>113.81</v>
          </cell>
          <cell r="Q35"/>
          <cell r="R35">
            <v>1853.47</v>
          </cell>
          <cell r="S35"/>
          <cell r="T35"/>
          <cell r="U35">
            <v>28.5</v>
          </cell>
          <cell r="V35">
            <v>150</v>
          </cell>
          <cell r="W35"/>
          <cell r="X35"/>
          <cell r="Y35"/>
          <cell r="Z35"/>
          <cell r="AA35">
            <v>284.01</v>
          </cell>
          <cell r="AB35">
            <v>71.849999999999994</v>
          </cell>
          <cell r="AC35">
            <v>534.36</v>
          </cell>
          <cell r="AD35">
            <v>1638.26</v>
          </cell>
          <cell r="AE35">
            <v>1638.26</v>
          </cell>
          <cell r="AF35">
            <v>16.38</v>
          </cell>
          <cell r="AG35">
            <v>245.74</v>
          </cell>
          <cell r="AH35">
            <v>49.15</v>
          </cell>
          <cell r="AI35">
            <v>2825.02</v>
          </cell>
          <cell r="AJ35">
            <v>6</v>
          </cell>
          <cell r="AK35">
            <v>11.99</v>
          </cell>
          <cell r="AL35">
            <v>89.94</v>
          </cell>
          <cell r="AM35">
            <v>17.989999999999998</v>
          </cell>
          <cell r="AN35">
            <v>59.96</v>
          </cell>
          <cell r="AO35">
            <v>6</v>
          </cell>
          <cell r="AP35">
            <v>17.989999999999998</v>
          </cell>
          <cell r="AQ35">
            <v>163.83000000000001</v>
          </cell>
          <cell r="AR35">
            <v>16.38</v>
          </cell>
          <cell r="AS35">
            <v>16.38</v>
          </cell>
          <cell r="AT35">
            <v>245.74</v>
          </cell>
          <cell r="AU35">
            <v>49.15</v>
          </cell>
          <cell r="AV35"/>
          <cell r="AW35"/>
          <cell r="AX35"/>
          <cell r="AY35">
            <v>344.45</v>
          </cell>
          <cell r="AZ35"/>
          <cell r="BA35"/>
          <cell r="BB35"/>
          <cell r="BC35"/>
          <cell r="BD35"/>
          <cell r="BE35"/>
          <cell r="BF35">
            <v>133.26</v>
          </cell>
          <cell r="BG35"/>
          <cell r="BH35">
            <v>60</v>
          </cell>
          <cell r="BI35"/>
          <cell r="BJ35">
            <v>33.270000000000003</v>
          </cell>
          <cell r="BK35"/>
          <cell r="BL35"/>
          <cell r="BM35"/>
          <cell r="BN35"/>
          <cell r="BO35"/>
          <cell r="BP35"/>
          <cell r="BQ35"/>
          <cell r="BR35"/>
          <cell r="BS35">
            <v>0.01</v>
          </cell>
          <cell r="BT35">
            <v>15.35</v>
          </cell>
          <cell r="BU35">
            <v>17.93</v>
          </cell>
          <cell r="BV35">
            <v>1305.6199999999999</v>
          </cell>
          <cell r="BW35">
            <v>1519.4</v>
          </cell>
        </row>
        <row r="36">
          <cell r="A36">
            <v>33</v>
          </cell>
          <cell r="B36"/>
          <cell r="C36" t="str">
            <v>سومية أحمد عبد العال أحمد</v>
          </cell>
          <cell r="D36">
            <v>28807202501628</v>
          </cell>
          <cell r="E36">
            <v>254</v>
          </cell>
          <cell r="F36"/>
          <cell r="G36"/>
          <cell r="H36"/>
          <cell r="I36">
            <v>328.94</v>
          </cell>
          <cell r="J36">
            <v>3.29</v>
          </cell>
          <cell r="K36">
            <v>6.58</v>
          </cell>
          <cell r="L36">
            <v>49.34</v>
          </cell>
          <cell r="M36">
            <v>9.8699999999999992</v>
          </cell>
          <cell r="N36">
            <v>1080.3399999999999</v>
          </cell>
          <cell r="O36">
            <v>75.62</v>
          </cell>
          <cell r="P36">
            <v>75.62</v>
          </cell>
          <cell r="Q36"/>
          <cell r="R36">
            <v>1231.58</v>
          </cell>
          <cell r="S36"/>
          <cell r="T36"/>
          <cell r="U36">
            <v>14.4</v>
          </cell>
          <cell r="V36"/>
          <cell r="W36">
            <v>19.2</v>
          </cell>
          <cell r="X36"/>
          <cell r="Y36"/>
          <cell r="Z36"/>
          <cell r="AA36"/>
          <cell r="AB36">
            <v>5.45</v>
          </cell>
          <cell r="AC36">
            <v>39.049999999999997</v>
          </cell>
          <cell r="AD36">
            <v>941.69</v>
          </cell>
          <cell r="AE36">
            <v>941.69</v>
          </cell>
          <cell r="AF36">
            <v>9.42</v>
          </cell>
          <cell r="AG36">
            <v>141.25</v>
          </cell>
          <cell r="AH36">
            <v>28.25</v>
          </cell>
          <cell r="AI36">
            <v>1518.63</v>
          </cell>
          <cell r="AJ36">
            <v>3.29</v>
          </cell>
          <cell r="AK36">
            <v>6.58</v>
          </cell>
          <cell r="AL36">
            <v>49.34</v>
          </cell>
          <cell r="AM36">
            <v>9.8699999999999992</v>
          </cell>
          <cell r="AN36">
            <v>32.89</v>
          </cell>
          <cell r="AO36">
            <v>3.29</v>
          </cell>
          <cell r="AP36">
            <v>9.8699999999999992</v>
          </cell>
          <cell r="AQ36">
            <v>94.17</v>
          </cell>
          <cell r="AR36">
            <v>9.42</v>
          </cell>
          <cell r="AS36">
            <v>9.42</v>
          </cell>
          <cell r="AT36">
            <v>141.25</v>
          </cell>
          <cell r="AU36">
            <v>28.25</v>
          </cell>
          <cell r="AV36"/>
          <cell r="AW36"/>
          <cell r="AX36"/>
          <cell r="AY36"/>
          <cell r="AZ36"/>
          <cell r="BA36"/>
          <cell r="BB36"/>
          <cell r="BC36"/>
          <cell r="BD36"/>
          <cell r="BE36"/>
          <cell r="BF36"/>
          <cell r="BG36"/>
          <cell r="BH36"/>
          <cell r="BI36"/>
          <cell r="BJ36"/>
          <cell r="BK36"/>
          <cell r="BL36"/>
          <cell r="BM36"/>
          <cell r="BN36"/>
          <cell r="BO36"/>
          <cell r="BP36"/>
          <cell r="BQ36"/>
          <cell r="BR36"/>
          <cell r="BS36">
            <v>0.04</v>
          </cell>
          <cell r="BT36">
            <v>7.95</v>
          </cell>
          <cell r="BU36"/>
          <cell r="BV36">
            <v>405.63</v>
          </cell>
          <cell r="BW36">
            <v>1113</v>
          </cell>
        </row>
        <row r="37">
          <cell r="A37">
            <v>34</v>
          </cell>
          <cell r="B37"/>
          <cell r="C37" t="str">
            <v>شيماء حسن زكى حسين</v>
          </cell>
          <cell r="D37">
            <v>28008042500107</v>
          </cell>
          <cell r="E37">
            <v>263</v>
          </cell>
          <cell r="F37">
            <v>223.18</v>
          </cell>
          <cell r="G37"/>
          <cell r="H37"/>
          <cell r="I37">
            <v>340.59</v>
          </cell>
          <cell r="J37">
            <v>3.41</v>
          </cell>
          <cell r="K37">
            <v>6.81</v>
          </cell>
          <cell r="L37">
            <v>51.09</v>
          </cell>
          <cell r="M37">
            <v>10.220000000000001</v>
          </cell>
          <cell r="N37">
            <v>1104.0999999999999</v>
          </cell>
          <cell r="O37">
            <v>77.290000000000006</v>
          </cell>
          <cell r="P37">
            <v>77.290000000000006</v>
          </cell>
          <cell r="Q37"/>
          <cell r="R37">
            <v>1258.68</v>
          </cell>
          <cell r="S37"/>
          <cell r="T37"/>
          <cell r="U37">
            <v>14.4</v>
          </cell>
          <cell r="V37">
            <v>50</v>
          </cell>
          <cell r="W37"/>
          <cell r="X37"/>
          <cell r="Y37"/>
          <cell r="Z37"/>
          <cell r="AA37"/>
          <cell r="AB37">
            <v>5.51</v>
          </cell>
          <cell r="AC37">
            <v>293.08999999999997</v>
          </cell>
          <cell r="AD37">
            <v>1161.18</v>
          </cell>
          <cell r="AE37">
            <v>1161.18</v>
          </cell>
          <cell r="AF37">
            <v>11.61</v>
          </cell>
          <cell r="AG37">
            <v>174.18</v>
          </cell>
          <cell r="AH37">
            <v>34.840000000000003</v>
          </cell>
          <cell r="AI37">
            <v>1843.93</v>
          </cell>
          <cell r="AJ37">
            <v>3.41</v>
          </cell>
          <cell r="AK37">
            <v>6.81</v>
          </cell>
          <cell r="AL37">
            <v>51.09</v>
          </cell>
          <cell r="AM37">
            <v>10.220000000000001</v>
          </cell>
          <cell r="AN37">
            <v>34.06</v>
          </cell>
          <cell r="AO37">
            <v>3.41</v>
          </cell>
          <cell r="AP37">
            <v>10.220000000000001</v>
          </cell>
          <cell r="AQ37">
            <v>116.12</v>
          </cell>
          <cell r="AR37">
            <v>11.61</v>
          </cell>
          <cell r="AS37">
            <v>11.61</v>
          </cell>
          <cell r="AT37">
            <v>174.18</v>
          </cell>
          <cell r="AU37">
            <v>34.840000000000003</v>
          </cell>
          <cell r="AV37">
            <v>10.69</v>
          </cell>
          <cell r="AW37"/>
          <cell r="AX37"/>
          <cell r="AY37"/>
          <cell r="AZ37"/>
          <cell r="BA37"/>
          <cell r="BB37"/>
          <cell r="BC37"/>
          <cell r="BD37"/>
          <cell r="BE37"/>
          <cell r="BF37">
            <v>37.450000000000003</v>
          </cell>
          <cell r="BG37"/>
          <cell r="BH37">
            <v>60</v>
          </cell>
          <cell r="BI37"/>
          <cell r="BJ37"/>
          <cell r="BK37">
            <v>10</v>
          </cell>
          <cell r="BL37"/>
          <cell r="BM37"/>
          <cell r="BN37"/>
          <cell r="BO37"/>
          <cell r="BP37"/>
          <cell r="BQ37"/>
          <cell r="BR37"/>
          <cell r="BS37"/>
          <cell r="BT37">
            <v>9.8000000000000007</v>
          </cell>
          <cell r="BU37">
            <v>3.16</v>
          </cell>
          <cell r="BV37">
            <v>598.67999999999995</v>
          </cell>
          <cell r="BW37">
            <v>1245.25</v>
          </cell>
        </row>
        <row r="38">
          <cell r="A38">
            <v>35</v>
          </cell>
          <cell r="B38"/>
          <cell r="C38" t="str">
            <v>شيماء سيد علي حسن</v>
          </cell>
          <cell r="D38">
            <v>28308012503041</v>
          </cell>
          <cell r="E38">
            <v>270</v>
          </cell>
          <cell r="F38"/>
          <cell r="G38"/>
          <cell r="H38"/>
          <cell r="I38">
            <v>349.66</v>
          </cell>
          <cell r="J38">
            <v>3.5</v>
          </cell>
          <cell r="K38">
            <v>6.99</v>
          </cell>
          <cell r="L38">
            <v>52.45</v>
          </cell>
          <cell r="M38">
            <v>10.49</v>
          </cell>
          <cell r="N38">
            <v>1126.3599999999999</v>
          </cell>
          <cell r="O38">
            <v>78.849999999999994</v>
          </cell>
          <cell r="P38">
            <v>78.849999999999994</v>
          </cell>
          <cell r="Q38"/>
          <cell r="R38">
            <v>1284.06</v>
          </cell>
          <cell r="S38"/>
          <cell r="T38"/>
          <cell r="U38">
            <v>21</v>
          </cell>
          <cell r="V38">
            <v>50</v>
          </cell>
          <cell r="W38"/>
          <cell r="X38"/>
          <cell r="Y38"/>
          <cell r="Z38"/>
          <cell r="AA38"/>
          <cell r="AB38">
            <v>5.53</v>
          </cell>
          <cell r="AC38">
            <v>76.53</v>
          </cell>
          <cell r="AD38">
            <v>960.93</v>
          </cell>
          <cell r="AE38">
            <v>960.93</v>
          </cell>
          <cell r="AF38">
            <v>9.61</v>
          </cell>
          <cell r="AG38">
            <v>144.13999999999999</v>
          </cell>
          <cell r="AH38">
            <v>28.83</v>
          </cell>
          <cell r="AI38">
            <v>1616.6</v>
          </cell>
          <cell r="AJ38">
            <v>3.5</v>
          </cell>
          <cell r="AK38">
            <v>6.99</v>
          </cell>
          <cell r="AL38">
            <v>52.45</v>
          </cell>
          <cell r="AM38">
            <v>10.49</v>
          </cell>
          <cell r="AN38">
            <v>34.97</v>
          </cell>
          <cell r="AO38">
            <v>3.5</v>
          </cell>
          <cell r="AP38">
            <v>10.49</v>
          </cell>
          <cell r="AQ38">
            <v>96.09</v>
          </cell>
          <cell r="AR38">
            <v>9.61</v>
          </cell>
          <cell r="AS38">
            <v>9.61</v>
          </cell>
          <cell r="AT38">
            <v>144.13999999999999</v>
          </cell>
          <cell r="AU38">
            <v>28.83</v>
          </cell>
          <cell r="AV38"/>
          <cell r="AW38"/>
          <cell r="AX38"/>
          <cell r="AY38">
            <v>116.7</v>
          </cell>
          <cell r="AZ38">
            <v>35</v>
          </cell>
          <cell r="BA38"/>
          <cell r="BB38"/>
          <cell r="BC38"/>
          <cell r="BD38"/>
          <cell r="BE38"/>
          <cell r="BF38"/>
          <cell r="BG38"/>
          <cell r="BH38"/>
          <cell r="BI38"/>
          <cell r="BJ38"/>
          <cell r="BK38"/>
          <cell r="BL38">
            <v>381.55</v>
          </cell>
          <cell r="BM38"/>
          <cell r="BN38"/>
          <cell r="BO38"/>
          <cell r="BP38"/>
          <cell r="BQ38"/>
          <cell r="BR38"/>
          <cell r="BS38">
            <v>0.03</v>
          </cell>
          <cell r="BT38">
            <v>8.25</v>
          </cell>
          <cell r="BU38"/>
          <cell r="BV38">
            <v>952.2</v>
          </cell>
          <cell r="BW38">
            <v>664.4</v>
          </cell>
        </row>
        <row r="39">
          <cell r="A39">
            <v>36</v>
          </cell>
          <cell r="B39"/>
          <cell r="C39" t="str">
            <v>شيماء فواز عبد الرحمن مهران</v>
          </cell>
          <cell r="D39">
            <v>28402062500227</v>
          </cell>
          <cell r="E39">
            <v>271</v>
          </cell>
          <cell r="F39"/>
          <cell r="G39"/>
          <cell r="H39"/>
          <cell r="I39">
            <v>350.95</v>
          </cell>
          <cell r="J39">
            <v>3.51</v>
          </cell>
          <cell r="K39">
            <v>7.02</v>
          </cell>
          <cell r="L39">
            <v>52.64</v>
          </cell>
          <cell r="M39">
            <v>10.53</v>
          </cell>
          <cell r="N39">
            <v>1145.97</v>
          </cell>
          <cell r="O39">
            <v>80.22</v>
          </cell>
          <cell r="P39">
            <v>80.22</v>
          </cell>
          <cell r="Q39"/>
          <cell r="R39">
            <v>1306.4100000000001</v>
          </cell>
          <cell r="S39"/>
          <cell r="T39"/>
          <cell r="U39">
            <v>21</v>
          </cell>
          <cell r="V39">
            <v>95</v>
          </cell>
          <cell r="W39"/>
          <cell r="X39"/>
          <cell r="Y39"/>
          <cell r="Z39"/>
          <cell r="AA39"/>
          <cell r="AB39">
            <v>5.71</v>
          </cell>
          <cell r="AC39">
            <v>121.71</v>
          </cell>
          <cell r="AD39">
            <v>982.17</v>
          </cell>
          <cell r="AE39">
            <v>982.17</v>
          </cell>
          <cell r="AF39">
            <v>9.82</v>
          </cell>
          <cell r="AG39">
            <v>147.33000000000001</v>
          </cell>
          <cell r="AH39">
            <v>29.47</v>
          </cell>
          <cell r="AI39">
            <v>1688.44</v>
          </cell>
          <cell r="AJ39">
            <v>3.51</v>
          </cell>
          <cell r="AK39">
            <v>7.02</v>
          </cell>
          <cell r="AL39">
            <v>52.64</v>
          </cell>
          <cell r="AM39">
            <v>10.53</v>
          </cell>
          <cell r="AN39">
            <v>35.1</v>
          </cell>
          <cell r="AO39">
            <v>3.51</v>
          </cell>
          <cell r="AP39">
            <v>10.53</v>
          </cell>
          <cell r="AQ39">
            <v>98.22</v>
          </cell>
          <cell r="AR39">
            <v>9.82</v>
          </cell>
          <cell r="AS39">
            <v>9.82</v>
          </cell>
          <cell r="AT39">
            <v>147.33000000000001</v>
          </cell>
          <cell r="AU39">
            <v>29.47</v>
          </cell>
          <cell r="AV39"/>
          <cell r="AW39"/>
          <cell r="AX39"/>
          <cell r="AY39"/>
          <cell r="AZ39">
            <v>35</v>
          </cell>
          <cell r="BA39"/>
          <cell r="BB39"/>
          <cell r="BC39"/>
          <cell r="BD39"/>
          <cell r="BE39"/>
          <cell r="BF39"/>
          <cell r="BG39"/>
          <cell r="BH39"/>
          <cell r="BI39"/>
          <cell r="BJ39"/>
          <cell r="BK39"/>
          <cell r="BL39"/>
          <cell r="BM39"/>
          <cell r="BN39"/>
          <cell r="BO39"/>
          <cell r="BP39"/>
          <cell r="BQ39"/>
          <cell r="BR39"/>
          <cell r="BS39">
            <v>0.04</v>
          </cell>
          <cell r="BT39">
            <v>8.75</v>
          </cell>
          <cell r="BU39">
            <v>0.45</v>
          </cell>
          <cell r="BV39">
            <v>461.74</v>
          </cell>
          <cell r="BW39">
            <v>1226.7</v>
          </cell>
        </row>
        <row r="40">
          <cell r="A40">
            <v>37</v>
          </cell>
          <cell r="B40"/>
          <cell r="C40" t="str">
            <v>شيماء محسن محمد فرغلى</v>
          </cell>
          <cell r="D40">
            <v>28311190104789</v>
          </cell>
          <cell r="E40">
            <v>246</v>
          </cell>
          <cell r="F40"/>
          <cell r="G40"/>
          <cell r="H40"/>
          <cell r="I40">
            <v>318.58</v>
          </cell>
          <cell r="J40">
            <v>3.19</v>
          </cell>
          <cell r="K40">
            <v>6.37</v>
          </cell>
          <cell r="L40">
            <v>47.79</v>
          </cell>
          <cell r="M40">
            <v>9.56</v>
          </cell>
          <cell r="N40">
            <v>880</v>
          </cell>
          <cell r="O40">
            <v>65</v>
          </cell>
          <cell r="P40">
            <v>65</v>
          </cell>
          <cell r="Q40"/>
          <cell r="R40">
            <v>1010</v>
          </cell>
          <cell r="S40"/>
          <cell r="T40"/>
          <cell r="U40">
            <v>14.4</v>
          </cell>
          <cell r="V40">
            <v>145</v>
          </cell>
          <cell r="W40"/>
          <cell r="X40"/>
          <cell r="Y40"/>
          <cell r="Z40"/>
          <cell r="AA40"/>
          <cell r="AB40"/>
          <cell r="AC40">
            <v>159.4</v>
          </cell>
          <cell r="AD40">
            <v>705.82</v>
          </cell>
          <cell r="AE40">
            <v>705.82</v>
          </cell>
          <cell r="AF40">
            <v>7.06</v>
          </cell>
          <cell r="AG40">
            <v>105.87</v>
          </cell>
          <cell r="AH40">
            <v>21.17</v>
          </cell>
          <cell r="AI40">
            <v>1370.41</v>
          </cell>
          <cell r="AJ40">
            <v>3.19</v>
          </cell>
          <cell r="AK40">
            <v>6.37</v>
          </cell>
          <cell r="AL40">
            <v>47.79</v>
          </cell>
          <cell r="AM40">
            <v>9.56</v>
          </cell>
          <cell r="AN40">
            <v>31.86</v>
          </cell>
          <cell r="AO40">
            <v>3.19</v>
          </cell>
          <cell r="AP40">
            <v>9.56</v>
          </cell>
          <cell r="AQ40">
            <v>70.58</v>
          </cell>
          <cell r="AR40">
            <v>7.06</v>
          </cell>
          <cell r="AS40">
            <v>7.06</v>
          </cell>
          <cell r="AT40">
            <v>105.87</v>
          </cell>
          <cell r="AU40">
            <v>21.17</v>
          </cell>
          <cell r="AV40"/>
          <cell r="AW40"/>
          <cell r="AX40"/>
          <cell r="AY40"/>
          <cell r="AZ40"/>
          <cell r="BA40"/>
          <cell r="BB40"/>
          <cell r="BC40"/>
          <cell r="BD40"/>
          <cell r="BE40"/>
          <cell r="BF40"/>
          <cell r="BG40"/>
          <cell r="BH40"/>
          <cell r="BI40"/>
          <cell r="BJ40"/>
          <cell r="BK40"/>
          <cell r="BL40"/>
          <cell r="BM40"/>
          <cell r="BN40"/>
          <cell r="BO40"/>
          <cell r="BP40"/>
          <cell r="BQ40"/>
          <cell r="BR40"/>
          <cell r="BS40"/>
          <cell r="BT40">
            <v>7.4</v>
          </cell>
          <cell r="BU40"/>
          <cell r="BV40">
            <v>330.66</v>
          </cell>
          <cell r="BW40">
            <v>1039.75</v>
          </cell>
        </row>
        <row r="41">
          <cell r="A41">
            <v>38</v>
          </cell>
          <cell r="B41"/>
          <cell r="C41" t="str">
            <v>تهامي أنور تهامى محمد</v>
          </cell>
          <cell r="D41">
            <v>29005272502634</v>
          </cell>
          <cell r="E41">
            <v>250</v>
          </cell>
          <cell r="F41"/>
          <cell r="G41"/>
          <cell r="H41"/>
          <cell r="I41">
            <v>323.76</v>
          </cell>
          <cell r="J41">
            <v>3.24</v>
          </cell>
          <cell r="K41">
            <v>6.48</v>
          </cell>
          <cell r="L41">
            <v>48.56</v>
          </cell>
          <cell r="M41">
            <v>9.7100000000000009</v>
          </cell>
          <cell r="N41">
            <v>1041.98</v>
          </cell>
          <cell r="O41">
            <v>72.94</v>
          </cell>
          <cell r="P41">
            <v>72.94</v>
          </cell>
          <cell r="Q41"/>
          <cell r="R41">
            <v>1187.8599999999999</v>
          </cell>
          <cell r="S41"/>
          <cell r="T41"/>
          <cell r="U41">
            <v>14.4</v>
          </cell>
          <cell r="V41">
            <v>50</v>
          </cell>
          <cell r="W41"/>
          <cell r="X41"/>
          <cell r="Y41"/>
          <cell r="Z41"/>
          <cell r="AA41"/>
          <cell r="AB41">
            <v>5.24</v>
          </cell>
          <cell r="AC41">
            <v>69.64</v>
          </cell>
          <cell r="AD41">
            <v>883.74</v>
          </cell>
          <cell r="AE41">
            <v>883.74</v>
          </cell>
          <cell r="AF41">
            <v>8.84</v>
          </cell>
          <cell r="AG41">
            <v>132.56</v>
          </cell>
          <cell r="AH41">
            <v>26.51</v>
          </cell>
          <cell r="AI41">
            <v>1493.4</v>
          </cell>
          <cell r="AJ41">
            <v>3.24</v>
          </cell>
          <cell r="AK41">
            <v>6.48</v>
          </cell>
          <cell r="AL41">
            <v>48.56</v>
          </cell>
          <cell r="AM41">
            <v>9.7100000000000009</v>
          </cell>
          <cell r="AN41">
            <v>32.380000000000003</v>
          </cell>
          <cell r="AO41">
            <v>3.24</v>
          </cell>
          <cell r="AP41">
            <v>9.7100000000000009</v>
          </cell>
          <cell r="AQ41">
            <v>88.37</v>
          </cell>
          <cell r="AR41">
            <v>8.84</v>
          </cell>
          <cell r="AS41">
            <v>8.84</v>
          </cell>
          <cell r="AT41">
            <v>132.56</v>
          </cell>
          <cell r="AU41">
            <v>26.51</v>
          </cell>
          <cell r="AV41"/>
          <cell r="AW41"/>
          <cell r="AX41"/>
          <cell r="AY41"/>
          <cell r="AZ41"/>
          <cell r="BA41"/>
          <cell r="BB41"/>
          <cell r="BC41"/>
          <cell r="BD41"/>
          <cell r="BE41"/>
          <cell r="BF41"/>
          <cell r="BG41"/>
          <cell r="BH41"/>
          <cell r="BI41"/>
          <cell r="BJ41"/>
          <cell r="BK41"/>
          <cell r="BL41"/>
          <cell r="BM41"/>
          <cell r="BN41"/>
          <cell r="BO41"/>
          <cell r="BP41"/>
          <cell r="BQ41"/>
          <cell r="BR41"/>
          <cell r="BS41">
            <v>0.01</v>
          </cell>
          <cell r="BT41">
            <v>7.9</v>
          </cell>
          <cell r="BU41"/>
          <cell r="BV41">
            <v>386.35</v>
          </cell>
          <cell r="BW41">
            <v>1107.05</v>
          </cell>
        </row>
        <row r="42">
          <cell r="A42">
            <v>39</v>
          </cell>
          <cell r="B42"/>
          <cell r="C42" t="str">
            <v>عبد الحميد حسنين محمد حسنين</v>
          </cell>
          <cell r="D42">
            <v>27706242500131</v>
          </cell>
          <cell r="E42">
            <v>258</v>
          </cell>
          <cell r="F42"/>
          <cell r="G42"/>
          <cell r="H42"/>
          <cell r="I42">
            <v>334.12</v>
          </cell>
          <cell r="J42">
            <v>3.34</v>
          </cell>
          <cell r="K42">
            <v>6.68</v>
          </cell>
          <cell r="L42">
            <v>50.12</v>
          </cell>
          <cell r="M42">
            <v>10.02</v>
          </cell>
          <cell r="N42">
            <v>1039.5999999999999</v>
          </cell>
          <cell r="O42">
            <v>72.77</v>
          </cell>
          <cell r="P42">
            <v>72.77</v>
          </cell>
          <cell r="Q42"/>
          <cell r="R42">
            <v>1185.1400000000001</v>
          </cell>
          <cell r="S42"/>
          <cell r="T42"/>
          <cell r="U42">
            <v>14.4</v>
          </cell>
          <cell r="V42">
            <v>145</v>
          </cell>
          <cell r="W42"/>
          <cell r="X42"/>
          <cell r="Y42"/>
          <cell r="Z42"/>
          <cell r="AA42"/>
          <cell r="AB42">
            <v>5.1100000000000003</v>
          </cell>
          <cell r="AC42">
            <v>164.51</v>
          </cell>
          <cell r="AD42">
            <v>870.53</v>
          </cell>
          <cell r="AE42">
            <v>870.53</v>
          </cell>
          <cell r="AF42">
            <v>8.7100000000000009</v>
          </cell>
          <cell r="AG42">
            <v>130.58000000000001</v>
          </cell>
          <cell r="AH42">
            <v>26.12</v>
          </cell>
          <cell r="AI42">
            <v>1585.22</v>
          </cell>
          <cell r="AJ42">
            <v>3.34</v>
          </cell>
          <cell r="AK42">
            <v>6.68</v>
          </cell>
          <cell r="AL42">
            <v>50.12</v>
          </cell>
          <cell r="AM42">
            <v>10.02</v>
          </cell>
          <cell r="AN42">
            <v>33.409999999999997</v>
          </cell>
          <cell r="AO42">
            <v>3.34</v>
          </cell>
          <cell r="AP42">
            <v>10.02</v>
          </cell>
          <cell r="AQ42">
            <v>87.05</v>
          </cell>
          <cell r="AR42">
            <v>8.7100000000000009</v>
          </cell>
          <cell r="AS42">
            <v>8.7100000000000009</v>
          </cell>
          <cell r="AT42">
            <v>130.58000000000001</v>
          </cell>
          <cell r="AU42">
            <v>26.12</v>
          </cell>
          <cell r="AV42"/>
          <cell r="AW42"/>
          <cell r="AX42"/>
          <cell r="AY42"/>
          <cell r="AZ42"/>
          <cell r="BA42"/>
          <cell r="BB42"/>
          <cell r="BC42"/>
          <cell r="BD42"/>
          <cell r="BE42"/>
          <cell r="BF42"/>
          <cell r="BG42"/>
          <cell r="BH42"/>
          <cell r="BI42"/>
          <cell r="BJ42"/>
          <cell r="BK42"/>
          <cell r="BL42"/>
          <cell r="BM42"/>
          <cell r="BN42"/>
          <cell r="BO42"/>
          <cell r="BP42"/>
          <cell r="BQ42"/>
          <cell r="BR42"/>
          <cell r="BS42">
            <v>0.01</v>
          </cell>
          <cell r="BT42">
            <v>8.6</v>
          </cell>
          <cell r="BU42">
            <v>0.01</v>
          </cell>
          <cell r="BV42">
            <v>386.72</v>
          </cell>
          <cell r="BW42">
            <v>1198.5</v>
          </cell>
        </row>
        <row r="43">
          <cell r="A43">
            <v>40</v>
          </cell>
          <cell r="B43"/>
          <cell r="C43" t="str">
            <v>عبير فاروق مصطفي إسماعيل</v>
          </cell>
          <cell r="D43">
            <v>28410222500183</v>
          </cell>
          <cell r="E43">
            <v>263</v>
          </cell>
          <cell r="F43"/>
          <cell r="G43"/>
          <cell r="H43"/>
          <cell r="I43">
            <v>340.59</v>
          </cell>
          <cell r="J43">
            <v>3.41</v>
          </cell>
          <cell r="K43">
            <v>6.81</v>
          </cell>
          <cell r="L43">
            <v>51.09</v>
          </cell>
          <cell r="M43">
            <v>10.220000000000001</v>
          </cell>
          <cell r="N43">
            <v>1137.19</v>
          </cell>
          <cell r="O43">
            <v>79.599999999999994</v>
          </cell>
          <cell r="P43">
            <v>79.599999999999994</v>
          </cell>
          <cell r="Q43"/>
          <cell r="R43">
            <v>1296.3900000000001</v>
          </cell>
          <cell r="S43"/>
          <cell r="T43"/>
          <cell r="U43">
            <v>21</v>
          </cell>
          <cell r="V43">
            <v>95</v>
          </cell>
          <cell r="W43"/>
          <cell r="X43"/>
          <cell r="Y43"/>
          <cell r="Z43"/>
          <cell r="AA43"/>
          <cell r="AB43">
            <v>5.51</v>
          </cell>
          <cell r="AC43">
            <v>121.51</v>
          </cell>
          <cell r="AD43">
            <v>982.31</v>
          </cell>
          <cell r="AE43">
            <v>982.31</v>
          </cell>
          <cell r="AF43">
            <v>9.82</v>
          </cell>
          <cell r="AG43">
            <v>147.35</v>
          </cell>
          <cell r="AH43">
            <v>29.47</v>
          </cell>
          <cell r="AI43">
            <v>1676.07</v>
          </cell>
          <cell r="AJ43">
            <v>3.41</v>
          </cell>
          <cell r="AK43">
            <v>6.81</v>
          </cell>
          <cell r="AL43">
            <v>51.09</v>
          </cell>
          <cell r="AM43">
            <v>10.220000000000001</v>
          </cell>
          <cell r="AN43">
            <v>34.06</v>
          </cell>
          <cell r="AO43">
            <v>3.41</v>
          </cell>
          <cell r="AP43">
            <v>10.220000000000001</v>
          </cell>
          <cell r="AQ43">
            <v>98.23</v>
          </cell>
          <cell r="AR43">
            <v>9.82</v>
          </cell>
          <cell r="AS43">
            <v>9.82</v>
          </cell>
          <cell r="AT43">
            <v>147.35</v>
          </cell>
          <cell r="AU43">
            <v>29.47</v>
          </cell>
          <cell r="AV43"/>
          <cell r="AW43"/>
          <cell r="AX43"/>
          <cell r="AY43"/>
          <cell r="AZ43"/>
          <cell r="BA43">
            <v>1</v>
          </cell>
          <cell r="BB43"/>
          <cell r="BC43"/>
          <cell r="BD43">
            <v>2</v>
          </cell>
          <cell r="BE43"/>
          <cell r="BF43"/>
          <cell r="BG43"/>
          <cell r="BH43"/>
          <cell r="BI43"/>
          <cell r="BJ43"/>
          <cell r="BK43"/>
          <cell r="BL43"/>
          <cell r="BM43"/>
          <cell r="BN43"/>
          <cell r="BO43"/>
          <cell r="BP43"/>
          <cell r="BQ43"/>
          <cell r="BR43"/>
          <cell r="BS43">
            <v>0.04</v>
          </cell>
          <cell r="BT43">
            <v>8.9499999999999993</v>
          </cell>
          <cell r="BU43">
            <v>0.97</v>
          </cell>
          <cell r="BV43">
            <v>426.87</v>
          </cell>
          <cell r="BW43">
            <v>1249.2</v>
          </cell>
        </row>
        <row r="44">
          <cell r="A44">
            <v>41</v>
          </cell>
          <cell r="B44"/>
          <cell r="C44" t="str">
            <v>عبير نصير كامل محمد</v>
          </cell>
          <cell r="D44">
            <v>28607031900244</v>
          </cell>
          <cell r="E44">
            <v>257</v>
          </cell>
          <cell r="F44"/>
          <cell r="G44"/>
          <cell r="H44"/>
          <cell r="I44">
            <v>332.82</v>
          </cell>
          <cell r="J44">
            <v>3.33</v>
          </cell>
          <cell r="K44">
            <v>6.66</v>
          </cell>
          <cell r="L44">
            <v>49.92</v>
          </cell>
          <cell r="M44">
            <v>9.98</v>
          </cell>
          <cell r="N44">
            <v>1088.25</v>
          </cell>
          <cell r="O44">
            <v>76.180000000000007</v>
          </cell>
          <cell r="P44">
            <v>76.180000000000007</v>
          </cell>
          <cell r="Q44"/>
          <cell r="R44">
            <v>1240.6099999999999</v>
          </cell>
          <cell r="S44"/>
          <cell r="T44"/>
          <cell r="U44">
            <v>14.4</v>
          </cell>
          <cell r="V44">
            <v>140</v>
          </cell>
          <cell r="W44"/>
          <cell r="X44"/>
          <cell r="Y44"/>
          <cell r="Z44"/>
          <cell r="AA44"/>
          <cell r="AB44">
            <v>5.43</v>
          </cell>
          <cell r="AC44">
            <v>159.83000000000001</v>
          </cell>
          <cell r="AD44">
            <v>927.62</v>
          </cell>
          <cell r="AE44">
            <v>927.62</v>
          </cell>
          <cell r="AF44">
            <v>9.2799999999999994</v>
          </cell>
          <cell r="AG44">
            <v>139.13999999999999</v>
          </cell>
          <cell r="AH44">
            <v>27.83</v>
          </cell>
          <cell r="AI44">
            <v>1646.58</v>
          </cell>
          <cell r="AJ44">
            <v>3.33</v>
          </cell>
          <cell r="AK44">
            <v>6.66</v>
          </cell>
          <cell r="AL44">
            <v>49.92</v>
          </cell>
          <cell r="AM44">
            <v>9.98</v>
          </cell>
          <cell r="AN44">
            <v>33.28</v>
          </cell>
          <cell r="AO44">
            <v>3.33</v>
          </cell>
          <cell r="AP44">
            <v>9.98</v>
          </cell>
          <cell r="AQ44">
            <v>92.76</v>
          </cell>
          <cell r="AR44">
            <v>9.2799999999999994</v>
          </cell>
          <cell r="AS44">
            <v>9.2799999999999994</v>
          </cell>
          <cell r="AT44">
            <v>139.13999999999999</v>
          </cell>
          <cell r="AU44">
            <v>27.83</v>
          </cell>
          <cell r="AV44"/>
          <cell r="AW44"/>
          <cell r="AX44"/>
          <cell r="AY44"/>
          <cell r="AZ44"/>
          <cell r="BA44"/>
          <cell r="BB44"/>
          <cell r="BC44"/>
          <cell r="BD44"/>
          <cell r="BE44"/>
          <cell r="BF44"/>
          <cell r="BG44"/>
          <cell r="BH44"/>
          <cell r="BI44"/>
          <cell r="BJ44"/>
          <cell r="BK44"/>
          <cell r="BL44"/>
          <cell r="BM44"/>
          <cell r="BN44"/>
          <cell r="BO44"/>
          <cell r="BP44"/>
          <cell r="BQ44"/>
          <cell r="BR44"/>
          <cell r="BS44">
            <v>0.01</v>
          </cell>
          <cell r="BT44">
            <v>8.9499999999999993</v>
          </cell>
          <cell r="BU44">
            <v>0.9</v>
          </cell>
          <cell r="BV44">
            <v>404.63</v>
          </cell>
          <cell r="BW44">
            <v>1241.95</v>
          </cell>
        </row>
        <row r="45">
          <cell r="A45">
            <v>42</v>
          </cell>
          <cell r="B45"/>
          <cell r="C45" t="str">
            <v>عثمان محمد عبده محمد</v>
          </cell>
          <cell r="D45">
            <v>26712062501837</v>
          </cell>
          <cell r="E45">
            <v>257</v>
          </cell>
          <cell r="F45">
            <v>221.56</v>
          </cell>
          <cell r="G45"/>
          <cell r="H45"/>
          <cell r="I45">
            <v>332.82</v>
          </cell>
          <cell r="J45">
            <v>3.33</v>
          </cell>
          <cell r="K45">
            <v>6.66</v>
          </cell>
          <cell r="L45">
            <v>49.92</v>
          </cell>
          <cell r="M45">
            <v>9.98</v>
          </cell>
          <cell r="N45">
            <v>1088.25</v>
          </cell>
          <cell r="O45">
            <v>76.180000000000007</v>
          </cell>
          <cell r="P45">
            <v>76.180000000000007</v>
          </cell>
          <cell r="Q45"/>
          <cell r="R45">
            <v>1240.6099999999999</v>
          </cell>
          <cell r="S45"/>
          <cell r="T45"/>
          <cell r="U45">
            <v>14.4</v>
          </cell>
          <cell r="V45">
            <v>145</v>
          </cell>
          <cell r="W45"/>
          <cell r="X45">
            <v>14.4</v>
          </cell>
          <cell r="Y45"/>
          <cell r="Z45"/>
          <cell r="AA45"/>
          <cell r="AB45">
            <v>5.43</v>
          </cell>
          <cell r="AC45">
            <v>400.79</v>
          </cell>
          <cell r="AD45">
            <v>1163.58</v>
          </cell>
          <cell r="AE45">
            <v>1163.58</v>
          </cell>
          <cell r="AF45">
            <v>11.64</v>
          </cell>
          <cell r="AG45">
            <v>174.54</v>
          </cell>
          <cell r="AH45">
            <v>34.909999999999997</v>
          </cell>
          <cell r="AI45">
            <v>1932.38</v>
          </cell>
          <cell r="AJ45">
            <v>3.33</v>
          </cell>
          <cell r="AK45">
            <v>6.66</v>
          </cell>
          <cell r="AL45">
            <v>49.92</v>
          </cell>
          <cell r="AM45">
            <v>9.98</v>
          </cell>
          <cell r="AN45">
            <v>33.28</v>
          </cell>
          <cell r="AO45">
            <v>3.33</v>
          </cell>
          <cell r="AP45">
            <v>9.98</v>
          </cell>
          <cell r="AQ45">
            <v>116.36</v>
          </cell>
          <cell r="AR45">
            <v>11.64</v>
          </cell>
          <cell r="AS45">
            <v>11.64</v>
          </cell>
          <cell r="AT45">
            <v>174.54</v>
          </cell>
          <cell r="AU45">
            <v>34.909999999999997</v>
          </cell>
          <cell r="AV45">
            <v>34.03</v>
          </cell>
          <cell r="AW45"/>
          <cell r="AX45"/>
          <cell r="AY45"/>
          <cell r="AZ45"/>
          <cell r="BA45"/>
          <cell r="BB45"/>
          <cell r="BC45"/>
          <cell r="BD45"/>
          <cell r="BE45"/>
          <cell r="BF45"/>
          <cell r="BG45"/>
          <cell r="BH45"/>
          <cell r="BI45"/>
          <cell r="BJ45"/>
          <cell r="BK45"/>
          <cell r="BL45"/>
          <cell r="BM45"/>
          <cell r="BN45"/>
          <cell r="BO45"/>
          <cell r="BP45"/>
          <cell r="BQ45"/>
          <cell r="BR45"/>
          <cell r="BS45">
            <v>0.04</v>
          </cell>
          <cell r="BT45">
            <v>10.3</v>
          </cell>
          <cell r="BU45">
            <v>4.49</v>
          </cell>
          <cell r="BV45">
            <v>514.42999999999995</v>
          </cell>
          <cell r="BW45">
            <v>1417.95</v>
          </cell>
        </row>
        <row r="46">
          <cell r="A46">
            <v>43</v>
          </cell>
          <cell r="B46"/>
          <cell r="C46" t="str">
            <v>عزة سيد تمام مصطفى</v>
          </cell>
          <cell r="D46">
            <v>28707062500061</v>
          </cell>
          <cell r="E46">
            <v>254</v>
          </cell>
          <cell r="F46"/>
          <cell r="G46"/>
          <cell r="H46"/>
          <cell r="I46">
            <v>328.94</v>
          </cell>
          <cell r="J46">
            <v>3.29</v>
          </cell>
          <cell r="K46">
            <v>6.58</v>
          </cell>
          <cell r="L46">
            <v>49.34</v>
          </cell>
          <cell r="M46">
            <v>9.8699999999999992</v>
          </cell>
          <cell r="N46">
            <v>1080.3399999999999</v>
          </cell>
          <cell r="O46">
            <v>75.62</v>
          </cell>
          <cell r="P46">
            <v>75.62</v>
          </cell>
          <cell r="Q46"/>
          <cell r="R46">
            <v>1231.58</v>
          </cell>
          <cell r="S46"/>
          <cell r="T46"/>
          <cell r="U46">
            <v>14.4</v>
          </cell>
          <cell r="V46">
            <v>50</v>
          </cell>
          <cell r="W46"/>
          <cell r="X46"/>
          <cell r="Y46"/>
          <cell r="Z46"/>
          <cell r="AA46"/>
          <cell r="AB46">
            <v>5.45</v>
          </cell>
          <cell r="AC46">
            <v>69.849999999999994</v>
          </cell>
          <cell r="AD46">
            <v>922.49</v>
          </cell>
          <cell r="AE46">
            <v>922.49</v>
          </cell>
          <cell r="AF46">
            <v>9.2200000000000006</v>
          </cell>
          <cell r="AG46">
            <v>138.37</v>
          </cell>
          <cell r="AH46">
            <v>27.67</v>
          </cell>
          <cell r="AI46">
            <v>1545.77</v>
          </cell>
          <cell r="AJ46">
            <v>3.29</v>
          </cell>
          <cell r="AK46">
            <v>6.58</v>
          </cell>
          <cell r="AL46">
            <v>49.34</v>
          </cell>
          <cell r="AM46">
            <v>9.8699999999999992</v>
          </cell>
          <cell r="AN46">
            <v>32.89</v>
          </cell>
          <cell r="AO46">
            <v>3.29</v>
          </cell>
          <cell r="AP46">
            <v>9.8699999999999992</v>
          </cell>
          <cell r="AQ46">
            <v>92.25</v>
          </cell>
          <cell r="AR46">
            <v>9.2200000000000006</v>
          </cell>
          <cell r="AS46">
            <v>9.2200000000000006</v>
          </cell>
          <cell r="AT46">
            <v>138.37</v>
          </cell>
          <cell r="AU46">
            <v>27.67</v>
          </cell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/>
          <cell r="BG46"/>
          <cell r="BH46"/>
          <cell r="BI46"/>
          <cell r="BJ46"/>
          <cell r="BK46"/>
          <cell r="BL46"/>
          <cell r="BM46"/>
          <cell r="BN46"/>
          <cell r="BO46"/>
          <cell r="BP46"/>
          <cell r="BQ46"/>
          <cell r="BR46"/>
          <cell r="BS46">
            <v>0.01</v>
          </cell>
          <cell r="BT46">
            <v>8.1999999999999993</v>
          </cell>
          <cell r="BU46"/>
          <cell r="BV46">
            <v>400.07</v>
          </cell>
          <cell r="BW46">
            <v>1145.7</v>
          </cell>
        </row>
        <row r="47">
          <cell r="A47">
            <v>44</v>
          </cell>
          <cell r="B47"/>
          <cell r="C47" t="str">
            <v>عزت سيد حسن محمد</v>
          </cell>
          <cell r="D47">
            <v>26106032500111</v>
          </cell>
          <cell r="E47">
            <v>288</v>
          </cell>
          <cell r="F47"/>
          <cell r="G47"/>
          <cell r="H47"/>
          <cell r="I47">
            <v>372.97</v>
          </cell>
          <cell r="J47">
            <v>3.73</v>
          </cell>
          <cell r="K47">
            <v>7.46</v>
          </cell>
          <cell r="L47">
            <v>55.95</v>
          </cell>
          <cell r="M47">
            <v>11.19</v>
          </cell>
          <cell r="N47">
            <v>1145.97</v>
          </cell>
          <cell r="O47">
            <v>80.22</v>
          </cell>
          <cell r="P47">
            <v>80.22</v>
          </cell>
          <cell r="Q47"/>
          <cell r="R47">
            <v>1306.4100000000001</v>
          </cell>
          <cell r="S47"/>
          <cell r="T47"/>
          <cell r="U47">
            <v>21</v>
          </cell>
          <cell r="V47">
            <v>150</v>
          </cell>
          <cell r="W47"/>
          <cell r="X47"/>
          <cell r="Y47"/>
          <cell r="Z47"/>
          <cell r="AA47">
            <v>65.680000000000007</v>
          </cell>
          <cell r="AB47">
            <v>5.98</v>
          </cell>
          <cell r="AC47">
            <v>242.66</v>
          </cell>
          <cell r="AD47">
            <v>1026.0999999999999</v>
          </cell>
          <cell r="AE47">
            <v>1026.0999999999999</v>
          </cell>
          <cell r="AF47">
            <v>10.26</v>
          </cell>
          <cell r="AG47">
            <v>153.91</v>
          </cell>
          <cell r="AH47">
            <v>30.78</v>
          </cell>
          <cell r="AI47">
            <v>1822.35</v>
          </cell>
          <cell r="AJ47">
            <v>3.73</v>
          </cell>
          <cell r="AK47">
            <v>7.46</v>
          </cell>
          <cell r="AL47">
            <v>55.95</v>
          </cell>
          <cell r="AM47">
            <v>11.19</v>
          </cell>
          <cell r="AN47">
            <v>37.299999999999997</v>
          </cell>
          <cell r="AO47">
            <v>3.73</v>
          </cell>
          <cell r="AP47">
            <v>11.19</v>
          </cell>
          <cell r="AQ47">
            <v>102.61</v>
          </cell>
          <cell r="AR47">
            <v>10.26</v>
          </cell>
          <cell r="AS47">
            <v>10.26</v>
          </cell>
          <cell r="AT47">
            <v>153.91</v>
          </cell>
          <cell r="AU47">
            <v>30.78</v>
          </cell>
          <cell r="AV47"/>
          <cell r="AW47"/>
          <cell r="AX47"/>
          <cell r="AY47">
            <v>93.35</v>
          </cell>
          <cell r="AZ47"/>
          <cell r="BA47">
            <v>1</v>
          </cell>
          <cell r="BB47"/>
          <cell r="BC47"/>
          <cell r="BD47">
            <v>2</v>
          </cell>
          <cell r="BE47">
            <v>1</v>
          </cell>
          <cell r="BF47"/>
          <cell r="BG47"/>
          <cell r="BH47"/>
          <cell r="BI47"/>
          <cell r="BJ47"/>
          <cell r="BK47"/>
          <cell r="BL47"/>
          <cell r="BM47">
            <v>345.15</v>
          </cell>
          <cell r="BN47"/>
          <cell r="BO47"/>
          <cell r="BP47"/>
          <cell r="BQ47"/>
          <cell r="BR47"/>
          <cell r="BS47">
            <v>0.04</v>
          </cell>
          <cell r="BT47">
            <v>9.85</v>
          </cell>
          <cell r="BU47">
            <v>3.39</v>
          </cell>
          <cell r="BV47">
            <v>894.15</v>
          </cell>
          <cell r="BW47">
            <v>928.2</v>
          </cell>
        </row>
        <row r="48">
          <cell r="A48">
            <v>45</v>
          </cell>
          <cell r="B48"/>
          <cell r="C48" t="str">
            <v>عزه عبد الحميد زكى محمد</v>
          </cell>
          <cell r="D48">
            <v>27203062500221</v>
          </cell>
          <cell r="E48">
            <v>274</v>
          </cell>
          <cell r="F48"/>
          <cell r="G48"/>
          <cell r="H48"/>
          <cell r="I48">
            <v>354.84</v>
          </cell>
          <cell r="J48">
            <v>3.55</v>
          </cell>
          <cell r="K48">
            <v>7.1</v>
          </cell>
          <cell r="L48">
            <v>53.23</v>
          </cell>
          <cell r="M48">
            <v>10.65</v>
          </cell>
          <cell r="N48">
            <v>1145.97</v>
          </cell>
          <cell r="O48">
            <v>80.22</v>
          </cell>
          <cell r="P48">
            <v>80.22</v>
          </cell>
          <cell r="Q48"/>
          <cell r="R48">
            <v>1306.4100000000001</v>
          </cell>
          <cell r="S48"/>
          <cell r="T48"/>
          <cell r="U48">
            <v>21</v>
          </cell>
          <cell r="V48">
            <v>50</v>
          </cell>
          <cell r="W48"/>
          <cell r="X48"/>
          <cell r="Y48"/>
          <cell r="Z48"/>
          <cell r="AA48"/>
          <cell r="AB48">
            <v>5.64</v>
          </cell>
          <cell r="AC48">
            <v>76.64</v>
          </cell>
          <cell r="AD48">
            <v>978.21</v>
          </cell>
          <cell r="AE48">
            <v>978.21</v>
          </cell>
          <cell r="AF48">
            <v>9.7799999999999994</v>
          </cell>
          <cell r="AG48">
            <v>146.72999999999999</v>
          </cell>
          <cell r="AH48">
            <v>29.35</v>
          </cell>
          <cell r="AI48">
            <v>1643.44</v>
          </cell>
          <cell r="AJ48">
            <v>3.55</v>
          </cell>
          <cell r="AK48">
            <v>7.1</v>
          </cell>
          <cell r="AL48">
            <v>53.23</v>
          </cell>
          <cell r="AM48">
            <v>10.65</v>
          </cell>
          <cell r="AN48">
            <v>35.479999999999997</v>
          </cell>
          <cell r="AO48">
            <v>3.55</v>
          </cell>
          <cell r="AP48">
            <v>10.65</v>
          </cell>
          <cell r="AQ48">
            <v>97.82</v>
          </cell>
          <cell r="AR48">
            <v>9.7799999999999994</v>
          </cell>
          <cell r="AS48">
            <v>9.7799999999999994</v>
          </cell>
          <cell r="AT48">
            <v>146.72999999999999</v>
          </cell>
          <cell r="AU48">
            <v>29.35</v>
          </cell>
          <cell r="AV48">
            <v>49.96</v>
          </cell>
          <cell r="AW48"/>
          <cell r="AX48"/>
          <cell r="AY48"/>
          <cell r="AZ48">
            <v>35</v>
          </cell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>
            <v>0.01</v>
          </cell>
          <cell r="BT48">
            <v>8.0500000000000007</v>
          </cell>
          <cell r="BU48"/>
          <cell r="BV48">
            <v>510.69</v>
          </cell>
          <cell r="BW48">
            <v>1132.75</v>
          </cell>
        </row>
        <row r="49">
          <cell r="A49">
            <v>46</v>
          </cell>
          <cell r="B49"/>
          <cell r="C49" t="str">
            <v>علاء رمضان توفيق على</v>
          </cell>
          <cell r="D49">
            <v>28505012500157</v>
          </cell>
          <cell r="E49">
            <v>278</v>
          </cell>
          <cell r="F49"/>
          <cell r="G49"/>
          <cell r="H49"/>
          <cell r="I49">
            <v>360.02</v>
          </cell>
          <cell r="J49">
            <v>3.6</v>
          </cell>
          <cell r="K49">
            <v>7.2</v>
          </cell>
          <cell r="L49">
            <v>54</v>
          </cell>
          <cell r="M49">
            <v>10.8</v>
          </cell>
          <cell r="N49">
            <v>1174.6199999999999</v>
          </cell>
          <cell r="O49">
            <v>82.22</v>
          </cell>
          <cell r="P49">
            <v>82.22</v>
          </cell>
          <cell r="Q49"/>
          <cell r="R49">
            <v>1339.06</v>
          </cell>
          <cell r="S49"/>
          <cell r="T49"/>
          <cell r="U49">
            <v>21</v>
          </cell>
          <cell r="V49">
            <v>95</v>
          </cell>
          <cell r="W49"/>
          <cell r="X49"/>
          <cell r="Y49"/>
          <cell r="Z49"/>
          <cell r="AA49">
            <v>7.39</v>
          </cell>
          <cell r="AB49">
            <v>5.63</v>
          </cell>
          <cell r="AC49">
            <v>129.02000000000001</v>
          </cell>
          <cell r="AD49">
            <v>1013.06</v>
          </cell>
          <cell r="AE49">
            <v>1013.06</v>
          </cell>
          <cell r="AF49">
            <v>10.130000000000001</v>
          </cell>
          <cell r="AG49">
            <v>151.96</v>
          </cell>
          <cell r="AH49">
            <v>30.39</v>
          </cell>
          <cell r="AI49">
            <v>1736.16</v>
          </cell>
          <cell r="AJ49">
            <v>3.6</v>
          </cell>
          <cell r="AK49">
            <v>7.2</v>
          </cell>
          <cell r="AL49">
            <v>54</v>
          </cell>
          <cell r="AM49">
            <v>10.8</v>
          </cell>
          <cell r="AN49">
            <v>36</v>
          </cell>
          <cell r="AO49">
            <v>3.6</v>
          </cell>
          <cell r="AP49">
            <v>10.8</v>
          </cell>
          <cell r="AQ49">
            <v>101.31</v>
          </cell>
          <cell r="AR49">
            <v>10.130000000000001</v>
          </cell>
          <cell r="AS49">
            <v>10.130000000000001</v>
          </cell>
          <cell r="AT49">
            <v>151.96</v>
          </cell>
          <cell r="AU49">
            <v>30.39</v>
          </cell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/>
          <cell r="BG49"/>
          <cell r="BH49"/>
          <cell r="BI49"/>
          <cell r="BJ49"/>
          <cell r="BK49"/>
          <cell r="BL49"/>
          <cell r="BM49"/>
          <cell r="BN49"/>
          <cell r="BO49"/>
          <cell r="BP49"/>
          <cell r="BQ49"/>
          <cell r="BR49"/>
          <cell r="BS49">
            <v>0.04</v>
          </cell>
          <cell r="BT49">
            <v>9.3000000000000007</v>
          </cell>
          <cell r="BU49">
            <v>1.85</v>
          </cell>
          <cell r="BV49">
            <v>441.11</v>
          </cell>
          <cell r="BW49">
            <v>1295.05</v>
          </cell>
        </row>
        <row r="50">
          <cell r="A50">
            <v>47</v>
          </cell>
          <cell r="B50"/>
          <cell r="C50" t="str">
            <v>عمر اسماعيل عمر اسماعيل</v>
          </cell>
          <cell r="D50">
            <v>28206262500473</v>
          </cell>
          <cell r="E50">
            <v>274</v>
          </cell>
          <cell r="F50"/>
          <cell r="G50"/>
          <cell r="H50"/>
          <cell r="I50">
            <v>354.84</v>
          </cell>
          <cell r="J50">
            <v>3.55</v>
          </cell>
          <cell r="K50">
            <v>7.1</v>
          </cell>
          <cell r="L50">
            <v>53.23</v>
          </cell>
          <cell r="M50">
            <v>10.65</v>
          </cell>
          <cell r="N50">
            <v>1145.97</v>
          </cell>
          <cell r="O50">
            <v>80.22</v>
          </cell>
          <cell r="P50">
            <v>80.22</v>
          </cell>
          <cell r="Q50"/>
          <cell r="R50">
            <v>1306.4100000000001</v>
          </cell>
          <cell r="S50"/>
          <cell r="T50"/>
          <cell r="U50">
            <v>21</v>
          </cell>
          <cell r="V50">
            <v>95</v>
          </cell>
          <cell r="W50"/>
          <cell r="X50">
            <v>21</v>
          </cell>
          <cell r="Y50"/>
          <cell r="Z50"/>
          <cell r="AA50"/>
          <cell r="AB50">
            <v>5.58</v>
          </cell>
          <cell r="AC50">
            <v>142.58000000000001</v>
          </cell>
          <cell r="AD50">
            <v>999.15</v>
          </cell>
          <cell r="AE50">
            <v>999.15</v>
          </cell>
          <cell r="AF50">
            <v>9.99</v>
          </cell>
          <cell r="AG50">
            <v>149.87</v>
          </cell>
          <cell r="AH50">
            <v>29.97</v>
          </cell>
          <cell r="AI50">
            <v>1713.35</v>
          </cell>
          <cell r="AJ50">
            <v>3.55</v>
          </cell>
          <cell r="AK50">
            <v>7.1</v>
          </cell>
          <cell r="AL50">
            <v>53.23</v>
          </cell>
          <cell r="AM50">
            <v>10.65</v>
          </cell>
          <cell r="AN50">
            <v>35.479999999999997</v>
          </cell>
          <cell r="AO50">
            <v>3.55</v>
          </cell>
          <cell r="AP50">
            <v>10.65</v>
          </cell>
          <cell r="AQ50">
            <v>99.92</v>
          </cell>
          <cell r="AR50">
            <v>9.99</v>
          </cell>
          <cell r="AS50">
            <v>9.99</v>
          </cell>
          <cell r="AT50">
            <v>149.87</v>
          </cell>
          <cell r="AU50">
            <v>29.97</v>
          </cell>
          <cell r="AV50"/>
          <cell r="AW50"/>
          <cell r="AX50"/>
          <cell r="AY50">
            <v>56.25</v>
          </cell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>
            <v>0.04</v>
          </cell>
          <cell r="BT50">
            <v>9.15</v>
          </cell>
          <cell r="BU50">
            <v>1.51</v>
          </cell>
          <cell r="BV50">
            <v>490.9</v>
          </cell>
          <cell r="BW50">
            <v>1222.45</v>
          </cell>
        </row>
        <row r="51">
          <cell r="A51">
            <v>48</v>
          </cell>
          <cell r="B51"/>
          <cell r="C51" t="str">
            <v>عمر عبد الرحمن دوينى عبدالرحمن</v>
          </cell>
          <cell r="D51">
            <v>28307182502212</v>
          </cell>
          <cell r="E51">
            <v>260</v>
          </cell>
          <cell r="F51">
            <v>221.37</v>
          </cell>
          <cell r="G51"/>
          <cell r="H51"/>
          <cell r="I51">
            <v>336.71</v>
          </cell>
          <cell r="J51">
            <v>3.37</v>
          </cell>
          <cell r="K51">
            <v>6.73</v>
          </cell>
          <cell r="L51">
            <v>50.51</v>
          </cell>
          <cell r="M51">
            <v>10.1</v>
          </cell>
          <cell r="N51">
            <v>1096.17</v>
          </cell>
          <cell r="O51">
            <v>76.73</v>
          </cell>
          <cell r="P51">
            <v>76.73</v>
          </cell>
          <cell r="Q51"/>
          <cell r="R51">
            <v>1249.6300000000001</v>
          </cell>
          <cell r="S51"/>
          <cell r="T51"/>
          <cell r="U51">
            <v>14.4</v>
          </cell>
          <cell r="V51">
            <v>50</v>
          </cell>
          <cell r="W51"/>
          <cell r="X51"/>
          <cell r="Y51"/>
          <cell r="Z51"/>
          <cell r="AA51"/>
          <cell r="AB51">
            <v>5.47</v>
          </cell>
          <cell r="AC51">
            <v>291.24</v>
          </cell>
          <cell r="AD51">
            <v>1154.1600000000001</v>
          </cell>
          <cell r="AE51">
            <v>1154.1600000000001</v>
          </cell>
          <cell r="AF51">
            <v>11.54</v>
          </cell>
          <cell r="AG51">
            <v>173.12</v>
          </cell>
          <cell r="AH51">
            <v>34.619999999999997</v>
          </cell>
          <cell r="AI51">
            <v>1830.86</v>
          </cell>
          <cell r="AJ51">
            <v>3.37</v>
          </cell>
          <cell r="AK51">
            <v>6.73</v>
          </cell>
          <cell r="AL51">
            <v>50.51</v>
          </cell>
          <cell r="AM51">
            <v>10.1</v>
          </cell>
          <cell r="AN51">
            <v>33.67</v>
          </cell>
          <cell r="AO51">
            <v>3.37</v>
          </cell>
          <cell r="AP51">
            <v>10.1</v>
          </cell>
          <cell r="AQ51">
            <v>115.42</v>
          </cell>
          <cell r="AR51">
            <v>11.54</v>
          </cell>
          <cell r="AS51">
            <v>11.54</v>
          </cell>
          <cell r="AT51">
            <v>173.12</v>
          </cell>
          <cell r="AU51">
            <v>34.619999999999997</v>
          </cell>
          <cell r="AV51">
            <v>16</v>
          </cell>
          <cell r="AW51"/>
          <cell r="AX51"/>
          <cell r="AY51"/>
          <cell r="AZ51"/>
          <cell r="BA51"/>
          <cell r="BB51"/>
          <cell r="BC51"/>
          <cell r="BD51"/>
          <cell r="BE51"/>
          <cell r="BF51"/>
          <cell r="BG51"/>
          <cell r="BH51"/>
          <cell r="BI51"/>
          <cell r="BJ51"/>
          <cell r="BK51"/>
          <cell r="BL51"/>
          <cell r="BM51"/>
          <cell r="BN51"/>
          <cell r="BO51"/>
          <cell r="BP51"/>
          <cell r="BQ51"/>
          <cell r="BR51"/>
          <cell r="BS51">
            <v>0.01</v>
          </cell>
          <cell r="BT51">
            <v>9.65</v>
          </cell>
          <cell r="BU51">
            <v>2.86</v>
          </cell>
          <cell r="BV51">
            <v>492.61</v>
          </cell>
          <cell r="BW51">
            <v>1338.25</v>
          </cell>
        </row>
        <row r="52">
          <cell r="A52">
            <v>49</v>
          </cell>
          <cell r="B52"/>
          <cell r="C52" t="str">
            <v>عمر محى عبد العليم عبد الحافظ</v>
          </cell>
          <cell r="D52">
            <v>28507012500494</v>
          </cell>
          <cell r="E52">
            <v>257</v>
          </cell>
          <cell r="F52">
            <v>217.56</v>
          </cell>
          <cell r="G52">
            <v>97</v>
          </cell>
          <cell r="H52"/>
          <cell r="I52">
            <v>332.82</v>
          </cell>
          <cell r="J52">
            <v>3.33</v>
          </cell>
          <cell r="K52">
            <v>6.66</v>
          </cell>
          <cell r="L52">
            <v>49.92</v>
          </cell>
          <cell r="M52">
            <v>9.98</v>
          </cell>
          <cell r="N52">
            <v>1088.25</v>
          </cell>
          <cell r="O52">
            <v>76.180000000000007</v>
          </cell>
          <cell r="P52">
            <v>76.180000000000007</v>
          </cell>
          <cell r="Q52"/>
          <cell r="R52">
            <v>1240.6099999999999</v>
          </cell>
          <cell r="S52"/>
          <cell r="T52"/>
          <cell r="U52">
            <v>14.4</v>
          </cell>
          <cell r="V52">
            <v>100</v>
          </cell>
          <cell r="W52"/>
          <cell r="X52">
            <v>14.4</v>
          </cell>
          <cell r="Y52"/>
          <cell r="Z52"/>
          <cell r="AA52"/>
          <cell r="AB52">
            <v>5.43</v>
          </cell>
          <cell r="AC52">
            <v>448.79</v>
          </cell>
          <cell r="AD52">
            <v>1256.58</v>
          </cell>
          <cell r="AE52">
            <v>1256.58</v>
          </cell>
          <cell r="AF52">
            <v>12.57</v>
          </cell>
          <cell r="AG52">
            <v>188.49</v>
          </cell>
          <cell r="AH52">
            <v>37.700000000000003</v>
          </cell>
          <cell r="AI52">
            <v>1998.05</v>
          </cell>
          <cell r="AJ52">
            <v>3.33</v>
          </cell>
          <cell r="AK52">
            <v>6.66</v>
          </cell>
          <cell r="AL52">
            <v>49.92</v>
          </cell>
          <cell r="AM52">
            <v>9.98</v>
          </cell>
          <cell r="AN52">
            <v>33.28</v>
          </cell>
          <cell r="AO52">
            <v>3.33</v>
          </cell>
          <cell r="AP52">
            <v>9.98</v>
          </cell>
          <cell r="AQ52">
            <v>125.66</v>
          </cell>
          <cell r="AR52">
            <v>12.57</v>
          </cell>
          <cell r="AS52">
            <v>12.57</v>
          </cell>
          <cell r="AT52">
            <v>188.49</v>
          </cell>
          <cell r="AU52">
            <v>37.700000000000003</v>
          </cell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>
            <v>0.01</v>
          </cell>
          <cell r="BT52">
            <v>10.8</v>
          </cell>
          <cell r="BU52">
            <v>5.92</v>
          </cell>
          <cell r="BV52">
            <v>510.2</v>
          </cell>
          <cell r="BW52">
            <v>1487.85</v>
          </cell>
        </row>
        <row r="53">
          <cell r="A53">
            <v>50</v>
          </cell>
          <cell r="B53"/>
          <cell r="C53" t="str">
            <v>عمرو حامد حسن محمد</v>
          </cell>
          <cell r="D53">
            <v>28112020101791</v>
          </cell>
          <cell r="E53">
            <v>255</v>
          </cell>
          <cell r="F53">
            <v>215.21</v>
          </cell>
          <cell r="G53">
            <v>63.05</v>
          </cell>
          <cell r="H53"/>
          <cell r="I53">
            <v>330.23</v>
          </cell>
          <cell r="J53">
            <v>3.3</v>
          </cell>
          <cell r="K53">
            <v>6.6</v>
          </cell>
          <cell r="L53">
            <v>49.53</v>
          </cell>
          <cell r="M53">
            <v>9.91</v>
          </cell>
          <cell r="N53">
            <v>671.14</v>
          </cell>
          <cell r="O53">
            <v>46.98</v>
          </cell>
          <cell r="P53">
            <v>46.98</v>
          </cell>
          <cell r="Q53"/>
          <cell r="R53">
            <v>765.1</v>
          </cell>
          <cell r="S53"/>
          <cell r="T53"/>
          <cell r="U53">
            <v>9.36</v>
          </cell>
          <cell r="V53">
            <v>150</v>
          </cell>
          <cell r="W53"/>
          <cell r="X53">
            <v>9.36</v>
          </cell>
          <cell r="Y53"/>
          <cell r="Z53"/>
          <cell r="AA53"/>
          <cell r="AB53">
            <v>3.34</v>
          </cell>
          <cell r="AC53">
            <v>450.32</v>
          </cell>
          <cell r="AD53">
            <v>1159.05</v>
          </cell>
          <cell r="AE53">
            <v>1159.05</v>
          </cell>
          <cell r="AF53">
            <v>11.59</v>
          </cell>
          <cell r="AG53">
            <v>173.86</v>
          </cell>
          <cell r="AH53">
            <v>34.770000000000003</v>
          </cell>
          <cell r="AI53">
            <v>1504.98</v>
          </cell>
          <cell r="AJ53">
            <v>3.3</v>
          </cell>
          <cell r="AK53">
            <v>6.6</v>
          </cell>
          <cell r="AL53">
            <v>49.53</v>
          </cell>
          <cell r="AM53">
            <v>9.91</v>
          </cell>
          <cell r="AN53">
            <v>33.020000000000003</v>
          </cell>
          <cell r="AO53">
            <v>3.3</v>
          </cell>
          <cell r="AP53">
            <v>9.91</v>
          </cell>
          <cell r="AQ53">
            <v>115.91</v>
          </cell>
          <cell r="AR53">
            <v>11.59</v>
          </cell>
          <cell r="AS53">
            <v>11.59</v>
          </cell>
          <cell r="AT53">
            <v>173.86</v>
          </cell>
          <cell r="AU53">
            <v>34.770000000000003</v>
          </cell>
          <cell r="AV53"/>
          <cell r="AW53"/>
          <cell r="AX53"/>
          <cell r="AY53"/>
          <cell r="AZ53"/>
          <cell r="BA53"/>
          <cell r="BB53"/>
          <cell r="BC53"/>
          <cell r="BD53"/>
          <cell r="BE53"/>
          <cell r="BF53"/>
          <cell r="BG53"/>
          <cell r="BH53"/>
          <cell r="BI53"/>
          <cell r="BJ53"/>
          <cell r="BK53"/>
          <cell r="BL53"/>
          <cell r="BM53"/>
          <cell r="BN53"/>
          <cell r="BO53"/>
          <cell r="BP53"/>
          <cell r="BQ53"/>
          <cell r="BR53"/>
          <cell r="BS53">
            <v>0.04</v>
          </cell>
          <cell r="BT53">
            <v>7.4</v>
          </cell>
          <cell r="BU53"/>
          <cell r="BV53">
            <v>470.73</v>
          </cell>
          <cell r="BW53">
            <v>1034.25</v>
          </cell>
        </row>
        <row r="54">
          <cell r="A54">
            <v>51</v>
          </cell>
          <cell r="B54"/>
          <cell r="C54" t="str">
            <v>عمرو محمد محمد عبد المجيد</v>
          </cell>
          <cell r="D54">
            <v>27912222500339</v>
          </cell>
          <cell r="E54">
            <v>284</v>
          </cell>
          <cell r="F54"/>
          <cell r="G54">
            <v>97</v>
          </cell>
          <cell r="H54">
            <v>200</v>
          </cell>
          <cell r="I54">
            <v>367.79</v>
          </cell>
          <cell r="J54">
            <v>3.68</v>
          </cell>
          <cell r="K54">
            <v>7.36</v>
          </cell>
          <cell r="L54">
            <v>55.17</v>
          </cell>
          <cell r="M54">
            <v>11.03</v>
          </cell>
          <cell r="N54">
            <v>1145.97</v>
          </cell>
          <cell r="O54">
            <v>80.22</v>
          </cell>
          <cell r="P54">
            <v>80.22</v>
          </cell>
          <cell r="Q54"/>
          <cell r="R54">
            <v>1306.4100000000001</v>
          </cell>
          <cell r="S54"/>
          <cell r="T54"/>
          <cell r="U54">
            <v>21</v>
          </cell>
          <cell r="V54">
            <v>145</v>
          </cell>
          <cell r="W54"/>
          <cell r="X54"/>
          <cell r="Y54"/>
          <cell r="Z54"/>
          <cell r="AA54">
            <v>29.66</v>
          </cell>
          <cell r="AB54">
            <v>5.7</v>
          </cell>
          <cell r="AC54">
            <v>498.36</v>
          </cell>
          <cell r="AD54">
            <v>1291.98</v>
          </cell>
          <cell r="AE54">
            <v>1291.98</v>
          </cell>
          <cell r="AF54">
            <v>12.92</v>
          </cell>
          <cell r="AG54">
            <v>193.8</v>
          </cell>
          <cell r="AH54">
            <v>38.76</v>
          </cell>
          <cell r="AI54">
            <v>2127.4899999999998</v>
          </cell>
          <cell r="AJ54">
            <v>3.68</v>
          </cell>
          <cell r="AK54">
            <v>7.36</v>
          </cell>
          <cell r="AL54">
            <v>55.17</v>
          </cell>
          <cell r="AM54">
            <v>11.03</v>
          </cell>
          <cell r="AN54">
            <v>36.78</v>
          </cell>
          <cell r="AO54">
            <v>3.68</v>
          </cell>
          <cell r="AP54">
            <v>11.03</v>
          </cell>
          <cell r="AQ54">
            <v>129.19999999999999</v>
          </cell>
          <cell r="AR54">
            <v>12.92</v>
          </cell>
          <cell r="AS54">
            <v>12.92</v>
          </cell>
          <cell r="AT54">
            <v>193.8</v>
          </cell>
          <cell r="AU54">
            <v>38.76</v>
          </cell>
          <cell r="AV54"/>
          <cell r="AW54"/>
          <cell r="AX54"/>
          <cell r="AY54"/>
          <cell r="AZ54"/>
          <cell r="BA54">
            <v>1</v>
          </cell>
          <cell r="BB54"/>
          <cell r="BC54"/>
          <cell r="BD54">
            <v>2</v>
          </cell>
          <cell r="BE54">
            <v>1</v>
          </cell>
          <cell r="BF54">
            <v>43.6</v>
          </cell>
          <cell r="BG54"/>
          <cell r="BH54"/>
          <cell r="BI54"/>
          <cell r="BJ54"/>
          <cell r="BK54"/>
          <cell r="BL54"/>
          <cell r="BM54"/>
          <cell r="BN54"/>
          <cell r="BO54"/>
          <cell r="BP54"/>
          <cell r="BQ54"/>
          <cell r="BR54"/>
          <cell r="BS54">
            <v>0.01</v>
          </cell>
          <cell r="BT54">
            <v>11.55</v>
          </cell>
          <cell r="BU54">
            <v>7.9</v>
          </cell>
          <cell r="BV54">
            <v>583.39</v>
          </cell>
          <cell r="BW54">
            <v>1544.1</v>
          </cell>
        </row>
        <row r="55">
          <cell r="A55">
            <v>52</v>
          </cell>
          <cell r="B55"/>
          <cell r="C55" t="str">
            <v>عمرو محمود أحمد حسان</v>
          </cell>
          <cell r="D55">
            <v>28109012500413</v>
          </cell>
          <cell r="E55">
            <v>264</v>
          </cell>
          <cell r="F55">
            <v>226.45</v>
          </cell>
          <cell r="G55"/>
          <cell r="H55"/>
          <cell r="I55">
            <v>341.89</v>
          </cell>
          <cell r="J55">
            <v>3.42</v>
          </cell>
          <cell r="K55">
            <v>6.84</v>
          </cell>
          <cell r="L55">
            <v>51.28</v>
          </cell>
          <cell r="M55">
            <v>10.26</v>
          </cell>
          <cell r="N55">
            <v>752.82</v>
          </cell>
          <cell r="O55">
            <v>52.7</v>
          </cell>
          <cell r="P55">
            <v>52.7</v>
          </cell>
          <cell r="Q55"/>
          <cell r="R55">
            <v>858.22</v>
          </cell>
          <cell r="S55"/>
          <cell r="T55"/>
          <cell r="U55">
            <v>9.36</v>
          </cell>
          <cell r="V55">
            <v>100</v>
          </cell>
          <cell r="W55"/>
          <cell r="X55">
            <v>9.36</v>
          </cell>
          <cell r="Y55"/>
          <cell r="Z55"/>
          <cell r="AA55"/>
          <cell r="AB55">
            <v>3.7</v>
          </cell>
          <cell r="AC55">
            <v>348.87</v>
          </cell>
          <cell r="AD55">
            <v>1239.3699999999999</v>
          </cell>
          <cell r="AE55">
            <v>1239.3699999999999</v>
          </cell>
          <cell r="AF55">
            <v>12.39</v>
          </cell>
          <cell r="AG55">
            <v>185.91</v>
          </cell>
          <cell r="AH55">
            <v>37.18</v>
          </cell>
          <cell r="AI55">
            <v>1514.37</v>
          </cell>
          <cell r="AJ55">
            <v>3.42</v>
          </cell>
          <cell r="AK55">
            <v>6.84</v>
          </cell>
          <cell r="AL55">
            <v>51.28</v>
          </cell>
          <cell r="AM55">
            <v>10.26</v>
          </cell>
          <cell r="AN55">
            <v>34.19</v>
          </cell>
          <cell r="AO55">
            <v>3.42</v>
          </cell>
          <cell r="AP55">
            <v>10.26</v>
          </cell>
          <cell r="AQ55">
            <v>123.94</v>
          </cell>
          <cell r="AR55">
            <v>12.39</v>
          </cell>
          <cell r="AS55">
            <v>12.39</v>
          </cell>
          <cell r="AT55">
            <v>185.91</v>
          </cell>
          <cell r="AU55">
            <v>37.18</v>
          </cell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>
            <v>182</v>
          </cell>
          <cell r="BO55"/>
          <cell r="BP55"/>
          <cell r="BQ55"/>
          <cell r="BR55"/>
          <cell r="BS55">
            <v>0.04</v>
          </cell>
          <cell r="BT55">
            <v>7.25</v>
          </cell>
          <cell r="BU55"/>
          <cell r="BV55">
            <v>680.77</v>
          </cell>
          <cell r="BW55">
            <v>833.6</v>
          </cell>
        </row>
        <row r="56">
          <cell r="A56">
            <v>53</v>
          </cell>
          <cell r="B56"/>
          <cell r="C56" t="str">
            <v>غادة أحمد سيد عبد العال</v>
          </cell>
          <cell r="D56">
            <v>27909242500041</v>
          </cell>
          <cell r="E56">
            <v>270</v>
          </cell>
          <cell r="F56"/>
          <cell r="G56"/>
          <cell r="H56"/>
          <cell r="I56">
            <v>349.66</v>
          </cell>
          <cell r="J56">
            <v>3.5</v>
          </cell>
          <cell r="K56">
            <v>6.99</v>
          </cell>
          <cell r="L56">
            <v>52.45</v>
          </cell>
          <cell r="M56">
            <v>10.49</v>
          </cell>
          <cell r="N56">
            <v>1126.3599999999999</v>
          </cell>
          <cell r="O56">
            <v>78.849999999999994</v>
          </cell>
          <cell r="P56">
            <v>78.849999999999994</v>
          </cell>
          <cell r="Q56"/>
          <cell r="R56">
            <v>1284.06</v>
          </cell>
          <cell r="S56"/>
          <cell r="T56"/>
          <cell r="U56">
            <v>21</v>
          </cell>
          <cell r="V56">
            <v>145</v>
          </cell>
          <cell r="W56"/>
          <cell r="X56"/>
          <cell r="Y56"/>
          <cell r="Z56"/>
          <cell r="AA56"/>
          <cell r="AB56">
            <v>5.53</v>
          </cell>
          <cell r="AC56">
            <v>171.53</v>
          </cell>
          <cell r="AD56">
            <v>960.93</v>
          </cell>
          <cell r="AE56">
            <v>960.93</v>
          </cell>
          <cell r="AF56">
            <v>9.61</v>
          </cell>
          <cell r="AG56">
            <v>144.13999999999999</v>
          </cell>
          <cell r="AH56">
            <v>28.83</v>
          </cell>
          <cell r="AI56">
            <v>1711.6</v>
          </cell>
          <cell r="AJ56">
            <v>3.5</v>
          </cell>
          <cell r="AK56">
            <v>6.99</v>
          </cell>
          <cell r="AL56">
            <v>52.45</v>
          </cell>
          <cell r="AM56">
            <v>10.49</v>
          </cell>
          <cell r="AN56">
            <v>34.97</v>
          </cell>
          <cell r="AO56">
            <v>3.5</v>
          </cell>
          <cell r="AP56">
            <v>10.49</v>
          </cell>
          <cell r="AQ56">
            <v>96.09</v>
          </cell>
          <cell r="AR56">
            <v>9.61</v>
          </cell>
          <cell r="AS56">
            <v>9.61</v>
          </cell>
          <cell r="AT56">
            <v>144.13999999999999</v>
          </cell>
          <cell r="AU56">
            <v>28.83</v>
          </cell>
          <cell r="AV56"/>
          <cell r="AW56"/>
          <cell r="AX56"/>
          <cell r="AY56"/>
          <cell r="AZ56">
            <v>35</v>
          </cell>
          <cell r="BA56"/>
          <cell r="BB56"/>
          <cell r="BC56"/>
          <cell r="BD56"/>
          <cell r="BE56"/>
          <cell r="BF56">
            <v>65</v>
          </cell>
          <cell r="BG56"/>
          <cell r="BH56"/>
          <cell r="BI56"/>
          <cell r="BJ56"/>
          <cell r="BK56"/>
          <cell r="BL56">
            <v>240.66</v>
          </cell>
          <cell r="BM56"/>
          <cell r="BN56"/>
          <cell r="BO56"/>
          <cell r="BP56"/>
          <cell r="BQ56"/>
          <cell r="BR56"/>
          <cell r="BS56">
            <v>0.02</v>
          </cell>
          <cell r="BT56">
            <v>9</v>
          </cell>
          <cell r="BU56">
            <v>1.05</v>
          </cell>
          <cell r="BV56">
            <v>761.4</v>
          </cell>
          <cell r="BW56">
            <v>950.2</v>
          </cell>
        </row>
        <row r="57">
          <cell r="A57">
            <v>54</v>
          </cell>
          <cell r="B57"/>
          <cell r="C57" t="str">
            <v>فاطمة أحمد فواز خلف الله عثمان علي</v>
          </cell>
          <cell r="D57">
            <v>28004262500242</v>
          </cell>
          <cell r="E57">
            <v>274</v>
          </cell>
          <cell r="F57"/>
          <cell r="G57"/>
          <cell r="H57"/>
          <cell r="I57">
            <v>354.84</v>
          </cell>
          <cell r="J57">
            <v>3.55</v>
          </cell>
          <cell r="K57">
            <v>7.1</v>
          </cell>
          <cell r="L57">
            <v>53.23</v>
          </cell>
          <cell r="M57">
            <v>10.65</v>
          </cell>
          <cell r="N57">
            <v>1145.97</v>
          </cell>
          <cell r="O57">
            <v>80.22</v>
          </cell>
          <cell r="P57">
            <v>80.22</v>
          </cell>
          <cell r="Q57"/>
          <cell r="R57">
            <v>1306.4100000000001</v>
          </cell>
          <cell r="S57"/>
          <cell r="T57"/>
          <cell r="U57">
            <v>21</v>
          </cell>
          <cell r="V57">
            <v>100</v>
          </cell>
          <cell r="W57"/>
          <cell r="X57"/>
          <cell r="Y57">
            <v>11</v>
          </cell>
          <cell r="Z57"/>
          <cell r="AA57"/>
          <cell r="AB57">
            <v>5.58</v>
          </cell>
          <cell r="AC57">
            <v>137.58000000000001</v>
          </cell>
          <cell r="AD57">
            <v>989.15</v>
          </cell>
          <cell r="AE57">
            <v>989.15</v>
          </cell>
          <cell r="AF57">
            <v>9.89</v>
          </cell>
          <cell r="AG57">
            <v>148.37</v>
          </cell>
          <cell r="AH57">
            <v>29.67</v>
          </cell>
          <cell r="AI57">
            <v>1706.45</v>
          </cell>
          <cell r="AJ57">
            <v>3.55</v>
          </cell>
          <cell r="AK57">
            <v>7.1</v>
          </cell>
          <cell r="AL57">
            <v>53.23</v>
          </cell>
          <cell r="AM57">
            <v>10.65</v>
          </cell>
          <cell r="AN57">
            <v>35.479999999999997</v>
          </cell>
          <cell r="AO57">
            <v>3.55</v>
          </cell>
          <cell r="AP57">
            <v>10.65</v>
          </cell>
          <cell r="AQ57">
            <v>98.92</v>
          </cell>
          <cell r="AR57">
            <v>9.89</v>
          </cell>
          <cell r="AS57">
            <v>9.89</v>
          </cell>
          <cell r="AT57">
            <v>148.37</v>
          </cell>
          <cell r="AU57">
            <v>29.67</v>
          </cell>
          <cell r="AV57">
            <v>5.19</v>
          </cell>
          <cell r="AW57"/>
          <cell r="AX57"/>
          <cell r="AY57">
            <v>116.6</v>
          </cell>
          <cell r="AZ57">
            <v>35</v>
          </cell>
          <cell r="BA57"/>
          <cell r="BB57"/>
          <cell r="BC57"/>
          <cell r="BD57"/>
          <cell r="BE57"/>
          <cell r="BF57">
            <v>43.6</v>
          </cell>
          <cell r="BG57"/>
          <cell r="BH57"/>
          <cell r="BI57"/>
          <cell r="BJ57"/>
          <cell r="BK57">
            <v>20</v>
          </cell>
          <cell r="BL57"/>
          <cell r="BM57"/>
          <cell r="BN57"/>
          <cell r="BO57"/>
          <cell r="BP57"/>
          <cell r="BQ57"/>
          <cell r="BR57"/>
          <cell r="BS57">
            <v>0.02</v>
          </cell>
          <cell r="BT57">
            <v>8.85</v>
          </cell>
          <cell r="BU57">
            <v>0.64</v>
          </cell>
          <cell r="BV57">
            <v>650.85</v>
          </cell>
          <cell r="BW57">
            <v>1055.5999999999999</v>
          </cell>
        </row>
        <row r="58">
          <cell r="A58">
            <v>55</v>
          </cell>
          <cell r="B58"/>
          <cell r="C58" t="str">
            <v>فاطمه حسانين احمد محمد</v>
          </cell>
          <cell r="D58">
            <v>28603178800223</v>
          </cell>
          <cell r="E58">
            <v>266</v>
          </cell>
          <cell r="F58"/>
          <cell r="G58"/>
          <cell r="H58"/>
          <cell r="I58">
            <v>344.48</v>
          </cell>
          <cell r="J58">
            <v>3.44</v>
          </cell>
          <cell r="K58">
            <v>6.89</v>
          </cell>
          <cell r="L58">
            <v>51.67</v>
          </cell>
          <cell r="M58">
            <v>10.33</v>
          </cell>
          <cell r="N58">
            <v>1145.17</v>
          </cell>
          <cell r="O58">
            <v>80.16</v>
          </cell>
          <cell r="P58">
            <v>80.16</v>
          </cell>
          <cell r="Q58"/>
          <cell r="R58">
            <v>1305.49</v>
          </cell>
          <cell r="S58"/>
          <cell r="T58"/>
          <cell r="U58">
            <v>21</v>
          </cell>
          <cell r="V58">
            <v>50</v>
          </cell>
          <cell r="W58"/>
          <cell r="X58"/>
          <cell r="Y58"/>
          <cell r="Z58"/>
          <cell r="AA58"/>
          <cell r="AB58">
            <v>5.54</v>
          </cell>
          <cell r="AC58">
            <v>76.540000000000006</v>
          </cell>
          <cell r="AD58">
            <v>987.55</v>
          </cell>
          <cell r="AE58">
            <v>987.55</v>
          </cell>
          <cell r="AF58">
            <v>9.8800000000000008</v>
          </cell>
          <cell r="AG58">
            <v>148.13</v>
          </cell>
          <cell r="AH58">
            <v>29.63</v>
          </cell>
          <cell r="AI58">
            <v>1642</v>
          </cell>
          <cell r="AJ58">
            <v>3.44</v>
          </cell>
          <cell r="AK58">
            <v>6.89</v>
          </cell>
          <cell r="AL58">
            <v>51.67</v>
          </cell>
          <cell r="AM58">
            <v>10.33</v>
          </cell>
          <cell r="AN58">
            <v>34.450000000000003</v>
          </cell>
          <cell r="AO58">
            <v>3.44</v>
          </cell>
          <cell r="AP58">
            <v>10.33</v>
          </cell>
          <cell r="AQ58">
            <v>98.75</v>
          </cell>
          <cell r="AR58">
            <v>9.8800000000000008</v>
          </cell>
          <cell r="AS58">
            <v>9.8800000000000008</v>
          </cell>
          <cell r="AT58">
            <v>148.13</v>
          </cell>
          <cell r="AU58">
            <v>29.63</v>
          </cell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>
            <v>50</v>
          </cell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>
            <v>0.04</v>
          </cell>
          <cell r="BT58">
            <v>8.6999999999999993</v>
          </cell>
          <cell r="BU58">
            <v>0.24</v>
          </cell>
          <cell r="BV58">
            <v>475.8</v>
          </cell>
          <cell r="BW58">
            <v>1166.2</v>
          </cell>
        </row>
        <row r="59">
          <cell r="A59">
            <v>56</v>
          </cell>
          <cell r="B59"/>
          <cell r="C59" t="str">
            <v>ليلى محمد فرحان أحمد</v>
          </cell>
          <cell r="D59">
            <v>28612082503685</v>
          </cell>
          <cell r="E59">
            <v>260</v>
          </cell>
          <cell r="F59"/>
          <cell r="G59"/>
          <cell r="H59"/>
          <cell r="I59">
            <v>336.71</v>
          </cell>
          <cell r="J59">
            <v>3.37</v>
          </cell>
          <cell r="K59">
            <v>6.73</v>
          </cell>
          <cell r="L59">
            <v>50.51</v>
          </cell>
          <cell r="M59">
            <v>10.1</v>
          </cell>
          <cell r="N59">
            <v>1096.17</v>
          </cell>
          <cell r="O59">
            <v>76.73</v>
          </cell>
          <cell r="P59">
            <v>76.73</v>
          </cell>
          <cell r="Q59"/>
          <cell r="R59">
            <v>1249.6300000000001</v>
          </cell>
          <cell r="S59"/>
          <cell r="T59"/>
          <cell r="U59">
            <v>14.4</v>
          </cell>
          <cell r="V59">
            <v>50</v>
          </cell>
          <cell r="W59">
            <v>19.2</v>
          </cell>
          <cell r="X59"/>
          <cell r="Y59"/>
          <cell r="Z59"/>
          <cell r="AA59"/>
          <cell r="AB59">
            <v>5.47</v>
          </cell>
          <cell r="AC59">
            <v>89.07</v>
          </cell>
          <cell r="AD59">
            <v>951.99</v>
          </cell>
          <cell r="AE59">
            <v>951.99</v>
          </cell>
          <cell r="AF59">
            <v>9.52</v>
          </cell>
          <cell r="AG59">
            <v>142.80000000000001</v>
          </cell>
          <cell r="AH59">
            <v>28.56</v>
          </cell>
          <cell r="AI59">
            <v>1590.29</v>
          </cell>
          <cell r="AJ59">
            <v>3.37</v>
          </cell>
          <cell r="AK59">
            <v>6.73</v>
          </cell>
          <cell r="AL59">
            <v>50.51</v>
          </cell>
          <cell r="AM59">
            <v>10.1</v>
          </cell>
          <cell r="AN59">
            <v>33.67</v>
          </cell>
          <cell r="AO59">
            <v>3.37</v>
          </cell>
          <cell r="AP59">
            <v>10.1</v>
          </cell>
          <cell r="AQ59">
            <v>95.2</v>
          </cell>
          <cell r="AR59">
            <v>9.52</v>
          </cell>
          <cell r="AS59">
            <v>9.52</v>
          </cell>
          <cell r="AT59">
            <v>142.80000000000001</v>
          </cell>
          <cell r="AU59">
            <v>28.56</v>
          </cell>
          <cell r="AV59"/>
          <cell r="AW59"/>
          <cell r="AX59"/>
          <cell r="AY59"/>
          <cell r="AZ59"/>
          <cell r="BA59">
            <v>1</v>
          </cell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>
            <v>0.04</v>
          </cell>
          <cell r="BT59">
            <v>8.4499999999999993</v>
          </cell>
          <cell r="BU59"/>
          <cell r="BV59">
            <v>412.94</v>
          </cell>
          <cell r="BW59">
            <v>1177.3499999999999</v>
          </cell>
        </row>
        <row r="60">
          <cell r="A60">
            <v>57</v>
          </cell>
          <cell r="B60"/>
          <cell r="C60" t="str">
            <v>محمد أحمد رضى محمود محمد عبد المنعم</v>
          </cell>
          <cell r="D60">
            <v>28508292500032</v>
          </cell>
          <cell r="E60">
            <v>252</v>
          </cell>
          <cell r="F60">
            <v>209.09</v>
          </cell>
          <cell r="G60"/>
          <cell r="H60"/>
          <cell r="I60">
            <v>326.35000000000002</v>
          </cell>
          <cell r="J60">
            <v>3.26</v>
          </cell>
          <cell r="K60">
            <v>6.53</v>
          </cell>
          <cell r="L60">
            <v>48.95</v>
          </cell>
          <cell r="M60">
            <v>9.7899999999999991</v>
          </cell>
          <cell r="N60">
            <v>1025.45</v>
          </cell>
          <cell r="O60">
            <v>71.78</v>
          </cell>
          <cell r="P60">
            <v>71.78</v>
          </cell>
          <cell r="Q60"/>
          <cell r="R60">
            <v>1169.01</v>
          </cell>
          <cell r="S60"/>
          <cell r="T60"/>
          <cell r="U60">
            <v>14.4</v>
          </cell>
          <cell r="V60">
            <v>50</v>
          </cell>
          <cell r="W60"/>
          <cell r="X60">
            <v>14.4</v>
          </cell>
          <cell r="Y60"/>
          <cell r="Z60"/>
          <cell r="AA60"/>
          <cell r="AB60">
            <v>5.0999999999999996</v>
          </cell>
          <cell r="AC60">
            <v>292.99</v>
          </cell>
          <cell r="AD60">
            <v>1085.6500000000001</v>
          </cell>
          <cell r="AE60">
            <v>1085.6500000000001</v>
          </cell>
          <cell r="AF60">
            <v>10.86</v>
          </cell>
          <cell r="AG60">
            <v>162.85</v>
          </cell>
          <cell r="AH60">
            <v>32.57</v>
          </cell>
          <cell r="AI60">
            <v>1736.81</v>
          </cell>
          <cell r="AJ60">
            <v>3.26</v>
          </cell>
          <cell r="AK60">
            <v>6.53</v>
          </cell>
          <cell r="AL60">
            <v>48.95</v>
          </cell>
          <cell r="AM60">
            <v>9.7899999999999991</v>
          </cell>
          <cell r="AN60">
            <v>32.630000000000003</v>
          </cell>
          <cell r="AO60">
            <v>3.26</v>
          </cell>
          <cell r="AP60">
            <v>9.7899999999999991</v>
          </cell>
          <cell r="AQ60">
            <v>108.57</v>
          </cell>
          <cell r="AR60">
            <v>10.86</v>
          </cell>
          <cell r="AS60">
            <v>10.86</v>
          </cell>
          <cell r="AT60">
            <v>162.85</v>
          </cell>
          <cell r="AU60">
            <v>32.57</v>
          </cell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>
            <v>38.5</v>
          </cell>
          <cell r="BP60"/>
          <cell r="BQ60"/>
          <cell r="BR60"/>
          <cell r="BS60"/>
          <cell r="BT60">
            <v>9.25</v>
          </cell>
          <cell r="BU60">
            <v>1.79</v>
          </cell>
          <cell r="BV60">
            <v>489.46</v>
          </cell>
          <cell r="BW60">
            <v>1247.3499999999999</v>
          </cell>
        </row>
        <row r="61">
          <cell r="A61">
            <v>58</v>
          </cell>
          <cell r="B61"/>
          <cell r="C61" t="str">
            <v>محمد احمد عبد العال عبد السلام</v>
          </cell>
          <cell r="D61">
            <v>28109172500291</v>
          </cell>
          <cell r="E61">
            <v>260</v>
          </cell>
          <cell r="F61">
            <v>219.37</v>
          </cell>
          <cell r="G61"/>
          <cell r="H61"/>
          <cell r="I61">
            <v>336.71</v>
          </cell>
          <cell r="J61">
            <v>3.37</v>
          </cell>
          <cell r="K61">
            <v>6.73</v>
          </cell>
          <cell r="L61">
            <v>50.51</v>
          </cell>
          <cell r="M61">
            <v>10.1</v>
          </cell>
          <cell r="N61">
            <v>1096.17</v>
          </cell>
          <cell r="O61">
            <v>76.73</v>
          </cell>
          <cell r="P61">
            <v>76.73</v>
          </cell>
          <cell r="Q61"/>
          <cell r="R61">
            <v>1249.6300000000001</v>
          </cell>
          <cell r="S61"/>
          <cell r="T61"/>
          <cell r="U61">
            <v>14.4</v>
          </cell>
          <cell r="V61">
            <v>50</v>
          </cell>
          <cell r="W61"/>
          <cell r="X61"/>
          <cell r="Y61"/>
          <cell r="Z61"/>
          <cell r="AA61"/>
          <cell r="AB61">
            <v>5.47</v>
          </cell>
          <cell r="AC61">
            <v>289.24</v>
          </cell>
          <cell r="AD61">
            <v>1152.1600000000001</v>
          </cell>
          <cell r="AE61">
            <v>1152.1600000000001</v>
          </cell>
          <cell r="AF61">
            <v>11.52</v>
          </cell>
          <cell r="AG61">
            <v>172.82</v>
          </cell>
          <cell r="AH61">
            <v>34.56</v>
          </cell>
          <cell r="AI61">
            <v>1828.48</v>
          </cell>
          <cell r="AJ61">
            <v>3.37</v>
          </cell>
          <cell r="AK61">
            <v>6.73</v>
          </cell>
          <cell r="AL61">
            <v>50.51</v>
          </cell>
          <cell r="AM61">
            <v>10.1</v>
          </cell>
          <cell r="AN61">
            <v>33.67</v>
          </cell>
          <cell r="AO61">
            <v>3.37</v>
          </cell>
          <cell r="AP61">
            <v>10.1</v>
          </cell>
          <cell r="AQ61">
            <v>115.22</v>
          </cell>
          <cell r="AR61">
            <v>11.52</v>
          </cell>
          <cell r="AS61">
            <v>11.52</v>
          </cell>
          <cell r="AT61">
            <v>172.82</v>
          </cell>
          <cell r="AU61">
            <v>34.56</v>
          </cell>
          <cell r="AV61"/>
          <cell r="AW61"/>
          <cell r="AX61"/>
          <cell r="AY61"/>
          <cell r="AZ61"/>
          <cell r="BA61"/>
          <cell r="BB61"/>
          <cell r="BC61"/>
          <cell r="BD61"/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>
            <v>0.04</v>
          </cell>
          <cell r="BT61">
            <v>9.75</v>
          </cell>
          <cell r="BU61">
            <v>3.15</v>
          </cell>
          <cell r="BV61">
            <v>476.43</v>
          </cell>
          <cell r="BW61">
            <v>1352.05</v>
          </cell>
        </row>
        <row r="62">
          <cell r="A62">
            <v>59</v>
          </cell>
          <cell r="B62"/>
          <cell r="C62" t="str">
            <v>محمد حسنى نفادى أحمد</v>
          </cell>
          <cell r="D62">
            <v>28801012517392</v>
          </cell>
          <cell r="E62">
            <v>254</v>
          </cell>
          <cell r="F62">
            <v>213.75</v>
          </cell>
          <cell r="G62"/>
          <cell r="H62"/>
          <cell r="I62">
            <v>328.94</v>
          </cell>
          <cell r="J62">
            <v>3.29</v>
          </cell>
          <cell r="K62">
            <v>6.58</v>
          </cell>
          <cell r="L62">
            <v>49.34</v>
          </cell>
          <cell r="M62">
            <v>9.8699999999999992</v>
          </cell>
          <cell r="N62">
            <v>1080.3399999999999</v>
          </cell>
          <cell r="O62">
            <v>75.62</v>
          </cell>
          <cell r="P62">
            <v>75.62</v>
          </cell>
          <cell r="Q62"/>
          <cell r="R62">
            <v>1231.58</v>
          </cell>
          <cell r="S62"/>
          <cell r="T62"/>
          <cell r="U62">
            <v>14.4</v>
          </cell>
          <cell r="V62">
            <v>100</v>
          </cell>
          <cell r="W62"/>
          <cell r="X62"/>
          <cell r="Y62"/>
          <cell r="Z62"/>
          <cell r="AA62"/>
          <cell r="AB62">
            <v>5.45</v>
          </cell>
          <cell r="AC62">
            <v>333.6</v>
          </cell>
          <cell r="AD62">
            <v>1136.24</v>
          </cell>
          <cell r="AE62">
            <v>1136.24</v>
          </cell>
          <cell r="AF62">
            <v>11.36</v>
          </cell>
          <cell r="AG62">
            <v>170.44</v>
          </cell>
          <cell r="AH62">
            <v>34.090000000000003</v>
          </cell>
          <cell r="AI62">
            <v>1850.15</v>
          </cell>
          <cell r="AJ62">
            <v>3.29</v>
          </cell>
          <cell r="AK62">
            <v>6.58</v>
          </cell>
          <cell r="AL62">
            <v>49.34</v>
          </cell>
          <cell r="AM62">
            <v>9.8699999999999992</v>
          </cell>
          <cell r="AN62">
            <v>32.89</v>
          </cell>
          <cell r="AO62">
            <v>3.29</v>
          </cell>
          <cell r="AP62">
            <v>9.8699999999999992</v>
          </cell>
          <cell r="AQ62">
            <v>113.62</v>
          </cell>
          <cell r="AR62">
            <v>11.36</v>
          </cell>
          <cell r="AS62">
            <v>11.36</v>
          </cell>
          <cell r="AT62">
            <v>170.44</v>
          </cell>
          <cell r="AU62">
            <v>34.090000000000003</v>
          </cell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>
            <v>0.03</v>
          </cell>
          <cell r="BT62">
            <v>10</v>
          </cell>
          <cell r="BU62">
            <v>3.72</v>
          </cell>
          <cell r="BV62">
            <v>469.75</v>
          </cell>
          <cell r="BW62">
            <v>1380.4</v>
          </cell>
        </row>
        <row r="63">
          <cell r="A63">
            <v>60</v>
          </cell>
          <cell r="B63"/>
          <cell r="C63" t="str">
            <v>محمد فتحي محمود فرج</v>
          </cell>
          <cell r="D63">
            <v>28301222500171</v>
          </cell>
          <cell r="E63">
            <v>260</v>
          </cell>
          <cell r="F63"/>
          <cell r="G63"/>
          <cell r="H63"/>
          <cell r="I63">
            <v>336.71</v>
          </cell>
          <cell r="J63">
            <v>3.37</v>
          </cell>
          <cell r="K63">
            <v>6.73</v>
          </cell>
          <cell r="L63">
            <v>50.51</v>
          </cell>
          <cell r="M63">
            <v>10.1</v>
          </cell>
          <cell r="N63">
            <v>1096.17</v>
          </cell>
          <cell r="O63">
            <v>76.73</v>
          </cell>
          <cell r="P63">
            <v>76.73</v>
          </cell>
          <cell r="Q63"/>
          <cell r="R63">
            <v>1249.6300000000001</v>
          </cell>
          <cell r="S63"/>
          <cell r="T63"/>
          <cell r="U63">
            <v>14.4</v>
          </cell>
          <cell r="V63">
            <v>50</v>
          </cell>
          <cell r="W63"/>
          <cell r="X63"/>
          <cell r="Y63"/>
          <cell r="Z63"/>
          <cell r="AA63"/>
          <cell r="AB63">
            <v>5.47</v>
          </cell>
          <cell r="AC63">
            <v>69.87</v>
          </cell>
          <cell r="AD63">
            <v>932.79</v>
          </cell>
          <cell r="AE63">
            <v>932.79</v>
          </cell>
          <cell r="AF63">
            <v>9.33</v>
          </cell>
          <cell r="AG63">
            <v>139.91999999999999</v>
          </cell>
          <cell r="AH63">
            <v>27.98</v>
          </cell>
          <cell r="AI63">
            <v>1567.44</v>
          </cell>
          <cell r="AJ63">
            <v>3.37</v>
          </cell>
          <cell r="AK63">
            <v>6.73</v>
          </cell>
          <cell r="AL63">
            <v>50.51</v>
          </cell>
          <cell r="AM63">
            <v>10.1</v>
          </cell>
          <cell r="AN63">
            <v>33.67</v>
          </cell>
          <cell r="AO63">
            <v>3.37</v>
          </cell>
          <cell r="AP63">
            <v>10.1</v>
          </cell>
          <cell r="AQ63">
            <v>93.28</v>
          </cell>
          <cell r="AR63">
            <v>9.33</v>
          </cell>
          <cell r="AS63">
            <v>9.33</v>
          </cell>
          <cell r="AT63">
            <v>139.91999999999999</v>
          </cell>
          <cell r="AU63">
            <v>27.98</v>
          </cell>
          <cell r="AV63">
            <v>5.1100000000000003</v>
          </cell>
          <cell r="AW63"/>
          <cell r="AX63"/>
          <cell r="AY63">
            <v>116.7</v>
          </cell>
          <cell r="AZ63"/>
          <cell r="BA63">
            <v>1</v>
          </cell>
          <cell r="BB63"/>
          <cell r="BC63"/>
          <cell r="BD63">
            <v>2</v>
          </cell>
          <cell r="BE63">
            <v>1</v>
          </cell>
          <cell r="BF63">
            <v>60</v>
          </cell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>
            <v>0.04</v>
          </cell>
          <cell r="BT63">
            <v>8.25</v>
          </cell>
          <cell r="BU63"/>
          <cell r="BV63">
            <v>591.79</v>
          </cell>
          <cell r="BW63">
            <v>975.65</v>
          </cell>
        </row>
        <row r="64">
          <cell r="A64">
            <v>61</v>
          </cell>
          <cell r="B64"/>
          <cell r="C64" t="str">
            <v>محمد كمال الدين عبد العال مرسى</v>
          </cell>
          <cell r="D64">
            <v>28309102500411</v>
          </cell>
          <cell r="E64">
            <v>255</v>
          </cell>
          <cell r="F64">
            <v>203.59</v>
          </cell>
          <cell r="G64"/>
          <cell r="H64"/>
          <cell r="I64">
            <v>330.23</v>
          </cell>
          <cell r="J64">
            <v>3.3</v>
          </cell>
          <cell r="K64">
            <v>6.6</v>
          </cell>
          <cell r="L64">
            <v>49.53</v>
          </cell>
          <cell r="M64">
            <v>9.91</v>
          </cell>
          <cell r="N64">
            <v>1032.52</v>
          </cell>
          <cell r="O64">
            <v>72.28</v>
          </cell>
          <cell r="P64">
            <v>72.28</v>
          </cell>
          <cell r="Q64"/>
          <cell r="R64">
            <v>1177.08</v>
          </cell>
          <cell r="S64"/>
          <cell r="T64"/>
          <cell r="U64">
            <v>14.4</v>
          </cell>
          <cell r="V64">
            <v>145</v>
          </cell>
          <cell r="W64"/>
          <cell r="X64"/>
          <cell r="Y64"/>
          <cell r="Z64"/>
          <cell r="AA64"/>
          <cell r="AB64">
            <v>5.14</v>
          </cell>
          <cell r="AC64">
            <v>368.13</v>
          </cell>
          <cell r="AD64">
            <v>1069.98</v>
          </cell>
          <cell r="AE64">
            <v>1069.98</v>
          </cell>
          <cell r="AF64">
            <v>10.7</v>
          </cell>
          <cell r="AG64">
            <v>160.5</v>
          </cell>
          <cell r="AH64">
            <v>32.1</v>
          </cell>
          <cell r="AI64">
            <v>1817.85</v>
          </cell>
          <cell r="AJ64">
            <v>3.3</v>
          </cell>
          <cell r="AK64">
            <v>6.6</v>
          </cell>
          <cell r="AL64">
            <v>49.53</v>
          </cell>
          <cell r="AM64">
            <v>9.91</v>
          </cell>
          <cell r="AN64">
            <v>33.020000000000003</v>
          </cell>
          <cell r="AO64">
            <v>3.3</v>
          </cell>
          <cell r="AP64">
            <v>9.91</v>
          </cell>
          <cell r="AQ64">
            <v>107</v>
          </cell>
          <cell r="AR64">
            <v>10.7</v>
          </cell>
          <cell r="AS64">
            <v>10.7</v>
          </cell>
          <cell r="AT64">
            <v>160.5</v>
          </cell>
          <cell r="AU64">
            <v>32.1</v>
          </cell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>
            <v>0.01</v>
          </cell>
          <cell r="BT64">
            <v>9.9</v>
          </cell>
          <cell r="BU64">
            <v>3.47</v>
          </cell>
          <cell r="BV64">
            <v>449.95</v>
          </cell>
          <cell r="BW64">
            <v>1367.9</v>
          </cell>
        </row>
        <row r="65">
          <cell r="A65">
            <v>62</v>
          </cell>
          <cell r="B65"/>
          <cell r="C65" t="str">
            <v>محمد محمود محمد قاسم</v>
          </cell>
          <cell r="D65">
            <v>28409242500254</v>
          </cell>
          <cell r="E65">
            <v>260</v>
          </cell>
          <cell r="F65"/>
          <cell r="G65"/>
          <cell r="H65"/>
          <cell r="I65">
            <v>336.71</v>
          </cell>
          <cell r="J65">
            <v>3.37</v>
          </cell>
          <cell r="K65">
            <v>6.73</v>
          </cell>
          <cell r="L65">
            <v>50.51</v>
          </cell>
          <cell r="M65">
            <v>10.1</v>
          </cell>
          <cell r="N65">
            <v>1096.17</v>
          </cell>
          <cell r="O65">
            <v>76.73</v>
          </cell>
          <cell r="P65">
            <v>76.73</v>
          </cell>
          <cell r="Q65"/>
          <cell r="R65">
            <v>1249.6300000000001</v>
          </cell>
          <cell r="S65"/>
          <cell r="T65"/>
          <cell r="U65">
            <v>14.4</v>
          </cell>
          <cell r="V65">
            <v>50</v>
          </cell>
          <cell r="W65"/>
          <cell r="X65"/>
          <cell r="Y65"/>
          <cell r="Z65"/>
          <cell r="AA65"/>
          <cell r="AB65">
            <v>5.47</v>
          </cell>
          <cell r="AC65">
            <v>69.87</v>
          </cell>
          <cell r="AD65">
            <v>932.79</v>
          </cell>
          <cell r="AE65">
            <v>932.79</v>
          </cell>
          <cell r="AF65">
            <v>9.33</v>
          </cell>
          <cell r="AG65">
            <v>139.91999999999999</v>
          </cell>
          <cell r="AH65">
            <v>27.98</v>
          </cell>
          <cell r="AI65">
            <v>1567.44</v>
          </cell>
          <cell r="AJ65">
            <v>3.37</v>
          </cell>
          <cell r="AK65">
            <v>6.73</v>
          </cell>
          <cell r="AL65">
            <v>50.51</v>
          </cell>
          <cell r="AM65">
            <v>10.1</v>
          </cell>
          <cell r="AN65">
            <v>33.67</v>
          </cell>
          <cell r="AO65">
            <v>3.37</v>
          </cell>
          <cell r="AP65">
            <v>10.1</v>
          </cell>
          <cell r="AQ65">
            <v>93.28</v>
          </cell>
          <cell r="AR65">
            <v>9.33</v>
          </cell>
          <cell r="AS65">
            <v>9.33</v>
          </cell>
          <cell r="AT65">
            <v>139.91999999999999</v>
          </cell>
          <cell r="AU65">
            <v>27.98</v>
          </cell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>
            <v>8.3000000000000007</v>
          </cell>
          <cell r="BU65"/>
          <cell r="BV65">
            <v>405.99</v>
          </cell>
          <cell r="BW65">
            <v>1161.45</v>
          </cell>
        </row>
        <row r="66">
          <cell r="A66">
            <v>63</v>
          </cell>
          <cell r="B66"/>
          <cell r="C66" t="str">
            <v>محمود سيد توفيق سيد</v>
          </cell>
          <cell r="D66">
            <v>28604012504878</v>
          </cell>
          <cell r="E66">
            <v>260</v>
          </cell>
          <cell r="F66"/>
          <cell r="G66"/>
          <cell r="H66"/>
          <cell r="I66">
            <v>336.71</v>
          </cell>
          <cell r="J66">
            <v>3.37</v>
          </cell>
          <cell r="K66">
            <v>6.73</v>
          </cell>
          <cell r="L66">
            <v>50.51</v>
          </cell>
          <cell r="M66">
            <v>10.1</v>
          </cell>
          <cell r="N66">
            <v>1096.17</v>
          </cell>
          <cell r="O66">
            <v>76.73</v>
          </cell>
          <cell r="P66">
            <v>76.73</v>
          </cell>
          <cell r="Q66"/>
          <cell r="R66">
            <v>1249.6300000000001</v>
          </cell>
          <cell r="S66"/>
          <cell r="T66"/>
          <cell r="U66">
            <v>14.4</v>
          </cell>
          <cell r="V66">
            <v>145</v>
          </cell>
          <cell r="W66"/>
          <cell r="X66"/>
          <cell r="Y66"/>
          <cell r="Z66"/>
          <cell r="AA66"/>
          <cell r="AB66">
            <v>5.47</v>
          </cell>
          <cell r="AC66">
            <v>164.87</v>
          </cell>
          <cell r="AD66">
            <v>932.79</v>
          </cell>
          <cell r="AE66">
            <v>932.79</v>
          </cell>
          <cell r="AF66">
            <v>9.33</v>
          </cell>
          <cell r="AG66">
            <v>139.91999999999999</v>
          </cell>
          <cell r="AH66">
            <v>27.98</v>
          </cell>
          <cell r="AI66">
            <v>1662.44</v>
          </cell>
          <cell r="AJ66">
            <v>3.37</v>
          </cell>
          <cell r="AK66">
            <v>6.73</v>
          </cell>
          <cell r="AL66">
            <v>50.51</v>
          </cell>
          <cell r="AM66">
            <v>10.1</v>
          </cell>
          <cell r="AN66">
            <v>33.67</v>
          </cell>
          <cell r="AO66">
            <v>3.37</v>
          </cell>
          <cell r="AP66">
            <v>10.1</v>
          </cell>
          <cell r="AQ66">
            <v>93.28</v>
          </cell>
          <cell r="AR66">
            <v>9.33</v>
          </cell>
          <cell r="AS66">
            <v>9.33</v>
          </cell>
          <cell r="AT66">
            <v>139.91999999999999</v>
          </cell>
          <cell r="AU66">
            <v>27.98</v>
          </cell>
          <cell r="AV66"/>
          <cell r="AW66"/>
          <cell r="AX66"/>
          <cell r="AY66">
            <v>81.7</v>
          </cell>
          <cell r="AZ66"/>
          <cell r="BA66"/>
          <cell r="BB66"/>
          <cell r="BC66"/>
          <cell r="BD66"/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>
            <v>0.04</v>
          </cell>
          <cell r="BT66">
            <v>9</v>
          </cell>
          <cell r="BU66">
            <v>1.1599999999999999</v>
          </cell>
          <cell r="BV66">
            <v>489.59</v>
          </cell>
          <cell r="BW66">
            <v>1172.8499999999999</v>
          </cell>
        </row>
        <row r="67">
          <cell r="A67">
            <v>64</v>
          </cell>
          <cell r="B67"/>
          <cell r="C67" t="str">
            <v>محمود محمد عبد العال احمد</v>
          </cell>
          <cell r="D67">
            <v>28602042500319</v>
          </cell>
          <cell r="E67">
            <v>256</v>
          </cell>
          <cell r="F67"/>
          <cell r="G67"/>
          <cell r="H67"/>
          <cell r="I67">
            <v>331.53</v>
          </cell>
          <cell r="J67">
            <v>3.32</v>
          </cell>
          <cell r="K67">
            <v>6.63</v>
          </cell>
          <cell r="L67">
            <v>49.73</v>
          </cell>
          <cell r="M67">
            <v>9.9499999999999993</v>
          </cell>
          <cell r="N67">
            <v>1056.81</v>
          </cell>
          <cell r="O67">
            <v>73.98</v>
          </cell>
          <cell r="P67">
            <v>73.98</v>
          </cell>
          <cell r="Q67"/>
          <cell r="R67">
            <v>1204.77</v>
          </cell>
          <cell r="S67"/>
          <cell r="T67"/>
          <cell r="U67">
            <v>14.4</v>
          </cell>
          <cell r="V67">
            <v>50</v>
          </cell>
          <cell r="W67"/>
          <cell r="X67"/>
          <cell r="Y67"/>
          <cell r="Z67"/>
          <cell r="AA67"/>
          <cell r="AB67">
            <v>5.26</v>
          </cell>
          <cell r="AC67">
            <v>69.66</v>
          </cell>
          <cell r="AD67">
            <v>892.9</v>
          </cell>
          <cell r="AE67">
            <v>892.9</v>
          </cell>
          <cell r="AF67">
            <v>8.93</v>
          </cell>
          <cell r="AG67">
            <v>133.94</v>
          </cell>
          <cell r="AH67">
            <v>26.79</v>
          </cell>
          <cell r="AI67">
            <v>1513.72</v>
          </cell>
          <cell r="AJ67">
            <v>3.32</v>
          </cell>
          <cell r="AK67">
            <v>6.63</v>
          </cell>
          <cell r="AL67">
            <v>49.73</v>
          </cell>
          <cell r="AM67">
            <v>9.9499999999999993</v>
          </cell>
          <cell r="AN67">
            <v>33.15</v>
          </cell>
          <cell r="AO67">
            <v>3.32</v>
          </cell>
          <cell r="AP67">
            <v>9.9499999999999993</v>
          </cell>
          <cell r="AQ67">
            <v>89.29</v>
          </cell>
          <cell r="AR67">
            <v>8.93</v>
          </cell>
          <cell r="AS67">
            <v>8.93</v>
          </cell>
          <cell r="AT67">
            <v>133.94</v>
          </cell>
          <cell r="AU67">
            <v>26.79</v>
          </cell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>
            <v>0.04</v>
          </cell>
          <cell r="BT67">
            <v>8</v>
          </cell>
          <cell r="BU67"/>
          <cell r="BV67">
            <v>391.97</v>
          </cell>
          <cell r="BW67">
            <v>1121.75</v>
          </cell>
        </row>
        <row r="68">
          <cell r="A68">
            <v>65</v>
          </cell>
          <cell r="B68"/>
          <cell r="C68" t="str">
            <v>مرفت فؤاد حنين أرمانيوس</v>
          </cell>
          <cell r="D68">
            <v>27804112500107</v>
          </cell>
          <cell r="E68">
            <v>419.47</v>
          </cell>
          <cell r="F68"/>
          <cell r="G68"/>
          <cell r="H68"/>
          <cell r="I68">
            <v>543.23</v>
          </cell>
          <cell r="J68">
            <v>5.43</v>
          </cell>
          <cell r="K68">
            <v>10.86</v>
          </cell>
          <cell r="L68">
            <v>81.48</v>
          </cell>
          <cell r="M68">
            <v>16.3</v>
          </cell>
          <cell r="N68">
            <v>1559.79</v>
          </cell>
          <cell r="O68">
            <v>109.19</v>
          </cell>
          <cell r="P68">
            <v>109.19</v>
          </cell>
          <cell r="Q68"/>
          <cell r="R68">
            <v>1778.17</v>
          </cell>
          <cell r="S68"/>
          <cell r="T68"/>
          <cell r="U68">
            <v>21</v>
          </cell>
          <cell r="V68">
            <v>50</v>
          </cell>
          <cell r="W68"/>
          <cell r="X68"/>
          <cell r="Y68"/>
          <cell r="Z68"/>
          <cell r="AA68">
            <v>188.74</v>
          </cell>
          <cell r="AB68">
            <v>56.73</v>
          </cell>
          <cell r="AC68">
            <v>316.47000000000003</v>
          </cell>
          <cell r="AD68">
            <v>1501.41</v>
          </cell>
          <cell r="AE68">
            <v>1501.41</v>
          </cell>
          <cell r="AF68">
            <v>15.01</v>
          </cell>
          <cell r="AG68">
            <v>225.21</v>
          </cell>
          <cell r="AH68">
            <v>45.04</v>
          </cell>
          <cell r="AI68">
            <v>2493.9699999999998</v>
          </cell>
          <cell r="AJ68">
            <v>5.43</v>
          </cell>
          <cell r="AK68">
            <v>10.86</v>
          </cell>
          <cell r="AL68">
            <v>81.48</v>
          </cell>
          <cell r="AM68">
            <v>16.3</v>
          </cell>
          <cell r="AN68">
            <v>54.32</v>
          </cell>
          <cell r="AO68">
            <v>5.43</v>
          </cell>
          <cell r="AP68">
            <v>16.3</v>
          </cell>
          <cell r="AQ68">
            <v>150.13999999999999</v>
          </cell>
          <cell r="AR68">
            <v>15.01</v>
          </cell>
          <cell r="AS68">
            <v>15.01</v>
          </cell>
          <cell r="AT68">
            <v>225.21</v>
          </cell>
          <cell r="AU68">
            <v>45.04</v>
          </cell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>
            <v>50</v>
          </cell>
          <cell r="BI68"/>
          <cell r="BJ68"/>
          <cell r="BK68"/>
          <cell r="BL68"/>
          <cell r="BM68"/>
          <cell r="BN68"/>
          <cell r="BO68"/>
          <cell r="BP68">
            <v>3</v>
          </cell>
          <cell r="BQ68">
            <v>27.46</v>
          </cell>
          <cell r="BR68"/>
          <cell r="BS68">
            <v>0.02</v>
          </cell>
          <cell r="BT68">
            <v>13.4</v>
          </cell>
          <cell r="BU68">
            <v>12.71</v>
          </cell>
          <cell r="BV68">
            <v>747.12</v>
          </cell>
          <cell r="BW68">
            <v>1746.85</v>
          </cell>
        </row>
        <row r="69">
          <cell r="A69">
            <v>66</v>
          </cell>
          <cell r="B69"/>
          <cell r="C69" t="str">
            <v>مروة مجدى عبد الحافظ سيد</v>
          </cell>
          <cell r="D69">
            <v>28607162500063</v>
          </cell>
          <cell r="E69">
            <v>260</v>
          </cell>
          <cell r="F69"/>
          <cell r="G69"/>
          <cell r="H69"/>
          <cell r="I69">
            <v>336.71</v>
          </cell>
          <cell r="J69">
            <v>3.37</v>
          </cell>
          <cell r="K69">
            <v>6.73</v>
          </cell>
          <cell r="L69">
            <v>50.51</v>
          </cell>
          <cell r="M69">
            <v>10.1</v>
          </cell>
          <cell r="N69">
            <v>1096.17</v>
          </cell>
          <cell r="O69">
            <v>76.73</v>
          </cell>
          <cell r="P69">
            <v>76.73</v>
          </cell>
          <cell r="Q69"/>
          <cell r="R69">
            <v>1249.6300000000001</v>
          </cell>
          <cell r="S69"/>
          <cell r="T69"/>
          <cell r="U69">
            <v>14.4</v>
          </cell>
          <cell r="V69">
            <v>50</v>
          </cell>
          <cell r="W69"/>
          <cell r="X69"/>
          <cell r="Y69"/>
          <cell r="Z69"/>
          <cell r="AA69"/>
          <cell r="AB69">
            <v>5.47</v>
          </cell>
          <cell r="AC69">
            <v>69.87</v>
          </cell>
          <cell r="AD69">
            <v>932.79</v>
          </cell>
          <cell r="AE69">
            <v>932.79</v>
          </cell>
          <cell r="AF69">
            <v>9.33</v>
          </cell>
          <cell r="AG69">
            <v>139.91999999999999</v>
          </cell>
          <cell r="AH69">
            <v>27.98</v>
          </cell>
          <cell r="AI69">
            <v>1567.44</v>
          </cell>
          <cell r="AJ69">
            <v>3.37</v>
          </cell>
          <cell r="AK69">
            <v>6.73</v>
          </cell>
          <cell r="AL69">
            <v>50.51</v>
          </cell>
          <cell r="AM69">
            <v>10.1</v>
          </cell>
          <cell r="AN69">
            <v>33.67</v>
          </cell>
          <cell r="AO69">
            <v>3.37</v>
          </cell>
          <cell r="AP69">
            <v>10.1</v>
          </cell>
          <cell r="AQ69">
            <v>93.28</v>
          </cell>
          <cell r="AR69">
            <v>9.33</v>
          </cell>
          <cell r="AS69">
            <v>9.33</v>
          </cell>
          <cell r="AT69">
            <v>139.91999999999999</v>
          </cell>
          <cell r="AU69">
            <v>27.98</v>
          </cell>
          <cell r="AV69"/>
          <cell r="AW69"/>
          <cell r="AX69"/>
          <cell r="AY69"/>
          <cell r="AZ69">
            <v>35</v>
          </cell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>
            <v>8.0500000000000007</v>
          </cell>
          <cell r="BU69"/>
          <cell r="BV69">
            <v>440.74</v>
          </cell>
          <cell r="BW69">
            <v>1126.7</v>
          </cell>
        </row>
        <row r="70">
          <cell r="A70">
            <v>67</v>
          </cell>
          <cell r="B70"/>
          <cell r="C70" t="str">
            <v>مروة محمد على محمد</v>
          </cell>
          <cell r="D70">
            <v>28501142500382</v>
          </cell>
          <cell r="E70">
            <v>260</v>
          </cell>
          <cell r="F70"/>
          <cell r="G70"/>
          <cell r="H70"/>
          <cell r="I70">
            <v>336.71</v>
          </cell>
          <cell r="J70">
            <v>3.37</v>
          </cell>
          <cell r="K70">
            <v>6.73</v>
          </cell>
          <cell r="L70">
            <v>50.51</v>
          </cell>
          <cell r="M70">
            <v>10.1</v>
          </cell>
          <cell r="N70">
            <v>1096.17</v>
          </cell>
          <cell r="O70">
            <v>76.73</v>
          </cell>
          <cell r="P70">
            <v>76.73</v>
          </cell>
          <cell r="Q70"/>
          <cell r="R70">
            <v>1249.6300000000001</v>
          </cell>
          <cell r="S70"/>
          <cell r="T70"/>
          <cell r="U70">
            <v>14.4</v>
          </cell>
          <cell r="V70">
            <v>50</v>
          </cell>
          <cell r="W70"/>
          <cell r="X70"/>
          <cell r="Y70"/>
          <cell r="Z70"/>
          <cell r="AA70"/>
          <cell r="AB70">
            <v>5.47</v>
          </cell>
          <cell r="AC70">
            <v>69.87</v>
          </cell>
          <cell r="AD70">
            <v>932.79</v>
          </cell>
          <cell r="AE70">
            <v>932.79</v>
          </cell>
          <cell r="AF70">
            <v>9.33</v>
          </cell>
          <cell r="AG70">
            <v>139.91999999999999</v>
          </cell>
          <cell r="AH70">
            <v>27.98</v>
          </cell>
          <cell r="AI70">
            <v>1567.44</v>
          </cell>
          <cell r="AJ70">
            <v>3.37</v>
          </cell>
          <cell r="AK70">
            <v>6.73</v>
          </cell>
          <cell r="AL70">
            <v>50.51</v>
          </cell>
          <cell r="AM70">
            <v>10.1</v>
          </cell>
          <cell r="AN70">
            <v>33.67</v>
          </cell>
          <cell r="AO70">
            <v>3.37</v>
          </cell>
          <cell r="AP70">
            <v>10.1</v>
          </cell>
          <cell r="AQ70">
            <v>93.28</v>
          </cell>
          <cell r="AR70">
            <v>9.33</v>
          </cell>
          <cell r="AS70">
            <v>9.33</v>
          </cell>
          <cell r="AT70">
            <v>139.91999999999999</v>
          </cell>
          <cell r="AU70">
            <v>27.98</v>
          </cell>
          <cell r="AV70"/>
          <cell r="AW70"/>
          <cell r="AX70"/>
          <cell r="AY70">
            <v>56.25</v>
          </cell>
          <cell r="AZ70">
            <v>35</v>
          </cell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>
            <v>8.0500000000000007</v>
          </cell>
          <cell r="BU70"/>
          <cell r="BV70">
            <v>496.99</v>
          </cell>
          <cell r="BW70">
            <v>1070.45</v>
          </cell>
        </row>
        <row r="71">
          <cell r="A71">
            <v>68</v>
          </cell>
          <cell r="B71"/>
          <cell r="C71" t="str">
            <v>مصطفى صلاح الدين سيد عبد الرحمن</v>
          </cell>
          <cell r="D71">
            <v>28201032504214</v>
          </cell>
          <cell r="E71">
            <v>274</v>
          </cell>
          <cell r="F71"/>
          <cell r="G71"/>
          <cell r="H71"/>
          <cell r="I71">
            <v>354.84</v>
          </cell>
          <cell r="J71">
            <v>3.55</v>
          </cell>
          <cell r="K71">
            <v>7.1</v>
          </cell>
          <cell r="L71">
            <v>53.23</v>
          </cell>
          <cell r="M71">
            <v>10.65</v>
          </cell>
          <cell r="N71">
            <v>1145.97</v>
          </cell>
          <cell r="O71">
            <v>80.22</v>
          </cell>
          <cell r="P71">
            <v>80.22</v>
          </cell>
          <cell r="Q71"/>
          <cell r="R71">
            <v>1306.4100000000001</v>
          </cell>
          <cell r="S71"/>
          <cell r="T71"/>
          <cell r="U71">
            <v>21</v>
          </cell>
          <cell r="V71">
            <v>100</v>
          </cell>
          <cell r="W71"/>
          <cell r="X71"/>
          <cell r="Y71"/>
          <cell r="Z71"/>
          <cell r="AA71"/>
          <cell r="AB71">
            <v>5.58</v>
          </cell>
          <cell r="AC71">
            <v>126.58</v>
          </cell>
          <cell r="AD71">
            <v>978.15</v>
          </cell>
          <cell r="AE71">
            <v>978.15</v>
          </cell>
          <cell r="AF71">
            <v>9.7799999999999994</v>
          </cell>
          <cell r="AG71">
            <v>146.72</v>
          </cell>
          <cell r="AH71">
            <v>29.34</v>
          </cell>
          <cell r="AI71">
            <v>1693.36</v>
          </cell>
          <cell r="AJ71">
            <v>3.55</v>
          </cell>
          <cell r="AK71">
            <v>7.1</v>
          </cell>
          <cell r="AL71">
            <v>53.23</v>
          </cell>
          <cell r="AM71">
            <v>10.65</v>
          </cell>
          <cell r="AN71">
            <v>35.479999999999997</v>
          </cell>
          <cell r="AO71">
            <v>3.55</v>
          </cell>
          <cell r="AP71">
            <v>10.65</v>
          </cell>
          <cell r="AQ71">
            <v>97.81</v>
          </cell>
          <cell r="AR71">
            <v>9.7799999999999994</v>
          </cell>
          <cell r="AS71">
            <v>9.7799999999999994</v>
          </cell>
          <cell r="AT71">
            <v>146.72</v>
          </cell>
          <cell r="AU71">
            <v>29.34</v>
          </cell>
          <cell r="AV71"/>
          <cell r="AW71"/>
          <cell r="AX71"/>
          <cell r="AY71"/>
          <cell r="AZ71"/>
          <cell r="BA71"/>
          <cell r="BB71"/>
          <cell r="BC71"/>
          <cell r="BD71"/>
          <cell r="BE71"/>
          <cell r="BF71"/>
          <cell r="BG71"/>
          <cell r="BH71"/>
          <cell r="BI71">
            <v>3</v>
          </cell>
          <cell r="BJ71"/>
          <cell r="BK71"/>
          <cell r="BL71"/>
          <cell r="BM71"/>
          <cell r="BN71"/>
          <cell r="BO71"/>
          <cell r="BP71"/>
          <cell r="BQ71"/>
          <cell r="BR71"/>
          <cell r="BS71">
            <v>0.03</v>
          </cell>
          <cell r="BT71">
            <v>9.0500000000000007</v>
          </cell>
          <cell r="BU71">
            <v>1.24</v>
          </cell>
          <cell r="BV71">
            <v>430.96</v>
          </cell>
          <cell r="BW71">
            <v>1262.4000000000001</v>
          </cell>
        </row>
        <row r="72">
          <cell r="A72">
            <v>69</v>
          </cell>
          <cell r="B72"/>
          <cell r="C72" t="str">
            <v>مصطفى عيد سيد محمد</v>
          </cell>
          <cell r="D72">
            <v>28403242500051</v>
          </cell>
          <cell r="E72">
            <v>263</v>
          </cell>
          <cell r="F72"/>
          <cell r="G72"/>
          <cell r="H72"/>
          <cell r="I72">
            <v>340.59</v>
          </cell>
          <cell r="J72">
            <v>3.41</v>
          </cell>
          <cell r="K72">
            <v>6.81</v>
          </cell>
          <cell r="L72">
            <v>51.09</v>
          </cell>
          <cell r="M72">
            <v>10.220000000000001</v>
          </cell>
          <cell r="N72">
            <v>1104.0999999999999</v>
          </cell>
          <cell r="O72">
            <v>77.290000000000006</v>
          </cell>
          <cell r="P72">
            <v>77.290000000000006</v>
          </cell>
          <cell r="Q72"/>
          <cell r="R72">
            <v>1258.68</v>
          </cell>
          <cell r="S72"/>
          <cell r="T72"/>
          <cell r="U72">
            <v>14.4</v>
          </cell>
          <cell r="V72">
            <v>50</v>
          </cell>
          <cell r="W72"/>
          <cell r="X72"/>
          <cell r="Y72"/>
          <cell r="Z72"/>
          <cell r="AA72"/>
          <cell r="AB72">
            <v>5.51</v>
          </cell>
          <cell r="AC72">
            <v>69.91</v>
          </cell>
          <cell r="AD72">
            <v>938</v>
          </cell>
          <cell r="AE72">
            <v>938</v>
          </cell>
          <cell r="AF72">
            <v>9.3800000000000008</v>
          </cell>
          <cell r="AG72">
            <v>140.69999999999999</v>
          </cell>
          <cell r="AH72">
            <v>28.14</v>
          </cell>
          <cell r="AI72">
            <v>1578.34</v>
          </cell>
          <cell r="AJ72">
            <v>3.41</v>
          </cell>
          <cell r="AK72">
            <v>6.81</v>
          </cell>
          <cell r="AL72">
            <v>51.09</v>
          </cell>
          <cell r="AM72">
            <v>10.220000000000001</v>
          </cell>
          <cell r="AN72">
            <v>34.06</v>
          </cell>
          <cell r="AO72">
            <v>3.41</v>
          </cell>
          <cell r="AP72">
            <v>10.220000000000001</v>
          </cell>
          <cell r="AQ72">
            <v>93.8</v>
          </cell>
          <cell r="AR72">
            <v>9.3800000000000008</v>
          </cell>
          <cell r="AS72">
            <v>9.3800000000000008</v>
          </cell>
          <cell r="AT72">
            <v>140.69999999999999</v>
          </cell>
          <cell r="AU72">
            <v>28.14</v>
          </cell>
          <cell r="AV72"/>
          <cell r="AW72"/>
          <cell r="AX72"/>
          <cell r="AY72"/>
          <cell r="AZ72"/>
          <cell r="BA72"/>
          <cell r="BB72"/>
          <cell r="BC72"/>
          <cell r="BD72"/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>
            <v>0.02</v>
          </cell>
          <cell r="BT72">
            <v>8.35</v>
          </cell>
          <cell r="BU72"/>
          <cell r="BV72">
            <v>408.99</v>
          </cell>
          <cell r="BW72">
            <v>1169.3499999999999</v>
          </cell>
        </row>
        <row r="73">
          <cell r="A73">
            <v>70</v>
          </cell>
          <cell r="B73"/>
          <cell r="C73" t="str">
            <v>منى قاسم أحمد على</v>
          </cell>
          <cell r="D73">
            <v>27807022501821</v>
          </cell>
          <cell r="E73">
            <v>280</v>
          </cell>
          <cell r="F73"/>
          <cell r="G73"/>
          <cell r="H73"/>
          <cell r="I73">
            <v>362.61</v>
          </cell>
          <cell r="J73">
            <v>3.63</v>
          </cell>
          <cell r="K73">
            <v>7.25</v>
          </cell>
          <cell r="L73">
            <v>54.39</v>
          </cell>
          <cell r="M73">
            <v>10.88</v>
          </cell>
          <cell r="N73">
            <v>1203.27</v>
          </cell>
          <cell r="O73">
            <v>84.23</v>
          </cell>
          <cell r="P73">
            <v>84.23</v>
          </cell>
          <cell r="Q73"/>
          <cell r="R73">
            <v>1371.73</v>
          </cell>
          <cell r="S73"/>
          <cell r="T73"/>
          <cell r="U73">
            <v>21</v>
          </cell>
          <cell r="V73">
            <v>95</v>
          </cell>
          <cell r="W73"/>
          <cell r="X73"/>
          <cell r="Y73"/>
          <cell r="Z73"/>
          <cell r="AA73">
            <v>34.42</v>
          </cell>
          <cell r="AB73">
            <v>5.82</v>
          </cell>
          <cell r="AC73">
            <v>156.24</v>
          </cell>
          <cell r="AD73">
            <v>1070.3599999999999</v>
          </cell>
          <cell r="AE73">
            <v>1070.3599999999999</v>
          </cell>
          <cell r="AF73">
            <v>10.7</v>
          </cell>
          <cell r="AG73">
            <v>160.55000000000001</v>
          </cell>
          <cell r="AH73">
            <v>32.11</v>
          </cell>
          <cell r="AI73">
            <v>1807.48</v>
          </cell>
          <cell r="AJ73">
            <v>3.63</v>
          </cell>
          <cell r="AK73">
            <v>7.25</v>
          </cell>
          <cell r="AL73">
            <v>54.39</v>
          </cell>
          <cell r="AM73">
            <v>10.88</v>
          </cell>
          <cell r="AN73">
            <v>36.26</v>
          </cell>
          <cell r="AO73">
            <v>3.63</v>
          </cell>
          <cell r="AP73">
            <v>10.88</v>
          </cell>
          <cell r="AQ73">
            <v>107.04</v>
          </cell>
          <cell r="AR73">
            <v>10.7</v>
          </cell>
          <cell r="AS73">
            <v>10.7</v>
          </cell>
          <cell r="AT73">
            <v>160.55000000000001</v>
          </cell>
          <cell r="AU73">
            <v>32.11</v>
          </cell>
          <cell r="AV73">
            <v>8.44</v>
          </cell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>
            <v>115.03</v>
          </cell>
          <cell r="BN73"/>
          <cell r="BO73"/>
          <cell r="BP73"/>
          <cell r="BQ73"/>
          <cell r="BR73"/>
          <cell r="BS73"/>
          <cell r="BT73">
            <v>9.6</v>
          </cell>
          <cell r="BU73">
            <v>2.74</v>
          </cell>
          <cell r="BV73">
            <v>583.83000000000004</v>
          </cell>
          <cell r="BW73">
            <v>1223.6500000000001</v>
          </cell>
        </row>
        <row r="74">
          <cell r="A74">
            <v>71</v>
          </cell>
          <cell r="B74"/>
          <cell r="C74" t="str">
            <v>مها مراد احمد شوكت</v>
          </cell>
          <cell r="D74">
            <v>28409202500227</v>
          </cell>
          <cell r="E74">
            <v>260</v>
          </cell>
          <cell r="F74"/>
          <cell r="G74"/>
          <cell r="H74"/>
          <cell r="I74">
            <v>336.71</v>
          </cell>
          <cell r="J74">
            <v>3.37</v>
          </cell>
          <cell r="K74">
            <v>6.73</v>
          </cell>
          <cell r="L74">
            <v>50.51</v>
          </cell>
          <cell r="M74">
            <v>10.1</v>
          </cell>
          <cell r="N74">
            <v>712.51</v>
          </cell>
          <cell r="O74">
            <v>49.87</v>
          </cell>
          <cell r="P74">
            <v>49.87</v>
          </cell>
          <cell r="Q74"/>
          <cell r="R74">
            <v>812.25</v>
          </cell>
          <cell r="S74"/>
          <cell r="T74"/>
          <cell r="U74">
            <v>9.36</v>
          </cell>
          <cell r="V74">
            <v>50</v>
          </cell>
          <cell r="W74"/>
          <cell r="X74"/>
          <cell r="Y74"/>
          <cell r="Z74"/>
          <cell r="AA74"/>
          <cell r="AB74">
            <v>3.56</v>
          </cell>
          <cell r="AC74">
            <v>62.92</v>
          </cell>
          <cell r="AD74">
            <v>932.79</v>
          </cell>
          <cell r="AE74">
            <v>932.79</v>
          </cell>
          <cell r="AF74">
            <v>9.33</v>
          </cell>
          <cell r="AG74">
            <v>139.91999999999999</v>
          </cell>
          <cell r="AH74">
            <v>27.98</v>
          </cell>
          <cell r="AI74">
            <v>1123.1099999999999</v>
          </cell>
          <cell r="AJ74">
            <v>3.37</v>
          </cell>
          <cell r="AK74">
            <v>6.73</v>
          </cell>
          <cell r="AL74">
            <v>50.51</v>
          </cell>
          <cell r="AM74">
            <v>10.1</v>
          </cell>
          <cell r="AN74">
            <v>33.67</v>
          </cell>
          <cell r="AO74">
            <v>3.37</v>
          </cell>
          <cell r="AP74">
            <v>10.1</v>
          </cell>
          <cell r="AQ74">
            <v>93.28</v>
          </cell>
          <cell r="AR74">
            <v>9.33</v>
          </cell>
          <cell r="AS74">
            <v>9.33</v>
          </cell>
          <cell r="AT74">
            <v>139.91999999999999</v>
          </cell>
          <cell r="AU74">
            <v>27.98</v>
          </cell>
          <cell r="AV74"/>
          <cell r="AW74"/>
          <cell r="AX74"/>
          <cell r="AY74"/>
          <cell r="AZ74"/>
          <cell r="BA74">
            <v>1</v>
          </cell>
          <cell r="BB74"/>
          <cell r="BC74"/>
          <cell r="BD74"/>
          <cell r="BE74"/>
          <cell r="BF74"/>
          <cell r="BG74"/>
          <cell r="BH74">
            <v>50</v>
          </cell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>
            <v>0.02</v>
          </cell>
          <cell r="BT74">
            <v>4.7</v>
          </cell>
          <cell r="BU74"/>
          <cell r="BV74">
            <v>453.41</v>
          </cell>
          <cell r="BW74">
            <v>669.7</v>
          </cell>
        </row>
        <row r="75">
          <cell r="A75">
            <v>72</v>
          </cell>
          <cell r="B75"/>
          <cell r="C75" t="str">
            <v>ناهد عبد الموجود محمود</v>
          </cell>
          <cell r="D75">
            <v>28003102503168</v>
          </cell>
          <cell r="E75">
            <v>255</v>
          </cell>
          <cell r="F75"/>
          <cell r="G75"/>
          <cell r="H75"/>
          <cell r="I75">
            <v>330.23</v>
          </cell>
          <cell r="J75">
            <v>3.3</v>
          </cell>
          <cell r="K75">
            <v>6.6</v>
          </cell>
          <cell r="L75">
            <v>49.53</v>
          </cell>
          <cell r="M75">
            <v>9.91</v>
          </cell>
          <cell r="N75">
            <v>1032.52</v>
          </cell>
          <cell r="O75">
            <v>72.28</v>
          </cell>
          <cell r="P75">
            <v>72.28</v>
          </cell>
          <cell r="Q75"/>
          <cell r="R75">
            <v>1177.08</v>
          </cell>
          <cell r="S75"/>
          <cell r="T75"/>
          <cell r="U75">
            <v>14.4</v>
          </cell>
          <cell r="V75">
            <v>50</v>
          </cell>
          <cell r="W75"/>
          <cell r="X75"/>
          <cell r="Y75"/>
          <cell r="Z75"/>
          <cell r="AA75"/>
          <cell r="AB75">
            <v>5.14</v>
          </cell>
          <cell r="AC75">
            <v>69.540000000000006</v>
          </cell>
          <cell r="AD75">
            <v>866.39</v>
          </cell>
          <cell r="AE75">
            <v>866.39</v>
          </cell>
          <cell r="AF75">
            <v>8.66</v>
          </cell>
          <cell r="AG75">
            <v>129.96</v>
          </cell>
          <cell r="AH75">
            <v>25.99</v>
          </cell>
          <cell r="AI75">
            <v>1480.57</v>
          </cell>
          <cell r="AJ75">
            <v>3.3</v>
          </cell>
          <cell r="AK75">
            <v>6.6</v>
          </cell>
          <cell r="AL75">
            <v>49.53</v>
          </cell>
          <cell r="AM75">
            <v>9.91</v>
          </cell>
          <cell r="AN75">
            <v>33.020000000000003</v>
          </cell>
          <cell r="AO75">
            <v>3.3</v>
          </cell>
          <cell r="AP75">
            <v>9.91</v>
          </cell>
          <cell r="AQ75">
            <v>86.64</v>
          </cell>
          <cell r="AR75">
            <v>8.66</v>
          </cell>
          <cell r="AS75">
            <v>8.66</v>
          </cell>
          <cell r="AT75">
            <v>129.96</v>
          </cell>
          <cell r="AU75">
            <v>25.99</v>
          </cell>
          <cell r="AV75">
            <v>60</v>
          </cell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>
            <v>0.04</v>
          </cell>
          <cell r="BT75">
            <v>7.4</v>
          </cell>
          <cell r="BU75"/>
          <cell r="BV75">
            <v>442.92</v>
          </cell>
          <cell r="BW75">
            <v>1037.6500000000001</v>
          </cell>
        </row>
        <row r="76">
          <cell r="A76">
            <v>73</v>
          </cell>
          <cell r="B76"/>
          <cell r="C76" t="str">
            <v>نجلاء احمد دياب سلامة</v>
          </cell>
          <cell r="D76">
            <v>27806222500083</v>
          </cell>
          <cell r="E76">
            <v>283</v>
          </cell>
          <cell r="F76"/>
          <cell r="G76"/>
          <cell r="H76"/>
          <cell r="I76">
            <v>366.49</v>
          </cell>
          <cell r="J76">
            <v>3.66</v>
          </cell>
          <cell r="K76">
            <v>7.33</v>
          </cell>
          <cell r="L76">
            <v>54.97</v>
          </cell>
          <cell r="M76">
            <v>10.99</v>
          </cell>
          <cell r="N76">
            <v>1145.97</v>
          </cell>
          <cell r="O76">
            <v>80.22</v>
          </cell>
          <cell r="P76">
            <v>80.22</v>
          </cell>
          <cell r="Q76"/>
          <cell r="R76">
            <v>1306.4100000000001</v>
          </cell>
          <cell r="S76"/>
          <cell r="T76"/>
          <cell r="U76">
            <v>21</v>
          </cell>
          <cell r="V76">
            <v>50</v>
          </cell>
          <cell r="W76"/>
          <cell r="X76"/>
          <cell r="Y76"/>
          <cell r="Z76"/>
          <cell r="AA76">
            <v>19.739999999999998</v>
          </cell>
          <cell r="AB76">
            <v>5.69</v>
          </cell>
          <cell r="AC76">
            <v>96.43</v>
          </cell>
          <cell r="AD76">
            <v>986.35</v>
          </cell>
          <cell r="AE76">
            <v>986.35</v>
          </cell>
          <cell r="AF76">
            <v>9.86</v>
          </cell>
          <cell r="AG76">
            <v>147.94999999999999</v>
          </cell>
          <cell r="AH76">
            <v>29.59</v>
          </cell>
          <cell r="AI76">
            <v>1667.19</v>
          </cell>
          <cell r="AJ76">
            <v>3.66</v>
          </cell>
          <cell r="AK76">
            <v>7.33</v>
          </cell>
          <cell r="AL76">
            <v>54.97</v>
          </cell>
          <cell r="AM76">
            <v>10.99</v>
          </cell>
          <cell r="AN76">
            <v>36.65</v>
          </cell>
          <cell r="AO76">
            <v>3.66</v>
          </cell>
          <cell r="AP76">
            <v>10.99</v>
          </cell>
          <cell r="AQ76">
            <v>98.64</v>
          </cell>
          <cell r="AR76">
            <v>9.86</v>
          </cell>
          <cell r="AS76">
            <v>9.86</v>
          </cell>
          <cell r="AT76">
            <v>147.94999999999999</v>
          </cell>
          <cell r="AU76">
            <v>29.59</v>
          </cell>
          <cell r="AV76"/>
          <cell r="AW76"/>
          <cell r="AX76"/>
          <cell r="AY76"/>
          <cell r="AZ76">
            <v>35</v>
          </cell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>
            <v>0.04</v>
          </cell>
          <cell r="BT76">
            <v>8.5500000000000007</v>
          </cell>
          <cell r="BU76"/>
          <cell r="BV76">
            <v>467.74</v>
          </cell>
          <cell r="BW76">
            <v>1199.45</v>
          </cell>
        </row>
        <row r="77">
          <cell r="A77">
            <v>74</v>
          </cell>
          <cell r="B77"/>
          <cell r="C77" t="str">
            <v>نجوان رضا محمد عمر</v>
          </cell>
          <cell r="D77">
            <v>27512112500165</v>
          </cell>
          <cell r="E77">
            <v>288</v>
          </cell>
          <cell r="F77"/>
          <cell r="G77"/>
          <cell r="H77"/>
          <cell r="I77">
            <v>372.97</v>
          </cell>
          <cell r="J77">
            <v>3.73</v>
          </cell>
          <cell r="K77">
            <v>7.46</v>
          </cell>
          <cell r="L77">
            <v>55.95</v>
          </cell>
          <cell r="M77">
            <v>11.19</v>
          </cell>
          <cell r="N77">
            <v>1145.97</v>
          </cell>
          <cell r="O77">
            <v>80.22</v>
          </cell>
          <cell r="P77">
            <v>80.22</v>
          </cell>
          <cell r="Q77"/>
          <cell r="R77">
            <v>1306.4100000000001</v>
          </cell>
          <cell r="S77"/>
          <cell r="T77"/>
          <cell r="U77">
            <v>21</v>
          </cell>
          <cell r="V77">
            <v>150</v>
          </cell>
          <cell r="W77"/>
          <cell r="X77"/>
          <cell r="Y77"/>
          <cell r="Z77"/>
          <cell r="AA77">
            <v>61.68</v>
          </cell>
          <cell r="AB77">
            <v>5.92</v>
          </cell>
          <cell r="AC77">
            <v>238.6</v>
          </cell>
          <cell r="AD77">
            <v>1022.04</v>
          </cell>
          <cell r="AE77">
            <v>1022.04</v>
          </cell>
          <cell r="AF77">
            <v>10.220000000000001</v>
          </cell>
          <cell r="AG77">
            <v>153.31</v>
          </cell>
          <cell r="AH77">
            <v>30.66</v>
          </cell>
          <cell r="AI77">
            <v>1817.53</v>
          </cell>
          <cell r="AJ77">
            <v>3.73</v>
          </cell>
          <cell r="AK77">
            <v>7.46</v>
          </cell>
          <cell r="AL77">
            <v>55.95</v>
          </cell>
          <cell r="AM77">
            <v>11.19</v>
          </cell>
          <cell r="AN77">
            <v>37.299999999999997</v>
          </cell>
          <cell r="AO77">
            <v>3.73</v>
          </cell>
          <cell r="AP77">
            <v>11.19</v>
          </cell>
          <cell r="AQ77">
            <v>102.2</v>
          </cell>
          <cell r="AR77">
            <v>10.220000000000001</v>
          </cell>
          <cell r="AS77">
            <v>10.220000000000001</v>
          </cell>
          <cell r="AT77">
            <v>153.31</v>
          </cell>
          <cell r="AU77">
            <v>30.66</v>
          </cell>
          <cell r="AV77">
            <v>5.52</v>
          </cell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>
            <v>0.04</v>
          </cell>
          <cell r="BT77">
            <v>9.8000000000000007</v>
          </cell>
          <cell r="BU77">
            <v>3.21</v>
          </cell>
          <cell r="BV77">
            <v>455.73</v>
          </cell>
          <cell r="BW77">
            <v>1361.8</v>
          </cell>
        </row>
        <row r="78">
          <cell r="A78">
            <v>75</v>
          </cell>
          <cell r="B78"/>
          <cell r="C78" t="str">
            <v>نجوى إبراهيم عبد العال مهران</v>
          </cell>
          <cell r="D78">
            <v>28108052500126</v>
          </cell>
          <cell r="E78">
            <v>275</v>
          </cell>
          <cell r="F78"/>
          <cell r="G78"/>
          <cell r="H78"/>
          <cell r="I78">
            <v>356.13</v>
          </cell>
          <cell r="J78">
            <v>3.56</v>
          </cell>
          <cell r="K78">
            <v>7.12</v>
          </cell>
          <cell r="L78">
            <v>53.42</v>
          </cell>
          <cell r="M78">
            <v>10.68</v>
          </cell>
          <cell r="N78">
            <v>1158.02</v>
          </cell>
          <cell r="O78">
            <v>81.06</v>
          </cell>
          <cell r="P78">
            <v>81.06</v>
          </cell>
          <cell r="Q78"/>
          <cell r="R78">
            <v>1320.14</v>
          </cell>
          <cell r="S78"/>
          <cell r="T78"/>
          <cell r="U78">
            <v>21</v>
          </cell>
          <cell r="V78">
            <v>50</v>
          </cell>
          <cell r="W78"/>
          <cell r="X78"/>
          <cell r="Y78"/>
          <cell r="Z78"/>
          <cell r="AA78">
            <v>5.25</v>
          </cell>
          <cell r="AB78">
            <v>5.7</v>
          </cell>
          <cell r="AC78">
            <v>81.95</v>
          </cell>
          <cell r="AD78">
            <v>995.96</v>
          </cell>
          <cell r="AE78">
            <v>995.96</v>
          </cell>
          <cell r="AF78">
            <v>9.9600000000000009</v>
          </cell>
          <cell r="AG78">
            <v>149.38999999999999</v>
          </cell>
          <cell r="AH78">
            <v>29.88</v>
          </cell>
          <cell r="AI78">
            <v>1666.1</v>
          </cell>
          <cell r="AJ78">
            <v>3.56</v>
          </cell>
          <cell r="AK78">
            <v>7.12</v>
          </cell>
          <cell r="AL78">
            <v>53.42</v>
          </cell>
          <cell r="AM78">
            <v>10.68</v>
          </cell>
          <cell r="AN78">
            <v>35.61</v>
          </cell>
          <cell r="AO78">
            <v>3.56</v>
          </cell>
          <cell r="AP78">
            <v>10.68</v>
          </cell>
          <cell r="AQ78">
            <v>99.6</v>
          </cell>
          <cell r="AR78">
            <v>9.9600000000000009</v>
          </cell>
          <cell r="AS78">
            <v>9.9600000000000009</v>
          </cell>
          <cell r="AT78">
            <v>149.38999999999999</v>
          </cell>
          <cell r="AU78">
            <v>29.88</v>
          </cell>
          <cell r="AV78">
            <v>2.5299999999999998</v>
          </cell>
          <cell r="AW78"/>
          <cell r="AX78"/>
          <cell r="AY78"/>
          <cell r="AZ78"/>
          <cell r="BA78"/>
          <cell r="BB78"/>
          <cell r="BC78"/>
          <cell r="BD78"/>
          <cell r="BE78"/>
          <cell r="BF78">
            <v>37.450000000000003</v>
          </cell>
          <cell r="BG78"/>
          <cell r="BH78">
            <v>50</v>
          </cell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>
            <v>0.01</v>
          </cell>
          <cell r="BT78">
            <v>8.8000000000000007</v>
          </cell>
          <cell r="BU78">
            <v>0.54</v>
          </cell>
          <cell r="BV78">
            <v>522.75</v>
          </cell>
          <cell r="BW78">
            <v>1143.3499999999999</v>
          </cell>
        </row>
        <row r="79">
          <cell r="A79">
            <v>76</v>
          </cell>
          <cell r="B79"/>
          <cell r="C79" t="str">
            <v>نجوى عزت عبد المجيد القرنى</v>
          </cell>
          <cell r="D79">
            <v>26701012500404</v>
          </cell>
          <cell r="E79">
            <v>278</v>
          </cell>
          <cell r="F79"/>
          <cell r="G79"/>
          <cell r="H79"/>
          <cell r="I79">
            <v>360.02</v>
          </cell>
          <cell r="J79">
            <v>3.6</v>
          </cell>
          <cell r="K79">
            <v>7.2</v>
          </cell>
          <cell r="L79">
            <v>54</v>
          </cell>
          <cell r="M79">
            <v>10.8</v>
          </cell>
          <cell r="N79">
            <v>1203.27</v>
          </cell>
          <cell r="O79">
            <v>84.23</v>
          </cell>
          <cell r="P79">
            <v>84.23</v>
          </cell>
          <cell r="Q79"/>
          <cell r="R79">
            <v>1371.73</v>
          </cell>
          <cell r="S79"/>
          <cell r="T79"/>
          <cell r="U79">
            <v>21</v>
          </cell>
          <cell r="V79">
            <v>50</v>
          </cell>
          <cell r="W79"/>
          <cell r="X79"/>
          <cell r="Y79"/>
          <cell r="Z79"/>
          <cell r="AA79">
            <v>2.69</v>
          </cell>
          <cell r="AB79">
            <v>5.63</v>
          </cell>
          <cell r="AC79">
            <v>79.319999999999993</v>
          </cell>
          <cell r="AD79">
            <v>1041.03</v>
          </cell>
          <cell r="AE79">
            <v>1041.03</v>
          </cell>
          <cell r="AF79">
            <v>10.41</v>
          </cell>
          <cell r="AG79">
            <v>156.15</v>
          </cell>
          <cell r="AH79">
            <v>31.23</v>
          </cell>
          <cell r="AI79">
            <v>1724.44</v>
          </cell>
          <cell r="AJ79">
            <v>3.6</v>
          </cell>
          <cell r="AK79">
            <v>7.2</v>
          </cell>
          <cell r="AL79">
            <v>54</v>
          </cell>
          <cell r="AM79">
            <v>10.8</v>
          </cell>
          <cell r="AN79">
            <v>36</v>
          </cell>
          <cell r="AO79">
            <v>3.6</v>
          </cell>
          <cell r="AP79">
            <v>10.8</v>
          </cell>
          <cell r="AQ79">
            <v>104.1</v>
          </cell>
          <cell r="AR79">
            <v>10.41</v>
          </cell>
          <cell r="AS79">
            <v>10.41</v>
          </cell>
          <cell r="AT79">
            <v>156.15</v>
          </cell>
          <cell r="AU79">
            <v>31.23</v>
          </cell>
          <cell r="AV79">
            <v>29.76</v>
          </cell>
          <cell r="AW79"/>
          <cell r="AX79"/>
          <cell r="AY79"/>
          <cell r="AZ79"/>
          <cell r="BA79"/>
          <cell r="BB79"/>
          <cell r="BC79"/>
          <cell r="BD79">
            <v>2</v>
          </cell>
          <cell r="BE79">
            <v>1</v>
          </cell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>
            <v>0.02</v>
          </cell>
          <cell r="BT79">
            <v>8.9</v>
          </cell>
          <cell r="BU79">
            <v>0.86</v>
          </cell>
          <cell r="BV79">
            <v>480.84</v>
          </cell>
          <cell r="BW79">
            <v>1243.5999999999999</v>
          </cell>
        </row>
        <row r="80">
          <cell r="A80">
            <v>77</v>
          </cell>
          <cell r="B80"/>
          <cell r="C80" t="str">
            <v>نهال محمد عصمت محمد بيومى</v>
          </cell>
          <cell r="D80">
            <v>28409082500082</v>
          </cell>
          <cell r="E80">
            <v>274</v>
          </cell>
          <cell r="F80"/>
          <cell r="G80"/>
          <cell r="H80"/>
          <cell r="I80">
            <v>354.84</v>
          </cell>
          <cell r="J80">
            <v>3.55</v>
          </cell>
          <cell r="K80">
            <v>7.1</v>
          </cell>
          <cell r="L80">
            <v>53.23</v>
          </cell>
          <cell r="M80">
            <v>10.65</v>
          </cell>
          <cell r="N80">
            <v>744.88</v>
          </cell>
          <cell r="O80">
            <v>52.14</v>
          </cell>
          <cell r="P80">
            <v>52.14</v>
          </cell>
          <cell r="Q80"/>
          <cell r="R80">
            <v>849.16</v>
          </cell>
          <cell r="S80"/>
          <cell r="T80"/>
          <cell r="U80">
            <v>13.65</v>
          </cell>
          <cell r="V80">
            <v>95</v>
          </cell>
          <cell r="W80"/>
          <cell r="X80"/>
          <cell r="Y80"/>
          <cell r="Z80"/>
          <cell r="AA80"/>
          <cell r="AB80">
            <v>3.63</v>
          </cell>
          <cell r="AC80">
            <v>112.28</v>
          </cell>
          <cell r="AD80">
            <v>978.15</v>
          </cell>
          <cell r="AE80">
            <v>978.15</v>
          </cell>
          <cell r="AF80">
            <v>9.7799999999999994</v>
          </cell>
          <cell r="AG80">
            <v>146.72</v>
          </cell>
          <cell r="AH80">
            <v>29.34</v>
          </cell>
          <cell r="AI80">
            <v>1221.81</v>
          </cell>
          <cell r="AJ80">
            <v>3.55</v>
          </cell>
          <cell r="AK80">
            <v>7.1</v>
          </cell>
          <cell r="AL80">
            <v>53.23</v>
          </cell>
          <cell r="AM80">
            <v>10.65</v>
          </cell>
          <cell r="AN80">
            <v>35.479999999999997</v>
          </cell>
          <cell r="AO80">
            <v>3.55</v>
          </cell>
          <cell r="AP80">
            <v>10.65</v>
          </cell>
          <cell r="AQ80">
            <v>97.81</v>
          </cell>
          <cell r="AR80">
            <v>9.7799999999999994</v>
          </cell>
          <cell r="AS80">
            <v>9.7799999999999994</v>
          </cell>
          <cell r="AT80">
            <v>146.72</v>
          </cell>
          <cell r="AU80">
            <v>29.34</v>
          </cell>
          <cell r="AV80"/>
          <cell r="AW80"/>
          <cell r="AX80"/>
          <cell r="AY80"/>
          <cell r="AZ80">
            <v>35</v>
          </cell>
          <cell r="BA80"/>
          <cell r="BB80"/>
          <cell r="BC80"/>
          <cell r="BD80">
            <v>2</v>
          </cell>
          <cell r="BE80">
            <v>1</v>
          </cell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>
            <v>0.02</v>
          </cell>
          <cell r="BT80">
            <v>4.95</v>
          </cell>
          <cell r="BU80"/>
          <cell r="BV80">
            <v>460.61</v>
          </cell>
          <cell r="BW80">
            <v>761.2</v>
          </cell>
        </row>
        <row r="81">
          <cell r="A81">
            <v>78</v>
          </cell>
          <cell r="B81"/>
          <cell r="C81" t="str">
            <v>نهى عثمان عبدالحافظ ابراهيم</v>
          </cell>
          <cell r="D81">
            <v>28310112500426</v>
          </cell>
          <cell r="E81">
            <v>246</v>
          </cell>
          <cell r="F81"/>
          <cell r="G81">
            <v>100</v>
          </cell>
          <cell r="H81"/>
          <cell r="I81">
            <v>318.58</v>
          </cell>
          <cell r="J81">
            <v>3.19</v>
          </cell>
          <cell r="K81">
            <v>6.37</v>
          </cell>
          <cell r="L81">
            <v>47.79</v>
          </cell>
          <cell r="M81">
            <v>9.56</v>
          </cell>
          <cell r="N81">
            <v>1011.29</v>
          </cell>
          <cell r="O81">
            <v>70.790000000000006</v>
          </cell>
          <cell r="P81">
            <v>70.790000000000006</v>
          </cell>
          <cell r="Q81"/>
          <cell r="R81">
            <v>1152.8699999999999</v>
          </cell>
          <cell r="S81"/>
          <cell r="T81"/>
          <cell r="U81">
            <v>14.4</v>
          </cell>
          <cell r="V81">
            <v>50</v>
          </cell>
          <cell r="W81"/>
          <cell r="X81"/>
          <cell r="Y81"/>
          <cell r="Z81"/>
          <cell r="AA81"/>
          <cell r="AB81">
            <v>5.08</v>
          </cell>
          <cell r="AC81">
            <v>169.48</v>
          </cell>
          <cell r="AD81">
            <v>953.77</v>
          </cell>
          <cell r="AE81">
            <v>953.77</v>
          </cell>
          <cell r="AF81">
            <v>9.5399999999999991</v>
          </cell>
          <cell r="AG81">
            <v>143.07</v>
          </cell>
          <cell r="AH81">
            <v>28.61</v>
          </cell>
          <cell r="AI81">
            <v>1570.48</v>
          </cell>
          <cell r="AJ81">
            <v>3.19</v>
          </cell>
          <cell r="AK81">
            <v>6.37</v>
          </cell>
          <cell r="AL81">
            <v>47.79</v>
          </cell>
          <cell r="AM81">
            <v>9.56</v>
          </cell>
          <cell r="AN81">
            <v>31.86</v>
          </cell>
          <cell r="AO81">
            <v>3.19</v>
          </cell>
          <cell r="AP81">
            <v>9.56</v>
          </cell>
          <cell r="AQ81">
            <v>95.38</v>
          </cell>
          <cell r="AR81">
            <v>9.5399999999999991</v>
          </cell>
          <cell r="AS81">
            <v>9.5399999999999991</v>
          </cell>
          <cell r="AT81">
            <v>143.07</v>
          </cell>
          <cell r="AU81">
            <v>28.61</v>
          </cell>
          <cell r="AV81"/>
          <cell r="AW81">
            <v>216.5</v>
          </cell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>
            <v>54.92</v>
          </cell>
          <cell r="BR81"/>
          <cell r="BS81"/>
          <cell r="BT81">
            <v>6.25</v>
          </cell>
          <cell r="BU81"/>
          <cell r="BV81">
            <v>675.33</v>
          </cell>
          <cell r="BW81">
            <v>895.15</v>
          </cell>
        </row>
        <row r="82">
          <cell r="A82">
            <v>79</v>
          </cell>
          <cell r="B82"/>
          <cell r="C82" t="str">
            <v>نهى فتحى محمد الصغير</v>
          </cell>
          <cell r="D82">
            <v>28712152500268</v>
          </cell>
          <cell r="E82">
            <v>255</v>
          </cell>
          <cell r="F82"/>
          <cell r="G82"/>
          <cell r="H82"/>
          <cell r="I82">
            <v>330.23</v>
          </cell>
          <cell r="J82">
            <v>3.3</v>
          </cell>
          <cell r="K82">
            <v>6.6</v>
          </cell>
          <cell r="L82">
            <v>49.53</v>
          </cell>
          <cell r="M82">
            <v>9.91</v>
          </cell>
          <cell r="N82">
            <v>961.72</v>
          </cell>
          <cell r="O82">
            <v>67.319999999999993</v>
          </cell>
          <cell r="P82">
            <v>67.319999999999993</v>
          </cell>
          <cell r="Q82"/>
          <cell r="R82">
            <v>1096.3599999999999</v>
          </cell>
          <cell r="S82"/>
          <cell r="T82"/>
          <cell r="U82">
            <v>14.4</v>
          </cell>
          <cell r="V82">
            <v>50</v>
          </cell>
          <cell r="W82"/>
          <cell r="X82"/>
          <cell r="Y82"/>
          <cell r="Z82">
            <v>14.4</v>
          </cell>
          <cell r="AA82"/>
          <cell r="AB82">
            <v>5.14</v>
          </cell>
          <cell r="AC82">
            <v>83.94</v>
          </cell>
          <cell r="AD82">
            <v>800.07</v>
          </cell>
          <cell r="AE82">
            <v>800.07</v>
          </cell>
          <cell r="AF82">
            <v>8</v>
          </cell>
          <cell r="AG82">
            <v>120.01</v>
          </cell>
          <cell r="AH82">
            <v>24</v>
          </cell>
          <cell r="AI82">
            <v>1401.65</v>
          </cell>
          <cell r="AJ82">
            <v>3.3</v>
          </cell>
          <cell r="AK82">
            <v>6.6</v>
          </cell>
          <cell r="AL82">
            <v>49.53</v>
          </cell>
          <cell r="AM82">
            <v>9.91</v>
          </cell>
          <cell r="AN82">
            <v>33.020000000000003</v>
          </cell>
          <cell r="AO82">
            <v>3.3</v>
          </cell>
          <cell r="AP82">
            <v>9.91</v>
          </cell>
          <cell r="AQ82">
            <v>80.010000000000005</v>
          </cell>
          <cell r="AR82">
            <v>8</v>
          </cell>
          <cell r="AS82">
            <v>8</v>
          </cell>
          <cell r="AT82">
            <v>120.01</v>
          </cell>
          <cell r="AU82">
            <v>24</v>
          </cell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>
            <v>0.01</v>
          </cell>
          <cell r="BT82">
            <v>7.4</v>
          </cell>
          <cell r="BU82"/>
          <cell r="BV82">
            <v>363</v>
          </cell>
          <cell r="BW82">
            <v>1038.6500000000001</v>
          </cell>
        </row>
        <row r="83">
          <cell r="A83">
            <v>80</v>
          </cell>
          <cell r="B83"/>
          <cell r="C83" t="str">
            <v>نهى محمد عفيفى محمود</v>
          </cell>
          <cell r="D83">
            <v>28708232500181</v>
          </cell>
          <cell r="E83">
            <v>255</v>
          </cell>
          <cell r="F83">
            <v>213.02</v>
          </cell>
          <cell r="G83"/>
          <cell r="H83"/>
          <cell r="I83">
            <v>330.23</v>
          </cell>
          <cell r="J83">
            <v>3.3</v>
          </cell>
          <cell r="K83">
            <v>6.6</v>
          </cell>
          <cell r="L83">
            <v>49.53</v>
          </cell>
          <cell r="M83">
            <v>9.91</v>
          </cell>
          <cell r="N83">
            <v>1032.52</v>
          </cell>
          <cell r="O83">
            <v>72.28</v>
          </cell>
          <cell r="P83">
            <v>72.28</v>
          </cell>
          <cell r="Q83"/>
          <cell r="R83">
            <v>1177.08</v>
          </cell>
          <cell r="S83"/>
          <cell r="T83"/>
          <cell r="U83">
            <v>14.4</v>
          </cell>
          <cell r="V83">
            <v>50</v>
          </cell>
          <cell r="W83"/>
          <cell r="X83"/>
          <cell r="Y83"/>
          <cell r="Z83"/>
          <cell r="AA83"/>
          <cell r="AB83">
            <v>5.14</v>
          </cell>
          <cell r="AC83">
            <v>282.56</v>
          </cell>
          <cell r="AD83">
            <v>1079.4100000000001</v>
          </cell>
          <cell r="AE83">
            <v>1079.4100000000001</v>
          </cell>
          <cell r="AF83">
            <v>10.79</v>
          </cell>
          <cell r="AG83">
            <v>161.91</v>
          </cell>
          <cell r="AH83">
            <v>32.380000000000003</v>
          </cell>
          <cell r="AI83">
            <v>1734.06</v>
          </cell>
          <cell r="AJ83">
            <v>3.3</v>
          </cell>
          <cell r="AK83">
            <v>6.6</v>
          </cell>
          <cell r="AL83">
            <v>49.53</v>
          </cell>
          <cell r="AM83">
            <v>9.91</v>
          </cell>
          <cell r="AN83">
            <v>33.020000000000003</v>
          </cell>
          <cell r="AO83">
            <v>3.3</v>
          </cell>
          <cell r="AP83">
            <v>9.91</v>
          </cell>
          <cell r="AQ83">
            <v>107.94</v>
          </cell>
          <cell r="AR83">
            <v>10.79</v>
          </cell>
          <cell r="AS83">
            <v>10.79</v>
          </cell>
          <cell r="AT83">
            <v>161.91</v>
          </cell>
          <cell r="AU83">
            <v>32.380000000000003</v>
          </cell>
          <cell r="AV83"/>
          <cell r="AW83"/>
          <cell r="AX83"/>
          <cell r="AY83"/>
          <cell r="AZ83">
            <v>35</v>
          </cell>
          <cell r="BA83">
            <v>1</v>
          </cell>
          <cell r="BB83"/>
          <cell r="BC83"/>
          <cell r="BD83">
            <v>2</v>
          </cell>
          <cell r="BE83">
            <v>1</v>
          </cell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>
            <v>0.03</v>
          </cell>
          <cell r="BT83">
            <v>9</v>
          </cell>
          <cell r="BU83">
            <v>1.05</v>
          </cell>
          <cell r="BV83">
            <v>488.46</v>
          </cell>
          <cell r="BW83">
            <v>1245.5999999999999</v>
          </cell>
        </row>
        <row r="84">
          <cell r="A84">
            <v>81</v>
          </cell>
          <cell r="B84"/>
          <cell r="C84" t="str">
            <v>نهى محمد نبيل كامل محمود</v>
          </cell>
          <cell r="D84">
            <v>28309202500125</v>
          </cell>
          <cell r="E84">
            <v>275</v>
          </cell>
          <cell r="F84"/>
          <cell r="G84"/>
          <cell r="H84"/>
          <cell r="I84">
            <v>356.13</v>
          </cell>
          <cell r="J84">
            <v>3.56</v>
          </cell>
          <cell r="K84">
            <v>7.12</v>
          </cell>
          <cell r="L84">
            <v>53.42</v>
          </cell>
          <cell r="M84">
            <v>10.68</v>
          </cell>
          <cell r="N84">
            <v>1158.02</v>
          </cell>
          <cell r="O84">
            <v>81.06</v>
          </cell>
          <cell r="P84">
            <v>81.06</v>
          </cell>
          <cell r="Q84"/>
          <cell r="R84">
            <v>1320.14</v>
          </cell>
          <cell r="S84"/>
          <cell r="T84"/>
          <cell r="U84">
            <v>21</v>
          </cell>
          <cell r="V84">
            <v>140</v>
          </cell>
          <cell r="W84"/>
          <cell r="X84"/>
          <cell r="Y84"/>
          <cell r="Z84"/>
          <cell r="AA84">
            <v>5.25</v>
          </cell>
          <cell r="AB84">
            <v>5.7</v>
          </cell>
          <cell r="AC84">
            <v>171.95</v>
          </cell>
          <cell r="AD84">
            <v>995.96</v>
          </cell>
          <cell r="AE84">
            <v>995.96</v>
          </cell>
          <cell r="AF84">
            <v>9.9600000000000009</v>
          </cell>
          <cell r="AG84">
            <v>149.38999999999999</v>
          </cell>
          <cell r="AH84">
            <v>29.88</v>
          </cell>
          <cell r="AI84">
            <v>1756.1</v>
          </cell>
          <cell r="AJ84">
            <v>3.56</v>
          </cell>
          <cell r="AK84">
            <v>7.12</v>
          </cell>
          <cell r="AL84">
            <v>53.42</v>
          </cell>
          <cell r="AM84">
            <v>10.68</v>
          </cell>
          <cell r="AN84">
            <v>35.61</v>
          </cell>
          <cell r="AO84">
            <v>3.56</v>
          </cell>
          <cell r="AP84">
            <v>10.68</v>
          </cell>
          <cell r="AQ84">
            <v>99.6</v>
          </cell>
          <cell r="AR84">
            <v>9.9600000000000009</v>
          </cell>
          <cell r="AS84">
            <v>9.9600000000000009</v>
          </cell>
          <cell r="AT84">
            <v>149.38999999999999</v>
          </cell>
          <cell r="AU84">
            <v>29.88</v>
          </cell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>
            <v>0.01</v>
          </cell>
          <cell r="BT84">
            <v>9.5</v>
          </cell>
          <cell r="BU84">
            <v>2.37</v>
          </cell>
          <cell r="BV84">
            <v>435.3</v>
          </cell>
          <cell r="BW84">
            <v>1320.8</v>
          </cell>
        </row>
        <row r="85">
          <cell r="A85">
            <v>82</v>
          </cell>
          <cell r="B85"/>
          <cell r="C85" t="str">
            <v>نيفين عبد اللاه محمد عبد الرحيم</v>
          </cell>
          <cell r="D85">
            <v>28204210100288</v>
          </cell>
          <cell r="E85">
            <v>263</v>
          </cell>
          <cell r="F85"/>
          <cell r="G85"/>
          <cell r="H85"/>
          <cell r="I85">
            <v>340.59</v>
          </cell>
          <cell r="J85">
            <v>3.41</v>
          </cell>
          <cell r="K85">
            <v>6.81</v>
          </cell>
          <cell r="L85">
            <v>51.09</v>
          </cell>
          <cell r="M85">
            <v>10.220000000000001</v>
          </cell>
          <cell r="N85">
            <v>1159.31</v>
          </cell>
          <cell r="O85">
            <v>81.150000000000006</v>
          </cell>
          <cell r="P85">
            <v>81.150000000000006</v>
          </cell>
          <cell r="Q85"/>
          <cell r="R85">
            <v>1321.61</v>
          </cell>
          <cell r="S85"/>
          <cell r="T85"/>
          <cell r="U85">
            <v>19.2</v>
          </cell>
          <cell r="V85"/>
          <cell r="W85"/>
          <cell r="X85"/>
          <cell r="Y85"/>
          <cell r="Z85"/>
          <cell r="AA85"/>
          <cell r="AB85">
            <v>5.51</v>
          </cell>
          <cell r="AC85">
            <v>24.71</v>
          </cell>
          <cell r="AD85">
            <v>1005.73</v>
          </cell>
          <cell r="AE85">
            <v>1005.73</v>
          </cell>
          <cell r="AF85">
            <v>10.06</v>
          </cell>
          <cell r="AG85">
            <v>150.86000000000001</v>
          </cell>
          <cell r="AH85">
            <v>30.17</v>
          </cell>
          <cell r="AI85">
            <v>1608.94</v>
          </cell>
          <cell r="AJ85">
            <v>3.41</v>
          </cell>
          <cell r="AK85">
            <v>6.81</v>
          </cell>
          <cell r="AL85">
            <v>51.09</v>
          </cell>
          <cell r="AM85">
            <v>10.220000000000001</v>
          </cell>
          <cell r="AN85">
            <v>34.06</v>
          </cell>
          <cell r="AO85">
            <v>3.41</v>
          </cell>
          <cell r="AP85">
            <v>10.220000000000001</v>
          </cell>
          <cell r="AQ85">
            <v>100.57</v>
          </cell>
          <cell r="AR85">
            <v>10.06</v>
          </cell>
          <cell r="AS85">
            <v>10.06</v>
          </cell>
          <cell r="AT85">
            <v>150.86000000000001</v>
          </cell>
          <cell r="AU85">
            <v>30.17</v>
          </cell>
          <cell r="AV85"/>
          <cell r="AW85"/>
          <cell r="AX85"/>
          <cell r="AY85"/>
          <cell r="AZ85">
            <v>35</v>
          </cell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>
            <v>8.15</v>
          </cell>
          <cell r="BU85"/>
          <cell r="BV85">
            <v>464.09</v>
          </cell>
          <cell r="BW85">
            <v>1144.8499999999999</v>
          </cell>
        </row>
        <row r="86">
          <cell r="A86">
            <v>83</v>
          </cell>
          <cell r="B86"/>
          <cell r="C86" t="str">
            <v>هاله علي الدين محمود سيد</v>
          </cell>
          <cell r="D86">
            <v>28707172500121</v>
          </cell>
          <cell r="E86">
            <v>260</v>
          </cell>
          <cell r="F86"/>
          <cell r="G86"/>
          <cell r="H86"/>
          <cell r="I86">
            <v>336.71</v>
          </cell>
          <cell r="J86">
            <v>3.37</v>
          </cell>
          <cell r="K86">
            <v>6.73</v>
          </cell>
          <cell r="L86">
            <v>50.51</v>
          </cell>
          <cell r="M86">
            <v>10.1</v>
          </cell>
          <cell r="N86">
            <v>1096.17</v>
          </cell>
          <cell r="O86">
            <v>76.73</v>
          </cell>
          <cell r="P86">
            <v>76.73</v>
          </cell>
          <cell r="Q86"/>
          <cell r="R86">
            <v>1249.6300000000001</v>
          </cell>
          <cell r="S86"/>
          <cell r="T86"/>
          <cell r="U86">
            <v>14.4</v>
          </cell>
          <cell r="V86">
            <v>50</v>
          </cell>
          <cell r="W86"/>
          <cell r="X86"/>
          <cell r="Y86"/>
          <cell r="Z86"/>
          <cell r="AA86"/>
          <cell r="AB86">
            <v>5.47</v>
          </cell>
          <cell r="AC86">
            <v>69.87</v>
          </cell>
          <cell r="AD86">
            <v>932.79</v>
          </cell>
          <cell r="AE86">
            <v>932.79</v>
          </cell>
          <cell r="AF86">
            <v>9.33</v>
          </cell>
          <cell r="AG86">
            <v>139.91999999999999</v>
          </cell>
          <cell r="AH86">
            <v>27.98</v>
          </cell>
          <cell r="AI86">
            <v>1567.44</v>
          </cell>
          <cell r="AJ86">
            <v>3.37</v>
          </cell>
          <cell r="AK86">
            <v>6.73</v>
          </cell>
          <cell r="AL86">
            <v>50.51</v>
          </cell>
          <cell r="AM86">
            <v>10.1</v>
          </cell>
          <cell r="AN86">
            <v>33.67</v>
          </cell>
          <cell r="AO86">
            <v>3.37</v>
          </cell>
          <cell r="AP86">
            <v>10.1</v>
          </cell>
          <cell r="AQ86">
            <v>93.28</v>
          </cell>
          <cell r="AR86">
            <v>9.33</v>
          </cell>
          <cell r="AS86">
            <v>9.33</v>
          </cell>
          <cell r="AT86">
            <v>139.91999999999999</v>
          </cell>
          <cell r="AU86">
            <v>27.98</v>
          </cell>
          <cell r="AV86"/>
          <cell r="AW86"/>
          <cell r="AX86"/>
          <cell r="AY86"/>
          <cell r="AZ86"/>
          <cell r="BA86"/>
          <cell r="BB86"/>
          <cell r="BC86"/>
          <cell r="BD86"/>
          <cell r="BE86"/>
          <cell r="BF86"/>
          <cell r="BG86"/>
          <cell r="BH86">
            <v>60</v>
          </cell>
          <cell r="BI86"/>
          <cell r="BJ86"/>
          <cell r="BK86"/>
          <cell r="BL86"/>
          <cell r="BM86"/>
          <cell r="BN86"/>
          <cell r="BO86"/>
          <cell r="BP86"/>
          <cell r="BQ86"/>
          <cell r="BR86"/>
          <cell r="BS86"/>
          <cell r="BT86">
            <v>8.3000000000000007</v>
          </cell>
          <cell r="BU86"/>
          <cell r="BV86">
            <v>465.99</v>
          </cell>
          <cell r="BW86">
            <v>1101.45</v>
          </cell>
        </row>
        <row r="87">
          <cell r="A87">
            <v>84</v>
          </cell>
          <cell r="B87"/>
          <cell r="C87" t="str">
            <v>ولاء عبد الناصر حسين أحمد</v>
          </cell>
          <cell r="D87">
            <v>28703202500168</v>
          </cell>
          <cell r="E87">
            <v>260</v>
          </cell>
          <cell r="F87"/>
          <cell r="G87"/>
          <cell r="H87"/>
          <cell r="I87">
            <v>336.71</v>
          </cell>
          <cell r="J87">
            <v>3.37</v>
          </cell>
          <cell r="K87">
            <v>6.73</v>
          </cell>
          <cell r="L87">
            <v>50.51</v>
          </cell>
          <cell r="M87">
            <v>10.1</v>
          </cell>
          <cell r="N87">
            <v>1096.17</v>
          </cell>
          <cell r="O87">
            <v>76.73</v>
          </cell>
          <cell r="P87">
            <v>76.73</v>
          </cell>
          <cell r="Q87"/>
          <cell r="R87">
            <v>1249.6300000000001</v>
          </cell>
          <cell r="S87"/>
          <cell r="T87"/>
          <cell r="U87">
            <v>14.4</v>
          </cell>
          <cell r="V87">
            <v>50</v>
          </cell>
          <cell r="W87"/>
          <cell r="X87"/>
          <cell r="Y87"/>
          <cell r="Z87"/>
          <cell r="AA87"/>
          <cell r="AB87">
            <v>5.47</v>
          </cell>
          <cell r="AC87">
            <v>69.87</v>
          </cell>
          <cell r="AD87">
            <v>932.79</v>
          </cell>
          <cell r="AE87">
            <v>932.79</v>
          </cell>
          <cell r="AF87">
            <v>9.33</v>
          </cell>
          <cell r="AG87">
            <v>139.91999999999999</v>
          </cell>
          <cell r="AH87">
            <v>27.98</v>
          </cell>
          <cell r="AI87">
            <v>1567.44</v>
          </cell>
          <cell r="AJ87">
            <v>3.37</v>
          </cell>
          <cell r="AK87">
            <v>6.73</v>
          </cell>
          <cell r="AL87">
            <v>50.51</v>
          </cell>
          <cell r="AM87">
            <v>10.1</v>
          </cell>
          <cell r="AN87">
            <v>33.67</v>
          </cell>
          <cell r="AO87">
            <v>3.37</v>
          </cell>
          <cell r="AP87">
            <v>10.1</v>
          </cell>
          <cell r="AQ87">
            <v>93.28</v>
          </cell>
          <cell r="AR87">
            <v>9.33</v>
          </cell>
          <cell r="AS87">
            <v>9.33</v>
          </cell>
          <cell r="AT87">
            <v>139.91999999999999</v>
          </cell>
          <cell r="AU87">
            <v>27.98</v>
          </cell>
          <cell r="AV87"/>
          <cell r="AW87"/>
          <cell r="AX87"/>
          <cell r="AY87"/>
          <cell r="AZ87"/>
          <cell r="BA87"/>
          <cell r="BB87"/>
          <cell r="BC87"/>
          <cell r="BD87"/>
          <cell r="BE87"/>
          <cell r="BF87"/>
          <cell r="BG87"/>
          <cell r="BH87"/>
          <cell r="BI87"/>
          <cell r="BJ87"/>
          <cell r="BK87"/>
          <cell r="BL87"/>
          <cell r="BM87"/>
          <cell r="BN87"/>
          <cell r="BO87"/>
          <cell r="BP87"/>
          <cell r="BQ87"/>
          <cell r="BR87"/>
          <cell r="BS87"/>
          <cell r="BT87">
            <v>8.3000000000000007</v>
          </cell>
          <cell r="BU87"/>
          <cell r="BV87">
            <v>405.99</v>
          </cell>
          <cell r="BW87">
            <v>1161.45</v>
          </cell>
        </row>
        <row r="88">
          <cell r="A88">
            <v>85</v>
          </cell>
          <cell r="B88"/>
          <cell r="C88" t="str">
            <v>ياسمين محمد رفعت محمد</v>
          </cell>
          <cell r="D88">
            <v>28607202503745</v>
          </cell>
          <cell r="E88">
            <v>260</v>
          </cell>
          <cell r="F88"/>
          <cell r="G88"/>
          <cell r="H88"/>
          <cell r="I88">
            <v>336.71</v>
          </cell>
          <cell r="J88">
            <v>3.37</v>
          </cell>
          <cell r="K88">
            <v>6.73</v>
          </cell>
          <cell r="L88">
            <v>50.51</v>
          </cell>
          <cell r="M88">
            <v>10.1</v>
          </cell>
          <cell r="N88">
            <v>1096.17</v>
          </cell>
          <cell r="O88">
            <v>76.73</v>
          </cell>
          <cell r="P88">
            <v>76.73</v>
          </cell>
          <cell r="Q88"/>
          <cell r="R88">
            <v>1249.6300000000001</v>
          </cell>
          <cell r="S88"/>
          <cell r="T88"/>
          <cell r="U88">
            <v>14.4</v>
          </cell>
          <cell r="V88">
            <v>50</v>
          </cell>
          <cell r="W88"/>
          <cell r="X88"/>
          <cell r="Y88"/>
          <cell r="Z88"/>
          <cell r="AA88"/>
          <cell r="AB88">
            <v>5.47</v>
          </cell>
          <cell r="AC88">
            <v>69.87</v>
          </cell>
          <cell r="AD88">
            <v>932.79</v>
          </cell>
          <cell r="AE88">
            <v>932.79</v>
          </cell>
          <cell r="AF88">
            <v>9.33</v>
          </cell>
          <cell r="AG88">
            <v>139.91999999999999</v>
          </cell>
          <cell r="AH88">
            <v>27.98</v>
          </cell>
          <cell r="AI88">
            <v>1567.44</v>
          </cell>
          <cell r="AJ88">
            <v>3.37</v>
          </cell>
          <cell r="AK88">
            <v>6.73</v>
          </cell>
          <cell r="AL88">
            <v>50.51</v>
          </cell>
          <cell r="AM88">
            <v>10.1</v>
          </cell>
          <cell r="AN88">
            <v>33.67</v>
          </cell>
          <cell r="AO88">
            <v>3.37</v>
          </cell>
          <cell r="AP88">
            <v>10.1</v>
          </cell>
          <cell r="AQ88">
            <v>93.28</v>
          </cell>
          <cell r="AR88">
            <v>9.33</v>
          </cell>
          <cell r="AS88">
            <v>9.33</v>
          </cell>
          <cell r="AT88">
            <v>139.91999999999999</v>
          </cell>
          <cell r="AU88">
            <v>27.98</v>
          </cell>
          <cell r="AV88"/>
          <cell r="AW88"/>
          <cell r="AX88"/>
          <cell r="AY88"/>
          <cell r="AZ88">
            <v>35</v>
          </cell>
          <cell r="BA88"/>
          <cell r="BB88"/>
          <cell r="BC88"/>
          <cell r="BD88"/>
          <cell r="BE88"/>
          <cell r="BF88"/>
          <cell r="BG88"/>
          <cell r="BH88"/>
          <cell r="BI88"/>
          <cell r="BJ88"/>
          <cell r="BK88"/>
          <cell r="BL88"/>
          <cell r="BM88"/>
          <cell r="BN88"/>
          <cell r="BO88"/>
          <cell r="BP88"/>
          <cell r="BQ88"/>
          <cell r="BR88"/>
          <cell r="BS88"/>
          <cell r="BT88">
            <v>8.0500000000000007</v>
          </cell>
          <cell r="BU88"/>
          <cell r="BV88">
            <v>440.74</v>
          </cell>
          <cell r="BW88">
            <v>1126.7</v>
          </cell>
        </row>
      </sheetData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تسوية"/>
      <sheetName val="ورقة1"/>
      <sheetName val="ورقة عمل تسوية"/>
      <sheetName val="شامل"/>
      <sheetName val="تفصيلي المرتب يناير 2018"/>
      <sheetName val="تفصيلي مرتب يوليو 2018"/>
    </sheetNames>
    <sheetDataSet>
      <sheetData sheetId="0" refreshError="1"/>
      <sheetData sheetId="1" refreshError="1"/>
      <sheetData sheetId="2"/>
      <sheetData sheetId="3" refreshError="1"/>
      <sheetData sheetId="4">
        <row r="4">
          <cell r="A4">
            <v>1</v>
          </cell>
          <cell r="B4">
            <v>0</v>
          </cell>
        </row>
        <row r="5">
          <cell r="A5">
            <v>2</v>
          </cell>
          <cell r="B5">
            <v>0</v>
          </cell>
        </row>
        <row r="6">
          <cell r="A6">
            <v>3</v>
          </cell>
          <cell r="B6">
            <v>0</v>
          </cell>
        </row>
        <row r="7">
          <cell r="A7">
            <v>4</v>
          </cell>
          <cell r="B7">
            <v>0</v>
          </cell>
        </row>
        <row r="8">
          <cell r="A8">
            <v>5</v>
          </cell>
          <cell r="B8">
            <v>0</v>
          </cell>
        </row>
        <row r="9">
          <cell r="A9">
            <v>6</v>
          </cell>
          <cell r="B9">
            <v>0</v>
          </cell>
        </row>
        <row r="10">
          <cell r="A10">
            <v>7</v>
          </cell>
          <cell r="B10">
            <v>0</v>
          </cell>
        </row>
        <row r="11">
          <cell r="A11">
            <v>8</v>
          </cell>
          <cell r="B11">
            <v>0</v>
          </cell>
        </row>
        <row r="12">
          <cell r="A12">
            <v>9</v>
          </cell>
          <cell r="B12">
            <v>0</v>
          </cell>
        </row>
        <row r="13">
          <cell r="A13">
            <v>10</v>
          </cell>
          <cell r="B13">
            <v>0</v>
          </cell>
        </row>
        <row r="14">
          <cell r="A14">
            <v>11</v>
          </cell>
          <cell r="B14">
            <v>0</v>
          </cell>
        </row>
        <row r="15">
          <cell r="A15">
            <v>12</v>
          </cell>
          <cell r="B15">
            <v>0</v>
          </cell>
        </row>
        <row r="16">
          <cell r="A16">
            <v>13</v>
          </cell>
          <cell r="B16">
            <v>0</v>
          </cell>
        </row>
        <row r="17">
          <cell r="A17">
            <v>14</v>
          </cell>
          <cell r="B17">
            <v>0</v>
          </cell>
        </row>
        <row r="18">
          <cell r="A18">
            <v>15</v>
          </cell>
          <cell r="B18">
            <v>0</v>
          </cell>
        </row>
        <row r="19">
          <cell r="A19">
            <v>16</v>
          </cell>
          <cell r="B19">
            <v>0</v>
          </cell>
        </row>
        <row r="20">
          <cell r="A20">
            <v>17</v>
          </cell>
          <cell r="B20">
            <v>0</v>
          </cell>
        </row>
        <row r="21">
          <cell r="A21">
            <v>18</v>
          </cell>
          <cell r="B21">
            <v>0</v>
          </cell>
        </row>
        <row r="22">
          <cell r="A22">
            <v>19</v>
          </cell>
          <cell r="B22">
            <v>0</v>
          </cell>
        </row>
        <row r="23">
          <cell r="A23">
            <v>20</v>
          </cell>
          <cell r="B23">
            <v>0</v>
          </cell>
        </row>
        <row r="24">
          <cell r="A24">
            <v>21</v>
          </cell>
          <cell r="B24">
            <v>0</v>
          </cell>
        </row>
        <row r="25">
          <cell r="A25">
            <v>22</v>
          </cell>
          <cell r="B25">
            <v>0</v>
          </cell>
        </row>
        <row r="26">
          <cell r="A26">
            <v>23</v>
          </cell>
          <cell r="B26">
            <v>0</v>
          </cell>
        </row>
        <row r="27">
          <cell r="A27">
            <v>24</v>
          </cell>
          <cell r="B27">
            <v>0</v>
          </cell>
        </row>
        <row r="28">
          <cell r="A28">
            <v>25</v>
          </cell>
          <cell r="B28">
            <v>0</v>
          </cell>
        </row>
        <row r="29">
          <cell r="A29">
            <v>26</v>
          </cell>
          <cell r="B29">
            <v>0</v>
          </cell>
        </row>
        <row r="30">
          <cell r="A30">
            <v>27</v>
          </cell>
          <cell r="B30">
            <v>0</v>
          </cell>
        </row>
        <row r="31">
          <cell r="A31">
            <v>28</v>
          </cell>
          <cell r="B31">
            <v>0</v>
          </cell>
        </row>
        <row r="32">
          <cell r="A32">
            <v>29</v>
          </cell>
          <cell r="B32">
            <v>0</v>
          </cell>
        </row>
        <row r="33">
          <cell r="A33">
            <v>30</v>
          </cell>
          <cell r="B33">
            <v>0</v>
          </cell>
        </row>
        <row r="34">
          <cell r="A34">
            <v>31</v>
          </cell>
          <cell r="B34">
            <v>0</v>
          </cell>
        </row>
        <row r="35">
          <cell r="A35">
            <v>32</v>
          </cell>
          <cell r="B35">
            <v>0</v>
          </cell>
        </row>
        <row r="36">
          <cell r="A36">
            <v>33</v>
          </cell>
          <cell r="B36">
            <v>0</v>
          </cell>
        </row>
        <row r="37">
          <cell r="A37">
            <v>34</v>
          </cell>
          <cell r="B37">
            <v>0</v>
          </cell>
        </row>
        <row r="38">
          <cell r="A38">
            <v>35</v>
          </cell>
          <cell r="B38">
            <v>0</v>
          </cell>
        </row>
        <row r="39">
          <cell r="A39">
            <v>36</v>
          </cell>
          <cell r="B39">
            <v>0</v>
          </cell>
        </row>
        <row r="40">
          <cell r="A40">
            <v>37</v>
          </cell>
          <cell r="B40">
            <v>0</v>
          </cell>
        </row>
        <row r="41">
          <cell r="A41">
            <v>38</v>
          </cell>
          <cell r="B41">
            <v>0</v>
          </cell>
        </row>
        <row r="42">
          <cell r="A42">
            <v>39</v>
          </cell>
          <cell r="B42">
            <v>0</v>
          </cell>
        </row>
        <row r="43">
          <cell r="A43">
            <v>40</v>
          </cell>
          <cell r="B43">
            <v>0</v>
          </cell>
        </row>
        <row r="44">
          <cell r="A44">
            <v>41</v>
          </cell>
          <cell r="B44">
            <v>0</v>
          </cell>
        </row>
        <row r="45">
          <cell r="A45">
            <v>42</v>
          </cell>
          <cell r="B45">
            <v>0</v>
          </cell>
        </row>
        <row r="46">
          <cell r="A46">
            <v>43</v>
          </cell>
          <cell r="B46">
            <v>0</v>
          </cell>
        </row>
        <row r="47">
          <cell r="A47">
            <v>44</v>
          </cell>
          <cell r="B47">
            <v>0</v>
          </cell>
        </row>
        <row r="48">
          <cell r="A48">
            <v>45</v>
          </cell>
          <cell r="B48">
            <v>0</v>
          </cell>
        </row>
        <row r="49">
          <cell r="A49">
            <v>46</v>
          </cell>
          <cell r="B49">
            <v>0</v>
          </cell>
        </row>
        <row r="50">
          <cell r="A50">
            <v>47</v>
          </cell>
          <cell r="B50">
            <v>0</v>
          </cell>
        </row>
        <row r="51">
          <cell r="A51">
            <v>48</v>
          </cell>
          <cell r="B51">
            <v>0</v>
          </cell>
        </row>
        <row r="52">
          <cell r="A52">
            <v>49</v>
          </cell>
          <cell r="B52">
            <v>0</v>
          </cell>
        </row>
        <row r="53">
          <cell r="A53">
            <v>50</v>
          </cell>
          <cell r="B53">
            <v>0</v>
          </cell>
        </row>
        <row r="54">
          <cell r="A54">
            <v>51</v>
          </cell>
          <cell r="B54">
            <v>0</v>
          </cell>
        </row>
        <row r="55">
          <cell r="A55">
            <v>52</v>
          </cell>
          <cell r="B55">
            <v>0</v>
          </cell>
        </row>
        <row r="56">
          <cell r="A56">
            <v>53</v>
          </cell>
          <cell r="B56">
            <v>0</v>
          </cell>
        </row>
        <row r="57">
          <cell r="A57">
            <v>54</v>
          </cell>
          <cell r="B57">
            <v>0</v>
          </cell>
        </row>
        <row r="58">
          <cell r="A58">
            <v>55</v>
          </cell>
          <cell r="B58">
            <v>0</v>
          </cell>
        </row>
        <row r="59">
          <cell r="A59">
            <v>56</v>
          </cell>
          <cell r="B59">
            <v>0</v>
          </cell>
        </row>
        <row r="60">
          <cell r="A60">
            <v>57</v>
          </cell>
          <cell r="B60">
            <v>0</v>
          </cell>
        </row>
        <row r="61">
          <cell r="A61">
            <v>58</v>
          </cell>
          <cell r="B61">
            <v>0</v>
          </cell>
        </row>
        <row r="62">
          <cell r="A62">
            <v>59</v>
          </cell>
          <cell r="B62">
            <v>0</v>
          </cell>
        </row>
        <row r="63">
          <cell r="A63">
            <v>60</v>
          </cell>
          <cell r="B63">
            <v>0</v>
          </cell>
        </row>
        <row r="64">
          <cell r="A64">
            <v>61</v>
          </cell>
          <cell r="B64">
            <v>0</v>
          </cell>
        </row>
        <row r="65">
          <cell r="A65">
            <v>62</v>
          </cell>
          <cell r="B65">
            <v>0</v>
          </cell>
        </row>
        <row r="66">
          <cell r="A66">
            <v>63</v>
          </cell>
          <cell r="B66">
            <v>0</v>
          </cell>
        </row>
        <row r="67">
          <cell r="A67">
            <v>64</v>
          </cell>
          <cell r="B67">
            <v>0</v>
          </cell>
        </row>
        <row r="68">
          <cell r="A68">
            <v>65</v>
          </cell>
          <cell r="B68">
            <v>0</v>
          </cell>
        </row>
        <row r="69">
          <cell r="A69">
            <v>66</v>
          </cell>
          <cell r="B69">
            <v>0</v>
          </cell>
        </row>
        <row r="70">
          <cell r="A70">
            <v>67</v>
          </cell>
          <cell r="B70">
            <v>0</v>
          </cell>
        </row>
        <row r="71">
          <cell r="A71">
            <v>68</v>
          </cell>
          <cell r="B71">
            <v>0</v>
          </cell>
        </row>
        <row r="72">
          <cell r="A72">
            <v>69</v>
          </cell>
          <cell r="B72">
            <v>0</v>
          </cell>
        </row>
        <row r="73">
          <cell r="A73">
            <v>70</v>
          </cell>
          <cell r="B73">
            <v>0</v>
          </cell>
        </row>
        <row r="74">
          <cell r="A74">
            <v>71</v>
          </cell>
          <cell r="B74">
            <v>0</v>
          </cell>
        </row>
        <row r="75">
          <cell r="A75">
            <v>72</v>
          </cell>
          <cell r="B75">
            <v>0</v>
          </cell>
        </row>
        <row r="76">
          <cell r="A76">
            <v>73</v>
          </cell>
          <cell r="B76">
            <v>0</v>
          </cell>
        </row>
        <row r="77">
          <cell r="A77">
            <v>74</v>
          </cell>
          <cell r="B77">
            <v>0</v>
          </cell>
        </row>
        <row r="78">
          <cell r="A78">
            <v>75</v>
          </cell>
          <cell r="B78">
            <v>0</v>
          </cell>
        </row>
        <row r="79">
          <cell r="A79">
            <v>76</v>
          </cell>
          <cell r="B79">
            <v>0</v>
          </cell>
        </row>
        <row r="80">
          <cell r="A80">
            <v>77</v>
          </cell>
          <cell r="B80">
            <v>0</v>
          </cell>
        </row>
        <row r="81">
          <cell r="A81">
            <v>78</v>
          </cell>
          <cell r="B81">
            <v>0</v>
          </cell>
        </row>
        <row r="82">
          <cell r="A82">
            <v>79</v>
          </cell>
          <cell r="B82">
            <v>0</v>
          </cell>
        </row>
        <row r="83">
          <cell r="A83">
            <v>80</v>
          </cell>
          <cell r="B83">
            <v>0</v>
          </cell>
        </row>
        <row r="84">
          <cell r="A84">
            <v>81</v>
          </cell>
          <cell r="B84">
            <v>0</v>
          </cell>
        </row>
        <row r="85">
          <cell r="A85">
            <v>82</v>
          </cell>
          <cell r="B85">
            <v>0</v>
          </cell>
        </row>
        <row r="86">
          <cell r="A86">
            <v>83</v>
          </cell>
          <cell r="B86">
            <v>0</v>
          </cell>
        </row>
        <row r="87">
          <cell r="A87">
            <v>84</v>
          </cell>
          <cell r="B87">
            <v>0</v>
          </cell>
        </row>
        <row r="88">
          <cell r="A88">
            <v>85</v>
          </cell>
          <cell r="B88">
            <v>0</v>
          </cell>
        </row>
      </sheetData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 عمل تسوية"/>
      <sheetName val="بيانات تسوية"/>
      <sheetName val="بيانات تخصصية"/>
      <sheetName val="البيانات بالصور"/>
      <sheetName val="ستمبر"/>
      <sheetName val="اغسطس"/>
      <sheetName val="يناير"/>
      <sheetName val="يوليو "/>
    </sheetNames>
    <sheetDataSet>
      <sheetData sheetId="0">
        <row r="1">
          <cell r="C1">
            <v>20</v>
          </cell>
        </row>
      </sheetData>
      <sheetData sheetId="1"/>
      <sheetData sheetId="2"/>
      <sheetData sheetId="3">
        <row r="3">
          <cell r="A3">
            <v>1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"/>
      <sheetName val="البيانات بالصور (2)"/>
      <sheetName val="تفصيلي  مرتب يوليو 2018"/>
      <sheetName val="البيانات بالصور"/>
      <sheetName val="الرئيسية "/>
      <sheetName val="حساب سميحة فاروق"/>
      <sheetName val="كفر العلاوة"/>
      <sheetName val="استمارة تامين ومعاشات"/>
    </sheetNames>
    <sheetDataSet>
      <sheetData sheetId="0" refreshError="1"/>
      <sheetData sheetId="1"/>
      <sheetData sheetId="2">
        <row r="4">
          <cell r="A4">
            <v>1</v>
          </cell>
        </row>
      </sheetData>
      <sheetData sheetId="3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4">
        <row r="2">
          <cell r="O2">
            <v>80</v>
          </cell>
        </row>
      </sheetData>
      <sheetData sheetId="5">
        <row r="35">
          <cell r="D35">
            <v>11758.5</v>
          </cell>
        </row>
      </sheetData>
      <sheetData sheetId="6">
        <row r="4">
          <cell r="C4">
            <v>11758.5</v>
          </cell>
        </row>
      </sheetData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فصيلي  مرتب يوليو 2018"/>
      <sheetName val="البيانات بالصور (2)"/>
      <sheetName val="البيانات"/>
      <sheetName val="البيانات بالصور"/>
      <sheetName val="الرئيسية "/>
      <sheetName val="محمود محمود"/>
      <sheetName val="ورقة1"/>
      <sheetName val="كفر العلاوة"/>
      <sheetName val="استمارة تامين ومعاشات"/>
    </sheetNames>
    <sheetDataSet>
      <sheetData sheetId="0" refreshError="1">
        <row r="4">
          <cell r="A4">
            <v>1</v>
          </cell>
          <cell r="BV4">
            <v>0</v>
          </cell>
        </row>
        <row r="5">
          <cell r="A5">
            <v>2</v>
          </cell>
          <cell r="BV5">
            <v>0</v>
          </cell>
        </row>
        <row r="6">
          <cell r="A6">
            <v>3</v>
          </cell>
          <cell r="BV6">
            <v>0</v>
          </cell>
        </row>
        <row r="7">
          <cell r="A7">
            <v>4</v>
          </cell>
          <cell r="BV7">
            <v>0</v>
          </cell>
        </row>
        <row r="8">
          <cell r="A8">
            <v>5</v>
          </cell>
          <cell r="BV8">
            <v>0</v>
          </cell>
        </row>
        <row r="9">
          <cell r="A9">
            <v>6</v>
          </cell>
          <cell r="BV9">
            <v>0</v>
          </cell>
        </row>
        <row r="10">
          <cell r="A10">
            <v>7</v>
          </cell>
          <cell r="BV10">
            <v>0</v>
          </cell>
        </row>
        <row r="11">
          <cell r="A11">
            <v>8</v>
          </cell>
          <cell r="BV11">
            <v>0</v>
          </cell>
        </row>
        <row r="12">
          <cell r="A12">
            <v>9</v>
          </cell>
          <cell r="BV12">
            <v>0</v>
          </cell>
        </row>
        <row r="13">
          <cell r="A13">
            <v>10</v>
          </cell>
          <cell r="BV13">
            <v>0</v>
          </cell>
        </row>
        <row r="14">
          <cell r="A14">
            <v>11</v>
          </cell>
          <cell r="BV14">
            <v>0</v>
          </cell>
        </row>
        <row r="15">
          <cell r="A15">
            <v>12</v>
          </cell>
          <cell r="BV15">
            <v>0</v>
          </cell>
        </row>
        <row r="16">
          <cell r="A16">
            <v>13</v>
          </cell>
          <cell r="BV16">
            <v>0</v>
          </cell>
        </row>
        <row r="17">
          <cell r="A17">
            <v>14</v>
          </cell>
          <cell r="BV17">
            <v>0</v>
          </cell>
        </row>
        <row r="18">
          <cell r="A18">
            <v>15</v>
          </cell>
          <cell r="BV18">
            <v>0</v>
          </cell>
        </row>
        <row r="19">
          <cell r="A19">
            <v>16</v>
          </cell>
          <cell r="BV19">
            <v>0</v>
          </cell>
        </row>
        <row r="20">
          <cell r="A20">
            <v>17</v>
          </cell>
          <cell r="BV20">
            <v>0</v>
          </cell>
        </row>
        <row r="21">
          <cell r="A21">
            <v>18</v>
          </cell>
          <cell r="BV21">
            <v>0</v>
          </cell>
        </row>
        <row r="22">
          <cell r="A22">
            <v>19</v>
          </cell>
          <cell r="BV22">
            <v>0</v>
          </cell>
        </row>
        <row r="23">
          <cell r="A23">
            <v>20</v>
          </cell>
          <cell r="BV23">
            <v>0</v>
          </cell>
        </row>
        <row r="24">
          <cell r="A24">
            <v>21</v>
          </cell>
          <cell r="BV24">
            <v>0</v>
          </cell>
        </row>
        <row r="25">
          <cell r="A25">
            <v>22</v>
          </cell>
          <cell r="BV25">
            <v>0</v>
          </cell>
        </row>
        <row r="26">
          <cell r="A26">
            <v>23</v>
          </cell>
          <cell r="BV26">
            <v>0</v>
          </cell>
        </row>
        <row r="27">
          <cell r="A27">
            <v>24</v>
          </cell>
          <cell r="BV27">
            <v>0</v>
          </cell>
        </row>
        <row r="28">
          <cell r="A28">
            <v>25</v>
          </cell>
          <cell r="BV28">
            <v>0</v>
          </cell>
        </row>
        <row r="29">
          <cell r="A29">
            <v>26</v>
          </cell>
          <cell r="BV29">
            <v>0</v>
          </cell>
        </row>
        <row r="30">
          <cell r="A30">
            <v>27</v>
          </cell>
          <cell r="BV30">
            <v>0</v>
          </cell>
        </row>
        <row r="31">
          <cell r="A31">
            <v>28</v>
          </cell>
          <cell r="BV31">
            <v>0</v>
          </cell>
        </row>
        <row r="32">
          <cell r="A32">
            <v>29</v>
          </cell>
          <cell r="BV32">
            <v>0</v>
          </cell>
        </row>
        <row r="33">
          <cell r="A33">
            <v>30</v>
          </cell>
          <cell r="BV33">
            <v>0</v>
          </cell>
        </row>
        <row r="34">
          <cell r="A34">
            <v>31</v>
          </cell>
          <cell r="BV34">
            <v>0</v>
          </cell>
        </row>
        <row r="35">
          <cell r="A35">
            <v>32</v>
          </cell>
          <cell r="BV35">
            <v>0</v>
          </cell>
        </row>
        <row r="36">
          <cell r="A36">
            <v>33</v>
          </cell>
          <cell r="BV36">
            <v>0</v>
          </cell>
        </row>
        <row r="37">
          <cell r="A37">
            <v>34</v>
          </cell>
          <cell r="BV37">
            <v>0</v>
          </cell>
        </row>
        <row r="38">
          <cell r="A38">
            <v>35</v>
          </cell>
          <cell r="BV38">
            <v>0</v>
          </cell>
        </row>
        <row r="39">
          <cell r="A39">
            <v>36</v>
          </cell>
          <cell r="BV39">
            <v>0</v>
          </cell>
        </row>
        <row r="40">
          <cell r="A40">
            <v>37</v>
          </cell>
          <cell r="BV40">
            <v>0</v>
          </cell>
        </row>
        <row r="41">
          <cell r="A41">
            <v>38</v>
          </cell>
          <cell r="BV41">
            <v>0</v>
          </cell>
        </row>
        <row r="42">
          <cell r="A42">
            <v>39</v>
          </cell>
          <cell r="BV42">
            <v>0</v>
          </cell>
        </row>
        <row r="43">
          <cell r="A43">
            <v>40</v>
          </cell>
          <cell r="BV43">
            <v>0</v>
          </cell>
        </row>
        <row r="44">
          <cell r="A44">
            <v>41</v>
          </cell>
          <cell r="BV44">
            <v>0</v>
          </cell>
        </row>
        <row r="45">
          <cell r="A45">
            <v>42</v>
          </cell>
          <cell r="BV45">
            <v>0</v>
          </cell>
        </row>
        <row r="46">
          <cell r="A46">
            <v>43</v>
          </cell>
          <cell r="BV46">
            <v>0</v>
          </cell>
        </row>
        <row r="47">
          <cell r="A47">
            <v>44</v>
          </cell>
          <cell r="BV47">
            <v>0</v>
          </cell>
        </row>
        <row r="48">
          <cell r="A48">
            <v>45</v>
          </cell>
          <cell r="BV48">
            <v>0</v>
          </cell>
        </row>
        <row r="49">
          <cell r="A49">
            <v>46</v>
          </cell>
          <cell r="BV49">
            <v>0</v>
          </cell>
        </row>
        <row r="50">
          <cell r="A50">
            <v>47</v>
          </cell>
          <cell r="BV50">
            <v>0</v>
          </cell>
        </row>
        <row r="51">
          <cell r="A51">
            <v>48</v>
          </cell>
          <cell r="BV51">
            <v>0</v>
          </cell>
        </row>
        <row r="52">
          <cell r="A52">
            <v>49</v>
          </cell>
          <cell r="BV52">
            <v>0</v>
          </cell>
        </row>
        <row r="53">
          <cell r="A53">
            <v>50</v>
          </cell>
          <cell r="BV53">
            <v>0</v>
          </cell>
        </row>
        <row r="54">
          <cell r="A54">
            <v>51</v>
          </cell>
          <cell r="BV54">
            <v>0</v>
          </cell>
        </row>
        <row r="55">
          <cell r="A55">
            <v>52</v>
          </cell>
          <cell r="BV55">
            <v>0</v>
          </cell>
        </row>
        <row r="56">
          <cell r="A56">
            <v>53</v>
          </cell>
          <cell r="BV56">
            <v>0</v>
          </cell>
        </row>
        <row r="57">
          <cell r="A57">
            <v>54</v>
          </cell>
          <cell r="BV57">
            <v>0</v>
          </cell>
        </row>
        <row r="58">
          <cell r="A58">
            <v>55</v>
          </cell>
          <cell r="BV58">
            <v>0</v>
          </cell>
        </row>
        <row r="59">
          <cell r="A59">
            <v>56</v>
          </cell>
          <cell r="BV59">
            <v>0</v>
          </cell>
        </row>
        <row r="60">
          <cell r="A60">
            <v>57</v>
          </cell>
          <cell r="BV60">
            <v>0</v>
          </cell>
        </row>
        <row r="61">
          <cell r="A61">
            <v>58</v>
          </cell>
          <cell r="BV61">
            <v>0</v>
          </cell>
        </row>
        <row r="62">
          <cell r="A62">
            <v>59</v>
          </cell>
          <cell r="BV62">
            <v>0</v>
          </cell>
        </row>
        <row r="63">
          <cell r="A63">
            <v>60</v>
          </cell>
          <cell r="BV63">
            <v>0</v>
          </cell>
        </row>
        <row r="64">
          <cell r="A64">
            <v>61</v>
          </cell>
          <cell r="BV64">
            <v>0</v>
          </cell>
        </row>
        <row r="65">
          <cell r="A65">
            <v>62</v>
          </cell>
          <cell r="BV65">
            <v>0</v>
          </cell>
        </row>
        <row r="66">
          <cell r="A66">
            <v>63</v>
          </cell>
          <cell r="BV66">
            <v>0</v>
          </cell>
        </row>
        <row r="67">
          <cell r="A67">
            <v>64</v>
          </cell>
          <cell r="BV67">
            <v>0</v>
          </cell>
        </row>
        <row r="68">
          <cell r="A68">
            <v>65</v>
          </cell>
          <cell r="BV68">
            <v>0</v>
          </cell>
        </row>
        <row r="69">
          <cell r="A69">
            <v>66</v>
          </cell>
          <cell r="BV69">
            <v>0</v>
          </cell>
        </row>
        <row r="70">
          <cell r="A70">
            <v>67</v>
          </cell>
          <cell r="BV70">
            <v>0</v>
          </cell>
        </row>
        <row r="71">
          <cell r="A71">
            <v>68</v>
          </cell>
          <cell r="BV71">
            <v>0</v>
          </cell>
        </row>
        <row r="72">
          <cell r="A72">
            <v>69</v>
          </cell>
          <cell r="BV72">
            <v>0</v>
          </cell>
        </row>
        <row r="73">
          <cell r="A73">
            <v>70</v>
          </cell>
          <cell r="BV73">
            <v>0</v>
          </cell>
        </row>
        <row r="74">
          <cell r="A74">
            <v>71</v>
          </cell>
          <cell r="BV74">
            <v>0</v>
          </cell>
        </row>
        <row r="75">
          <cell r="A75">
            <v>72</v>
          </cell>
          <cell r="BV75">
            <v>0</v>
          </cell>
        </row>
        <row r="76">
          <cell r="A76">
            <v>73</v>
          </cell>
          <cell r="BV76">
            <v>0</v>
          </cell>
        </row>
        <row r="77">
          <cell r="A77">
            <v>74</v>
          </cell>
          <cell r="BV77">
            <v>0</v>
          </cell>
        </row>
        <row r="78">
          <cell r="A78">
            <v>75</v>
          </cell>
          <cell r="BV78">
            <v>0</v>
          </cell>
        </row>
        <row r="79">
          <cell r="A79">
            <v>76</v>
          </cell>
          <cell r="BV79">
            <v>0</v>
          </cell>
        </row>
        <row r="80">
          <cell r="A80">
            <v>77</v>
          </cell>
          <cell r="BV80">
            <v>0</v>
          </cell>
        </row>
        <row r="81">
          <cell r="A81">
            <v>78</v>
          </cell>
          <cell r="BV81">
            <v>0</v>
          </cell>
        </row>
        <row r="82">
          <cell r="A82">
            <v>79</v>
          </cell>
          <cell r="BV82">
            <v>0</v>
          </cell>
        </row>
        <row r="83">
          <cell r="A83">
            <v>80</v>
          </cell>
          <cell r="BV83">
            <v>0</v>
          </cell>
        </row>
        <row r="84">
          <cell r="A84">
            <v>81</v>
          </cell>
          <cell r="BV84">
            <v>0</v>
          </cell>
        </row>
        <row r="85">
          <cell r="A85">
            <v>82</v>
          </cell>
          <cell r="BV85">
            <v>0</v>
          </cell>
        </row>
        <row r="86">
          <cell r="A86">
            <v>83</v>
          </cell>
          <cell r="BV86">
            <v>0</v>
          </cell>
        </row>
        <row r="87">
          <cell r="A87">
            <v>84</v>
          </cell>
          <cell r="BV87">
            <v>0</v>
          </cell>
        </row>
        <row r="88">
          <cell r="A88">
            <v>85</v>
          </cell>
          <cell r="BV88">
            <v>0</v>
          </cell>
        </row>
      </sheetData>
      <sheetData sheetId="1" refreshError="1"/>
      <sheetData sheetId="2" refreshError="1"/>
      <sheetData sheetId="3" refreshError="1"/>
      <sheetData sheetId="4" refreshError="1">
        <row r="2">
          <cell r="O2">
            <v>50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images"/>
      <sheetName val="Feuil3"/>
    </sheetNames>
    <sheetDataSet>
      <sheetData sheetId="0">
        <row r="5">
          <cell r="H5">
            <v>8</v>
          </cell>
        </row>
      </sheetData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جمالي المكافات 2018 (2)"/>
      <sheetName val="بيانات تسوية"/>
      <sheetName val="ورقة4"/>
      <sheetName val="ورقة3"/>
      <sheetName val="Sheet1"/>
      <sheetName val="اجمالي المكافات 2018"/>
      <sheetName val="بيانات التسوية الضريبية"/>
      <sheetName val="2018"/>
      <sheetName val="بيانات التسوية 2018"/>
      <sheetName val="الصور الهام"/>
      <sheetName val="متويط الدخل"/>
      <sheetName val="مكافات من يناير 2018"/>
      <sheetName val="الفرز النهائي بعد التجميع  (2)"/>
      <sheetName val="يوليو 2018"/>
      <sheetName val="اخر اصدار ضرائب محمود"/>
    </sheetNames>
    <sheetDataSet>
      <sheetData sheetId="0"/>
      <sheetData sheetId="1">
        <row r="1">
          <cell r="C1">
            <v>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A3">
            <v>1</v>
          </cell>
          <cell r="AF3"/>
        </row>
        <row r="4">
          <cell r="A4">
            <v>2</v>
          </cell>
          <cell r="AF4"/>
        </row>
        <row r="5">
          <cell r="A5">
            <v>3</v>
          </cell>
          <cell r="AF5"/>
        </row>
        <row r="6">
          <cell r="A6">
            <v>4</v>
          </cell>
          <cell r="AF6"/>
        </row>
        <row r="7">
          <cell r="A7">
            <v>5</v>
          </cell>
          <cell r="AF7"/>
        </row>
        <row r="8">
          <cell r="A8">
            <v>6</v>
          </cell>
          <cell r="AF8"/>
        </row>
        <row r="9">
          <cell r="A9">
            <v>7</v>
          </cell>
          <cell r="AF9"/>
        </row>
        <row r="10">
          <cell r="A10">
            <v>8</v>
          </cell>
          <cell r="AF10"/>
        </row>
        <row r="11">
          <cell r="A11">
            <v>9</v>
          </cell>
          <cell r="AF11"/>
        </row>
        <row r="12">
          <cell r="A12">
            <v>10</v>
          </cell>
          <cell r="AF12"/>
        </row>
        <row r="13">
          <cell r="A13">
            <v>11</v>
          </cell>
          <cell r="AF13"/>
        </row>
        <row r="14">
          <cell r="A14">
            <v>12</v>
          </cell>
          <cell r="AF14"/>
        </row>
        <row r="15">
          <cell r="A15">
            <v>13</v>
          </cell>
          <cell r="AF15"/>
        </row>
        <row r="16">
          <cell r="A16">
            <v>14</v>
          </cell>
          <cell r="AF16"/>
        </row>
        <row r="17">
          <cell r="A17">
            <v>15</v>
          </cell>
          <cell r="AF17"/>
        </row>
        <row r="18">
          <cell r="A18">
            <v>16</v>
          </cell>
          <cell r="AF18"/>
        </row>
        <row r="19">
          <cell r="A19">
            <v>17</v>
          </cell>
          <cell r="AF19"/>
        </row>
        <row r="20">
          <cell r="A20">
            <v>18</v>
          </cell>
          <cell r="AF20"/>
        </row>
        <row r="21">
          <cell r="A21">
            <v>19</v>
          </cell>
          <cell r="AF21"/>
        </row>
        <row r="22">
          <cell r="A22">
            <v>20</v>
          </cell>
          <cell r="AF22"/>
        </row>
        <row r="23">
          <cell r="A23">
            <v>21</v>
          </cell>
          <cell r="AF23"/>
        </row>
        <row r="24">
          <cell r="A24">
            <v>22</v>
          </cell>
          <cell r="AF24"/>
        </row>
        <row r="25">
          <cell r="A25">
            <v>23</v>
          </cell>
          <cell r="AF25"/>
        </row>
        <row r="26">
          <cell r="A26">
            <v>24</v>
          </cell>
          <cell r="AF26"/>
        </row>
        <row r="27">
          <cell r="A27">
            <v>25</v>
          </cell>
          <cell r="AF27"/>
        </row>
        <row r="28">
          <cell r="A28">
            <v>26</v>
          </cell>
          <cell r="AF28"/>
        </row>
        <row r="29">
          <cell r="A29">
            <v>27</v>
          </cell>
          <cell r="AF29"/>
        </row>
        <row r="30">
          <cell r="A30">
            <v>28</v>
          </cell>
          <cell r="AF30"/>
        </row>
        <row r="31">
          <cell r="A31">
            <v>29</v>
          </cell>
          <cell r="AF31"/>
        </row>
        <row r="32">
          <cell r="A32">
            <v>30</v>
          </cell>
          <cell r="AF32"/>
        </row>
        <row r="33">
          <cell r="A33">
            <v>31</v>
          </cell>
          <cell r="AF33"/>
        </row>
        <row r="34">
          <cell r="A34">
            <v>32</v>
          </cell>
          <cell r="AF34"/>
        </row>
        <row r="35">
          <cell r="A35">
            <v>33</v>
          </cell>
          <cell r="AF35"/>
        </row>
        <row r="36">
          <cell r="A36">
            <v>34</v>
          </cell>
          <cell r="AF36"/>
        </row>
        <row r="37">
          <cell r="A37">
            <v>35</v>
          </cell>
          <cell r="AF37"/>
        </row>
        <row r="38">
          <cell r="A38">
            <v>36</v>
          </cell>
          <cell r="AF38"/>
        </row>
        <row r="39">
          <cell r="A39">
            <v>37</v>
          </cell>
          <cell r="AF39"/>
        </row>
        <row r="40">
          <cell r="A40">
            <v>38</v>
          </cell>
          <cell r="AF40"/>
        </row>
        <row r="41">
          <cell r="A41">
            <v>39</v>
          </cell>
          <cell r="AF41"/>
        </row>
        <row r="42">
          <cell r="A42">
            <v>40</v>
          </cell>
          <cell r="AF42"/>
        </row>
        <row r="43">
          <cell r="A43">
            <v>41</v>
          </cell>
          <cell r="AF43"/>
        </row>
        <row r="44">
          <cell r="A44">
            <v>42</v>
          </cell>
          <cell r="AF44"/>
        </row>
        <row r="45">
          <cell r="A45">
            <v>43</v>
          </cell>
          <cell r="AF45"/>
        </row>
        <row r="46">
          <cell r="A46">
            <v>44</v>
          </cell>
          <cell r="AF46"/>
        </row>
        <row r="47">
          <cell r="A47">
            <v>45</v>
          </cell>
          <cell r="AF47"/>
        </row>
        <row r="48">
          <cell r="A48">
            <v>46</v>
          </cell>
          <cell r="AF48"/>
        </row>
        <row r="49">
          <cell r="A49">
            <v>47</v>
          </cell>
          <cell r="AF49"/>
        </row>
        <row r="50">
          <cell r="A50">
            <v>48</v>
          </cell>
          <cell r="AF50"/>
        </row>
        <row r="51">
          <cell r="A51">
            <v>49</v>
          </cell>
          <cell r="AF51"/>
        </row>
        <row r="52">
          <cell r="A52">
            <v>50</v>
          </cell>
          <cell r="AF52"/>
        </row>
        <row r="53">
          <cell r="A53">
            <v>51</v>
          </cell>
          <cell r="AF53"/>
        </row>
        <row r="54">
          <cell r="A54">
            <v>52</v>
          </cell>
          <cell r="AF54"/>
        </row>
        <row r="55">
          <cell r="A55">
            <v>53</v>
          </cell>
          <cell r="AF55"/>
        </row>
        <row r="56">
          <cell r="A56">
            <v>54</v>
          </cell>
          <cell r="AF56"/>
        </row>
        <row r="57">
          <cell r="A57">
            <v>55</v>
          </cell>
          <cell r="AF57"/>
        </row>
        <row r="58">
          <cell r="A58">
            <v>56</v>
          </cell>
          <cell r="AF58"/>
        </row>
        <row r="59">
          <cell r="A59">
            <v>57</v>
          </cell>
          <cell r="AF59"/>
        </row>
        <row r="60">
          <cell r="A60">
            <v>58</v>
          </cell>
          <cell r="AF60"/>
        </row>
        <row r="61">
          <cell r="A61">
            <v>59</v>
          </cell>
          <cell r="AF61"/>
        </row>
        <row r="62">
          <cell r="A62">
            <v>60</v>
          </cell>
          <cell r="AF62"/>
        </row>
        <row r="63">
          <cell r="A63">
            <v>61</v>
          </cell>
          <cell r="AF63"/>
        </row>
        <row r="64">
          <cell r="A64">
            <v>62</v>
          </cell>
          <cell r="AF64"/>
        </row>
        <row r="65">
          <cell r="A65">
            <v>63</v>
          </cell>
          <cell r="AF65"/>
        </row>
        <row r="66">
          <cell r="A66">
            <v>64</v>
          </cell>
          <cell r="AF66"/>
        </row>
        <row r="67">
          <cell r="A67">
            <v>65</v>
          </cell>
          <cell r="AF67"/>
        </row>
        <row r="68">
          <cell r="A68">
            <v>66</v>
          </cell>
          <cell r="AF68"/>
        </row>
        <row r="69">
          <cell r="A69">
            <v>67</v>
          </cell>
          <cell r="AF69"/>
        </row>
        <row r="70">
          <cell r="A70">
            <v>68</v>
          </cell>
          <cell r="AF70"/>
        </row>
        <row r="71">
          <cell r="A71">
            <v>69</v>
          </cell>
          <cell r="AF71"/>
        </row>
        <row r="72">
          <cell r="A72">
            <v>70</v>
          </cell>
          <cell r="AF72"/>
        </row>
        <row r="73">
          <cell r="A73">
            <v>71</v>
          </cell>
          <cell r="AF73"/>
        </row>
        <row r="74">
          <cell r="A74">
            <v>72</v>
          </cell>
          <cell r="AF74"/>
        </row>
        <row r="75">
          <cell r="A75">
            <v>73</v>
          </cell>
          <cell r="AF75"/>
        </row>
        <row r="76">
          <cell r="A76">
            <v>74</v>
          </cell>
          <cell r="AF76"/>
        </row>
        <row r="77">
          <cell r="A77">
            <v>75</v>
          </cell>
          <cell r="AF77"/>
        </row>
        <row r="78">
          <cell r="A78">
            <v>76</v>
          </cell>
          <cell r="AF78"/>
        </row>
        <row r="79">
          <cell r="A79">
            <v>77</v>
          </cell>
          <cell r="AF79"/>
        </row>
        <row r="80">
          <cell r="A80">
            <v>78</v>
          </cell>
          <cell r="AF80"/>
        </row>
        <row r="81">
          <cell r="A81">
            <v>79</v>
          </cell>
          <cell r="AF81"/>
        </row>
        <row r="82">
          <cell r="A82">
            <v>80</v>
          </cell>
          <cell r="AF82"/>
        </row>
        <row r="83">
          <cell r="A83">
            <v>81</v>
          </cell>
          <cell r="AF83"/>
        </row>
        <row r="84">
          <cell r="A84">
            <v>82</v>
          </cell>
          <cell r="AF84"/>
        </row>
        <row r="85">
          <cell r="A85">
            <v>83</v>
          </cell>
          <cell r="AF85"/>
        </row>
        <row r="86">
          <cell r="A86">
            <v>84</v>
          </cell>
          <cell r="AF86"/>
        </row>
        <row r="87">
          <cell r="A87">
            <v>85</v>
          </cell>
          <cell r="AF87"/>
        </row>
        <row r="88">
          <cell r="A88">
            <v>86</v>
          </cell>
          <cell r="AF88"/>
        </row>
        <row r="89">
          <cell r="A89">
            <v>87</v>
          </cell>
          <cell r="AF89"/>
        </row>
        <row r="90">
          <cell r="A90">
            <v>88</v>
          </cell>
          <cell r="AF90"/>
        </row>
        <row r="91">
          <cell r="A91">
            <v>89</v>
          </cell>
          <cell r="AF91"/>
        </row>
        <row r="92">
          <cell r="A92">
            <v>90</v>
          </cell>
          <cell r="AF92"/>
        </row>
        <row r="93">
          <cell r="A93">
            <v>91</v>
          </cell>
          <cell r="AF93"/>
        </row>
        <row r="94">
          <cell r="A94">
            <v>92</v>
          </cell>
          <cell r="AF94"/>
        </row>
        <row r="95">
          <cell r="A95">
            <v>93</v>
          </cell>
          <cell r="AF95"/>
        </row>
        <row r="96">
          <cell r="A96">
            <v>94</v>
          </cell>
          <cell r="AF96"/>
        </row>
        <row r="97">
          <cell r="A97">
            <v>95</v>
          </cell>
          <cell r="AF97"/>
        </row>
        <row r="98">
          <cell r="A98">
            <v>96</v>
          </cell>
          <cell r="AF98"/>
        </row>
        <row r="99">
          <cell r="A99">
            <v>97</v>
          </cell>
          <cell r="AF99"/>
        </row>
        <row r="100">
          <cell r="A100">
            <v>98</v>
          </cell>
          <cell r="AF100"/>
        </row>
        <row r="101">
          <cell r="A101">
            <v>99</v>
          </cell>
          <cell r="AF101"/>
        </row>
        <row r="102">
          <cell r="A102">
            <v>100</v>
          </cell>
          <cell r="AF102"/>
        </row>
        <row r="103">
          <cell r="A103">
            <v>101</v>
          </cell>
          <cell r="AF103"/>
        </row>
        <row r="104">
          <cell r="A104">
            <v>102</v>
          </cell>
          <cell r="AF104"/>
        </row>
      </sheetData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فرز النهائي بعد التجميع "/>
      <sheetName val="نقل باقي المكافات 2018 للتس (2"/>
      <sheetName val="ورقة1"/>
      <sheetName val="ورقة2"/>
      <sheetName val="اسماء المكافات (2)"/>
      <sheetName val="الرئيسية  (3)"/>
      <sheetName val="تسجيل مكافات 2018 (3)"/>
      <sheetName val="تسميات الفرز الجديد من يوليو 20"/>
      <sheetName val="فرز يوليو جديد خالص 2018"/>
      <sheetName val="علاوات حتي 2013 (2)"/>
      <sheetName val="الرئيسية  (2)"/>
      <sheetName val="يناير"/>
      <sheetName val="يوليو "/>
      <sheetName val="البيانات بالصور (2)"/>
      <sheetName val=" وضع مكان المجديد خالص 2018 (2)"/>
      <sheetName val="علاوات حتي 2013"/>
      <sheetName val="علاوات حتي 2014"/>
      <sheetName val="التسوية الضريبية _2018"/>
      <sheetName val="بيانات التسوية الضريبية"/>
      <sheetName val="June"/>
      <sheetName val="July"/>
      <sheetName val="December"/>
      <sheetName val="نقل باقي المكافات 2018 للتسجي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A4">
            <v>1</v>
          </cell>
          <cell r="AD4">
            <v>0</v>
          </cell>
        </row>
        <row r="5">
          <cell r="A5">
            <v>2</v>
          </cell>
          <cell r="AD5">
            <v>0</v>
          </cell>
        </row>
        <row r="6">
          <cell r="A6">
            <v>3</v>
          </cell>
          <cell r="AD6">
            <v>0</v>
          </cell>
        </row>
        <row r="7">
          <cell r="A7">
            <v>4</v>
          </cell>
          <cell r="AD7">
            <v>0</v>
          </cell>
        </row>
        <row r="8">
          <cell r="A8">
            <v>5</v>
          </cell>
          <cell r="AD8">
            <v>0</v>
          </cell>
        </row>
        <row r="9">
          <cell r="A9">
            <v>6</v>
          </cell>
          <cell r="AD9">
            <v>0</v>
          </cell>
        </row>
        <row r="10">
          <cell r="A10">
            <v>7</v>
          </cell>
          <cell r="AD10">
            <v>0</v>
          </cell>
        </row>
        <row r="11">
          <cell r="A11">
            <v>8</v>
          </cell>
          <cell r="AD11">
            <v>0</v>
          </cell>
        </row>
        <row r="12">
          <cell r="A12">
            <v>9</v>
          </cell>
          <cell r="AD12">
            <v>0</v>
          </cell>
        </row>
        <row r="13">
          <cell r="A13">
            <v>10</v>
          </cell>
          <cell r="AD13">
            <v>0</v>
          </cell>
        </row>
        <row r="14">
          <cell r="A14">
            <v>11</v>
          </cell>
          <cell r="AD14">
            <v>0</v>
          </cell>
        </row>
        <row r="15">
          <cell r="A15">
            <v>12</v>
          </cell>
          <cell r="AD15">
            <v>0</v>
          </cell>
        </row>
        <row r="16">
          <cell r="A16">
            <v>13</v>
          </cell>
          <cell r="AD16">
            <v>0</v>
          </cell>
        </row>
        <row r="17">
          <cell r="A17">
            <v>14</v>
          </cell>
          <cell r="AD17">
            <v>0</v>
          </cell>
        </row>
        <row r="18">
          <cell r="A18">
            <v>15</v>
          </cell>
          <cell r="AD18">
            <v>0</v>
          </cell>
        </row>
        <row r="19">
          <cell r="A19">
            <v>16</v>
          </cell>
          <cell r="AD19">
            <v>0</v>
          </cell>
        </row>
        <row r="20">
          <cell r="A20">
            <v>17</v>
          </cell>
          <cell r="AD20">
            <v>0</v>
          </cell>
        </row>
        <row r="21">
          <cell r="A21">
            <v>18</v>
          </cell>
          <cell r="AD21">
            <v>0</v>
          </cell>
        </row>
        <row r="22">
          <cell r="A22">
            <v>19</v>
          </cell>
          <cell r="AD22">
            <v>0</v>
          </cell>
        </row>
        <row r="23">
          <cell r="A23">
            <v>20</v>
          </cell>
          <cell r="AD23">
            <v>0</v>
          </cell>
        </row>
        <row r="24">
          <cell r="A24">
            <v>21</v>
          </cell>
          <cell r="AD24">
            <v>0</v>
          </cell>
        </row>
        <row r="25">
          <cell r="A25">
            <v>22</v>
          </cell>
          <cell r="AD25">
            <v>0</v>
          </cell>
        </row>
        <row r="26">
          <cell r="A26">
            <v>23</v>
          </cell>
          <cell r="AD26">
            <v>0</v>
          </cell>
        </row>
        <row r="27">
          <cell r="A27">
            <v>24</v>
          </cell>
          <cell r="AD27">
            <v>0</v>
          </cell>
        </row>
        <row r="28">
          <cell r="A28">
            <v>25</v>
          </cell>
          <cell r="AD28">
            <v>0</v>
          </cell>
        </row>
        <row r="29">
          <cell r="A29">
            <v>26</v>
          </cell>
          <cell r="AD29">
            <v>0</v>
          </cell>
        </row>
        <row r="30">
          <cell r="A30">
            <v>27</v>
          </cell>
          <cell r="AD30">
            <v>0</v>
          </cell>
        </row>
        <row r="31">
          <cell r="A31">
            <v>28</v>
          </cell>
          <cell r="AD31">
            <v>0</v>
          </cell>
        </row>
        <row r="32">
          <cell r="A32">
            <v>29</v>
          </cell>
          <cell r="AD32">
            <v>0</v>
          </cell>
        </row>
        <row r="33">
          <cell r="A33">
            <v>30</v>
          </cell>
          <cell r="AD33">
            <v>0</v>
          </cell>
        </row>
        <row r="34">
          <cell r="A34">
            <v>31</v>
          </cell>
          <cell r="AD34">
            <v>0</v>
          </cell>
        </row>
        <row r="35">
          <cell r="A35">
            <v>32</v>
          </cell>
          <cell r="AD35">
            <v>0</v>
          </cell>
        </row>
        <row r="36">
          <cell r="A36">
            <v>33</v>
          </cell>
          <cell r="AD36">
            <v>0</v>
          </cell>
        </row>
        <row r="37">
          <cell r="A37">
            <v>34</v>
          </cell>
          <cell r="AD37">
            <v>0</v>
          </cell>
        </row>
        <row r="38">
          <cell r="A38">
            <v>35</v>
          </cell>
          <cell r="AD38">
            <v>0</v>
          </cell>
        </row>
        <row r="39">
          <cell r="A39">
            <v>36</v>
          </cell>
          <cell r="AD39">
            <v>0</v>
          </cell>
        </row>
        <row r="40">
          <cell r="A40">
            <v>37</v>
          </cell>
          <cell r="AD40">
            <v>0</v>
          </cell>
        </row>
        <row r="41">
          <cell r="A41">
            <v>38</v>
          </cell>
          <cell r="AD41">
            <v>0</v>
          </cell>
        </row>
        <row r="42">
          <cell r="A42">
            <v>39</v>
          </cell>
          <cell r="AD42">
            <v>0</v>
          </cell>
        </row>
        <row r="43">
          <cell r="A43">
            <v>40</v>
          </cell>
          <cell r="AD43">
            <v>0</v>
          </cell>
        </row>
        <row r="44">
          <cell r="A44">
            <v>41</v>
          </cell>
          <cell r="AD44">
            <v>0</v>
          </cell>
        </row>
        <row r="45">
          <cell r="A45">
            <v>42</v>
          </cell>
          <cell r="AD45">
            <v>0</v>
          </cell>
        </row>
        <row r="46">
          <cell r="A46">
            <v>43</v>
          </cell>
          <cell r="AD46">
            <v>0</v>
          </cell>
        </row>
        <row r="47">
          <cell r="A47">
            <v>44</v>
          </cell>
          <cell r="AD47">
            <v>0</v>
          </cell>
        </row>
        <row r="48">
          <cell r="A48">
            <v>45</v>
          </cell>
          <cell r="AD48">
            <v>0</v>
          </cell>
        </row>
        <row r="49">
          <cell r="A49">
            <v>46</v>
          </cell>
          <cell r="AD49">
            <v>0</v>
          </cell>
        </row>
        <row r="50">
          <cell r="A50">
            <v>47</v>
          </cell>
          <cell r="AD50">
            <v>0</v>
          </cell>
        </row>
        <row r="51">
          <cell r="A51">
            <v>48</v>
          </cell>
          <cell r="AD51">
            <v>0</v>
          </cell>
        </row>
        <row r="52">
          <cell r="A52">
            <v>49</v>
          </cell>
          <cell r="AD52">
            <v>0</v>
          </cell>
        </row>
        <row r="53">
          <cell r="A53">
            <v>50</v>
          </cell>
          <cell r="AD53">
            <v>0</v>
          </cell>
        </row>
        <row r="54">
          <cell r="A54">
            <v>51</v>
          </cell>
          <cell r="AD54">
            <v>0</v>
          </cell>
        </row>
        <row r="55">
          <cell r="A55">
            <v>52</v>
          </cell>
          <cell r="AD55">
            <v>0</v>
          </cell>
        </row>
        <row r="56">
          <cell r="A56">
            <v>53</v>
          </cell>
          <cell r="AD56">
            <v>0</v>
          </cell>
        </row>
        <row r="57">
          <cell r="A57">
            <v>54</v>
          </cell>
          <cell r="AD57">
            <v>0</v>
          </cell>
        </row>
        <row r="58">
          <cell r="A58">
            <v>55</v>
          </cell>
          <cell r="AD58">
            <v>0</v>
          </cell>
        </row>
        <row r="59">
          <cell r="A59">
            <v>56</v>
          </cell>
          <cell r="AD59">
            <v>0</v>
          </cell>
        </row>
        <row r="60">
          <cell r="A60">
            <v>57</v>
          </cell>
          <cell r="AD60">
            <v>0</v>
          </cell>
        </row>
        <row r="61">
          <cell r="A61">
            <v>58</v>
          </cell>
          <cell r="AD61">
            <v>0</v>
          </cell>
        </row>
        <row r="62">
          <cell r="A62">
            <v>59</v>
          </cell>
          <cell r="AD62">
            <v>0</v>
          </cell>
        </row>
        <row r="63">
          <cell r="A63">
            <v>60</v>
          </cell>
          <cell r="AD63">
            <v>0</v>
          </cell>
        </row>
        <row r="64">
          <cell r="A64">
            <v>61</v>
          </cell>
          <cell r="AD64">
            <v>0</v>
          </cell>
        </row>
        <row r="65">
          <cell r="A65">
            <v>62</v>
          </cell>
          <cell r="AD65">
            <v>0</v>
          </cell>
        </row>
        <row r="66">
          <cell r="A66">
            <v>63</v>
          </cell>
          <cell r="AD66">
            <v>0</v>
          </cell>
        </row>
        <row r="67">
          <cell r="A67">
            <v>64</v>
          </cell>
          <cell r="AD67">
            <v>0</v>
          </cell>
        </row>
        <row r="68">
          <cell r="A68">
            <v>65</v>
          </cell>
          <cell r="AD68">
            <v>0</v>
          </cell>
        </row>
        <row r="69">
          <cell r="A69">
            <v>66</v>
          </cell>
          <cell r="AD69">
            <v>0</v>
          </cell>
        </row>
        <row r="70">
          <cell r="A70">
            <v>67</v>
          </cell>
          <cell r="AD70">
            <v>0</v>
          </cell>
        </row>
        <row r="71">
          <cell r="A71">
            <v>68</v>
          </cell>
          <cell r="AD71">
            <v>0</v>
          </cell>
        </row>
        <row r="72">
          <cell r="A72">
            <v>69</v>
          </cell>
          <cell r="AD72">
            <v>0</v>
          </cell>
        </row>
        <row r="73">
          <cell r="A73">
            <v>70</v>
          </cell>
          <cell r="AD73">
            <v>0</v>
          </cell>
        </row>
        <row r="74">
          <cell r="A74">
            <v>71</v>
          </cell>
          <cell r="AD74">
            <v>0</v>
          </cell>
        </row>
        <row r="75">
          <cell r="A75">
            <v>72</v>
          </cell>
          <cell r="AD75">
            <v>0</v>
          </cell>
        </row>
        <row r="76">
          <cell r="A76">
            <v>73</v>
          </cell>
          <cell r="AD76">
            <v>0</v>
          </cell>
        </row>
        <row r="77">
          <cell r="A77">
            <v>74</v>
          </cell>
          <cell r="AD77">
            <v>0</v>
          </cell>
        </row>
        <row r="78">
          <cell r="A78">
            <v>75</v>
          </cell>
          <cell r="AD78">
            <v>0</v>
          </cell>
        </row>
        <row r="79">
          <cell r="A79">
            <v>76</v>
          </cell>
          <cell r="AD79">
            <v>0</v>
          </cell>
        </row>
        <row r="80">
          <cell r="A80">
            <v>77</v>
          </cell>
          <cell r="AD80">
            <v>0</v>
          </cell>
        </row>
        <row r="81">
          <cell r="A81">
            <v>78</v>
          </cell>
          <cell r="AD81">
            <v>0</v>
          </cell>
        </row>
        <row r="82">
          <cell r="A82">
            <v>79</v>
          </cell>
          <cell r="AD82">
            <v>0</v>
          </cell>
        </row>
        <row r="83">
          <cell r="A83">
            <v>80</v>
          </cell>
          <cell r="AD83">
            <v>0</v>
          </cell>
        </row>
        <row r="84">
          <cell r="A84">
            <v>81</v>
          </cell>
          <cell r="AD84">
            <v>0</v>
          </cell>
        </row>
        <row r="85">
          <cell r="A85">
            <v>82</v>
          </cell>
          <cell r="AD85">
            <v>0</v>
          </cell>
        </row>
        <row r="86">
          <cell r="A86">
            <v>83</v>
          </cell>
          <cell r="AD86">
            <v>0</v>
          </cell>
        </row>
        <row r="87">
          <cell r="A87">
            <v>84</v>
          </cell>
          <cell r="AD87">
            <v>0</v>
          </cell>
        </row>
        <row r="88">
          <cell r="A88">
            <v>85</v>
          </cell>
          <cell r="AD88">
            <v>0</v>
          </cell>
        </row>
        <row r="89">
          <cell r="A89">
            <v>86</v>
          </cell>
          <cell r="AD89">
            <v>0</v>
          </cell>
        </row>
        <row r="90">
          <cell r="A90">
            <v>87</v>
          </cell>
          <cell r="AD90">
            <v>0</v>
          </cell>
        </row>
        <row r="91">
          <cell r="A91">
            <v>88</v>
          </cell>
          <cell r="AD91">
            <v>0</v>
          </cell>
        </row>
        <row r="92">
          <cell r="A92">
            <v>89</v>
          </cell>
          <cell r="AD92">
            <v>0</v>
          </cell>
        </row>
        <row r="93">
          <cell r="A93">
            <v>90</v>
          </cell>
          <cell r="AD93">
            <v>0</v>
          </cell>
        </row>
        <row r="94">
          <cell r="A94">
            <v>91</v>
          </cell>
          <cell r="AD94">
            <v>0</v>
          </cell>
        </row>
        <row r="95">
          <cell r="A95">
            <v>92</v>
          </cell>
          <cell r="AD95">
            <v>0</v>
          </cell>
        </row>
        <row r="96">
          <cell r="A96">
            <v>93</v>
          </cell>
          <cell r="AD96">
            <v>0</v>
          </cell>
        </row>
        <row r="97">
          <cell r="A97">
            <v>94</v>
          </cell>
          <cell r="AD97">
            <v>0</v>
          </cell>
        </row>
        <row r="98">
          <cell r="A98">
            <v>95</v>
          </cell>
          <cell r="AD98">
            <v>0</v>
          </cell>
        </row>
        <row r="99">
          <cell r="A99">
            <v>96</v>
          </cell>
          <cell r="AD99">
            <v>0</v>
          </cell>
        </row>
        <row r="100">
          <cell r="A100">
            <v>97</v>
          </cell>
          <cell r="AD100">
            <v>0</v>
          </cell>
        </row>
        <row r="101">
          <cell r="A101">
            <v>98</v>
          </cell>
          <cell r="AD101">
            <v>0</v>
          </cell>
        </row>
        <row r="102">
          <cell r="A102">
            <v>99</v>
          </cell>
          <cell r="AD102">
            <v>0</v>
          </cell>
        </row>
        <row r="103">
          <cell r="A103">
            <v>100</v>
          </cell>
          <cell r="AD103">
            <v>0</v>
          </cell>
        </row>
        <row r="104">
          <cell r="A104">
            <v>101</v>
          </cell>
          <cell r="AD104">
            <v>0</v>
          </cell>
        </row>
        <row r="105">
          <cell r="A105">
            <v>102</v>
          </cell>
          <cell r="AD105">
            <v>0</v>
          </cell>
        </row>
      </sheetData>
      <sheetData sheetId="14"/>
      <sheetData sheetId="15"/>
      <sheetData sheetId="16"/>
      <sheetData sheetId="17"/>
      <sheetData sheetId="18">
        <row r="1">
          <cell r="A1">
            <v>1</v>
          </cell>
        </row>
      </sheetData>
      <sheetData sheetId="19"/>
      <sheetData sheetId="20"/>
      <sheetData sheetId="21"/>
      <sheetData sheetId="2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التسوية الضريبية (2)"/>
      <sheetName val="الفرز النهائي بعد التجميع "/>
      <sheetName val="نقل باقي المكافات 2018 للتس (2"/>
      <sheetName val="ورقة1"/>
      <sheetName val="ورقة2"/>
      <sheetName val="اسماء المكافات (2)"/>
      <sheetName val="الرئيسية  (3)"/>
      <sheetName val="تسجيل مكافات 2018 (3)"/>
      <sheetName val="تسميات الفرز الجديد من يوليو 20"/>
      <sheetName val="فرز يوليو جديد خالص 2018"/>
      <sheetName val="علاوات حتي 2013 (2)"/>
      <sheetName val="الرئيسية  (2)"/>
      <sheetName val="يناير"/>
      <sheetName val="يوليو "/>
      <sheetName val="البيانات بالصور (2)"/>
      <sheetName val=" وضع مكان المجديد خالص 2018 (2)"/>
      <sheetName val="علاوات حتي 2013"/>
      <sheetName val="علاوات حتي 2014"/>
      <sheetName val="التسوية الضريبية _2018"/>
      <sheetName val="بيانات التسوية الضريبية"/>
      <sheetName val="June"/>
      <sheetName val="July"/>
      <sheetName val="December"/>
      <sheetName val="نقل باقي المكافات 2018 للتسجي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4">
          <cell r="A4">
            <v>1</v>
          </cell>
          <cell r="AD4"/>
        </row>
        <row r="5">
          <cell r="A5">
            <v>2</v>
          </cell>
          <cell r="AD5"/>
        </row>
        <row r="6">
          <cell r="A6">
            <v>3</v>
          </cell>
          <cell r="AD6"/>
        </row>
        <row r="7">
          <cell r="A7">
            <v>4</v>
          </cell>
          <cell r="AD7"/>
        </row>
        <row r="8">
          <cell r="A8">
            <v>5</v>
          </cell>
          <cell r="AD8"/>
        </row>
        <row r="9">
          <cell r="A9">
            <v>6</v>
          </cell>
          <cell r="AD9"/>
        </row>
        <row r="10">
          <cell r="A10">
            <v>7</v>
          </cell>
          <cell r="AD10"/>
        </row>
        <row r="11">
          <cell r="A11">
            <v>8</v>
          </cell>
          <cell r="AD11"/>
        </row>
        <row r="12">
          <cell r="A12">
            <v>9</v>
          </cell>
          <cell r="AD12"/>
        </row>
        <row r="13">
          <cell r="A13">
            <v>10</v>
          </cell>
          <cell r="AD13"/>
        </row>
        <row r="14">
          <cell r="A14">
            <v>11</v>
          </cell>
          <cell r="AD14"/>
        </row>
        <row r="15">
          <cell r="A15">
            <v>12</v>
          </cell>
          <cell r="AD15"/>
        </row>
        <row r="16">
          <cell r="A16">
            <v>13</v>
          </cell>
          <cell r="AD16"/>
        </row>
        <row r="17">
          <cell r="A17">
            <v>14</v>
          </cell>
          <cell r="AD17"/>
        </row>
        <row r="18">
          <cell r="A18">
            <v>15</v>
          </cell>
          <cell r="AD18"/>
        </row>
        <row r="19">
          <cell r="A19">
            <v>16</v>
          </cell>
          <cell r="AD19"/>
        </row>
        <row r="20">
          <cell r="A20">
            <v>17</v>
          </cell>
          <cell r="AD20"/>
        </row>
        <row r="21">
          <cell r="A21">
            <v>18</v>
          </cell>
          <cell r="AD21"/>
        </row>
        <row r="22">
          <cell r="A22">
            <v>19</v>
          </cell>
          <cell r="AD22"/>
        </row>
        <row r="23">
          <cell r="A23">
            <v>20</v>
          </cell>
          <cell r="AD23"/>
        </row>
        <row r="24">
          <cell r="A24">
            <v>21</v>
          </cell>
          <cell r="AD24"/>
        </row>
        <row r="25">
          <cell r="A25">
            <v>22</v>
          </cell>
          <cell r="AD25"/>
        </row>
        <row r="26">
          <cell r="A26">
            <v>23</v>
          </cell>
          <cell r="AD26"/>
        </row>
        <row r="27">
          <cell r="A27">
            <v>24</v>
          </cell>
          <cell r="AD27"/>
        </row>
        <row r="28">
          <cell r="A28">
            <v>25</v>
          </cell>
          <cell r="AD28"/>
        </row>
        <row r="29">
          <cell r="A29">
            <v>26</v>
          </cell>
          <cell r="AD29"/>
        </row>
        <row r="30">
          <cell r="A30">
            <v>27</v>
          </cell>
          <cell r="AD30"/>
        </row>
        <row r="31">
          <cell r="A31">
            <v>28</v>
          </cell>
          <cell r="AD31"/>
        </row>
        <row r="32">
          <cell r="A32">
            <v>29</v>
          </cell>
          <cell r="AD32"/>
        </row>
        <row r="33">
          <cell r="A33">
            <v>30</v>
          </cell>
          <cell r="AD33"/>
        </row>
        <row r="34">
          <cell r="A34">
            <v>31</v>
          </cell>
          <cell r="AD34"/>
        </row>
        <row r="35">
          <cell r="A35">
            <v>32</v>
          </cell>
          <cell r="AD35"/>
        </row>
        <row r="36">
          <cell r="A36">
            <v>33</v>
          </cell>
          <cell r="AD36"/>
        </row>
        <row r="37">
          <cell r="A37">
            <v>34</v>
          </cell>
          <cell r="AD37"/>
        </row>
        <row r="38">
          <cell r="A38">
            <v>35</v>
          </cell>
          <cell r="AD38"/>
        </row>
        <row r="39">
          <cell r="A39">
            <v>36</v>
          </cell>
          <cell r="AD39"/>
        </row>
        <row r="40">
          <cell r="A40">
            <v>37</v>
          </cell>
          <cell r="AD40"/>
        </row>
        <row r="41">
          <cell r="A41">
            <v>38</v>
          </cell>
          <cell r="AD41"/>
        </row>
        <row r="42">
          <cell r="A42">
            <v>39</v>
          </cell>
          <cell r="AD42"/>
        </row>
        <row r="43">
          <cell r="A43">
            <v>40</v>
          </cell>
          <cell r="AD43"/>
        </row>
        <row r="44">
          <cell r="A44">
            <v>41</v>
          </cell>
          <cell r="AD44"/>
        </row>
        <row r="45">
          <cell r="A45">
            <v>42</v>
          </cell>
          <cell r="AD45"/>
        </row>
        <row r="46">
          <cell r="A46">
            <v>43</v>
          </cell>
          <cell r="AD46"/>
        </row>
        <row r="47">
          <cell r="A47">
            <v>44</v>
          </cell>
          <cell r="AD47"/>
        </row>
        <row r="48">
          <cell r="A48">
            <v>45</v>
          </cell>
          <cell r="AD48"/>
        </row>
        <row r="49">
          <cell r="A49">
            <v>46</v>
          </cell>
          <cell r="AD49"/>
        </row>
        <row r="50">
          <cell r="A50">
            <v>47</v>
          </cell>
          <cell r="AD50"/>
        </row>
        <row r="51">
          <cell r="A51">
            <v>48</v>
          </cell>
          <cell r="AD51"/>
        </row>
        <row r="52">
          <cell r="A52">
            <v>49</v>
          </cell>
          <cell r="AD52"/>
        </row>
        <row r="53">
          <cell r="A53">
            <v>50</v>
          </cell>
          <cell r="AD53"/>
        </row>
        <row r="54">
          <cell r="A54">
            <v>51</v>
          </cell>
          <cell r="AD54"/>
        </row>
        <row r="55">
          <cell r="A55">
            <v>52</v>
          </cell>
          <cell r="AD55"/>
        </row>
        <row r="56">
          <cell r="A56">
            <v>53</v>
          </cell>
          <cell r="AD56"/>
        </row>
        <row r="57">
          <cell r="A57">
            <v>54</v>
          </cell>
          <cell r="AD57"/>
        </row>
        <row r="58">
          <cell r="A58">
            <v>55</v>
          </cell>
          <cell r="AD58"/>
        </row>
        <row r="59">
          <cell r="A59">
            <v>56</v>
          </cell>
          <cell r="AD59"/>
        </row>
        <row r="60">
          <cell r="A60">
            <v>57</v>
          </cell>
          <cell r="AD60"/>
        </row>
        <row r="61">
          <cell r="A61">
            <v>58</v>
          </cell>
          <cell r="AD61"/>
        </row>
        <row r="62">
          <cell r="A62">
            <v>59</v>
          </cell>
          <cell r="AD62"/>
        </row>
        <row r="63">
          <cell r="A63">
            <v>60</v>
          </cell>
          <cell r="AD63"/>
        </row>
        <row r="64">
          <cell r="A64">
            <v>61</v>
          </cell>
          <cell r="AD64"/>
        </row>
        <row r="65">
          <cell r="A65">
            <v>62</v>
          </cell>
          <cell r="AD65"/>
        </row>
        <row r="66">
          <cell r="A66">
            <v>63</v>
          </cell>
          <cell r="AD66"/>
        </row>
        <row r="67">
          <cell r="A67">
            <v>64</v>
          </cell>
          <cell r="AD67"/>
        </row>
        <row r="68">
          <cell r="A68">
            <v>65</v>
          </cell>
          <cell r="AD68"/>
        </row>
        <row r="69">
          <cell r="A69">
            <v>66</v>
          </cell>
          <cell r="AD69"/>
        </row>
        <row r="70">
          <cell r="A70">
            <v>67</v>
          </cell>
          <cell r="AD70"/>
        </row>
        <row r="71">
          <cell r="A71">
            <v>68</v>
          </cell>
          <cell r="AD71"/>
        </row>
        <row r="72">
          <cell r="A72">
            <v>69</v>
          </cell>
          <cell r="AD72"/>
        </row>
        <row r="73">
          <cell r="A73">
            <v>70</v>
          </cell>
          <cell r="AD73"/>
        </row>
        <row r="74">
          <cell r="A74">
            <v>71</v>
          </cell>
          <cell r="AD74"/>
        </row>
        <row r="75">
          <cell r="A75">
            <v>72</v>
          </cell>
          <cell r="AD75"/>
        </row>
        <row r="76">
          <cell r="A76">
            <v>73</v>
          </cell>
          <cell r="AD76"/>
        </row>
        <row r="77">
          <cell r="A77">
            <v>74</v>
          </cell>
          <cell r="AD77"/>
        </row>
        <row r="78">
          <cell r="A78">
            <v>75</v>
          </cell>
          <cell r="AD78"/>
        </row>
        <row r="79">
          <cell r="A79">
            <v>76</v>
          </cell>
          <cell r="AD79"/>
        </row>
        <row r="80">
          <cell r="A80">
            <v>77</v>
          </cell>
          <cell r="AD80"/>
        </row>
        <row r="81">
          <cell r="A81">
            <v>78</v>
          </cell>
          <cell r="AD81"/>
        </row>
        <row r="82">
          <cell r="A82">
            <v>79</v>
          </cell>
          <cell r="AD82"/>
        </row>
        <row r="83">
          <cell r="A83">
            <v>80</v>
          </cell>
          <cell r="AD83"/>
        </row>
        <row r="84">
          <cell r="A84">
            <v>81</v>
          </cell>
          <cell r="AD84"/>
        </row>
        <row r="85">
          <cell r="A85">
            <v>82</v>
          </cell>
          <cell r="AD85"/>
        </row>
        <row r="86">
          <cell r="A86">
            <v>83</v>
          </cell>
          <cell r="AD86"/>
        </row>
        <row r="87">
          <cell r="A87">
            <v>84</v>
          </cell>
          <cell r="AD87"/>
        </row>
        <row r="88">
          <cell r="A88">
            <v>85</v>
          </cell>
          <cell r="AD88"/>
        </row>
        <row r="89">
          <cell r="A89">
            <v>86</v>
          </cell>
          <cell r="AD89"/>
        </row>
        <row r="90">
          <cell r="A90">
            <v>87</v>
          </cell>
          <cell r="AD90"/>
        </row>
        <row r="91">
          <cell r="A91">
            <v>88</v>
          </cell>
          <cell r="AD91"/>
        </row>
        <row r="92">
          <cell r="A92">
            <v>89</v>
          </cell>
          <cell r="AD92"/>
        </row>
        <row r="93">
          <cell r="A93">
            <v>90</v>
          </cell>
          <cell r="AD93"/>
        </row>
        <row r="94">
          <cell r="A94">
            <v>91</v>
          </cell>
          <cell r="AD94"/>
        </row>
        <row r="95">
          <cell r="A95">
            <v>92</v>
          </cell>
          <cell r="AD95"/>
        </row>
        <row r="96">
          <cell r="A96">
            <v>93</v>
          </cell>
          <cell r="AD96"/>
        </row>
        <row r="97">
          <cell r="A97">
            <v>94</v>
          </cell>
          <cell r="AD97"/>
        </row>
        <row r="98">
          <cell r="A98">
            <v>95</v>
          </cell>
          <cell r="AD98"/>
        </row>
        <row r="99">
          <cell r="A99">
            <v>96</v>
          </cell>
          <cell r="AD99"/>
        </row>
        <row r="100">
          <cell r="A100">
            <v>97</v>
          </cell>
          <cell r="AD100"/>
        </row>
        <row r="101">
          <cell r="A101">
            <v>98</v>
          </cell>
          <cell r="AD101"/>
        </row>
        <row r="102">
          <cell r="A102">
            <v>99</v>
          </cell>
          <cell r="AD102"/>
        </row>
        <row r="103">
          <cell r="A103">
            <v>100</v>
          </cell>
          <cell r="AD103"/>
        </row>
        <row r="104">
          <cell r="A104">
            <v>101</v>
          </cell>
          <cell r="AD104"/>
        </row>
        <row r="105">
          <cell r="A105">
            <v>102</v>
          </cell>
          <cell r="AD105"/>
        </row>
      </sheetData>
      <sheetData sheetId="15" refreshError="1"/>
      <sheetData sheetId="16" refreshError="1"/>
      <sheetData sheetId="17" refreshError="1"/>
      <sheetData sheetId="18"/>
      <sheetData sheetId="19">
        <row r="1">
          <cell r="A1">
            <v>1</v>
          </cell>
        </row>
      </sheetData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يناير 2018"/>
      <sheetName val="يوليو 2018"/>
      <sheetName val="الرئيسية"/>
      <sheetName val="كفر علاوة الحد الادني"/>
      <sheetName val="بيات التسوية الرقم"/>
      <sheetName val="بيانات "/>
      <sheetName val="ورقة عمل تسوية"/>
      <sheetName val="الرئيسية "/>
      <sheetName val="ورقة2"/>
      <sheetName val="شامل"/>
      <sheetName val="يوليو 2016 (2)"/>
      <sheetName val="احسب "/>
      <sheetName val="يناير 2016 (4)"/>
      <sheetName val="الجزاءات"/>
      <sheetName val="الترقيات"/>
      <sheetName val="تخصصيه"/>
      <sheetName val="حساب علاوة الحد الادني (14)"/>
      <sheetName val="يناير 2016 (3)"/>
      <sheetName val="استمارة 8 رد معاشات"/>
      <sheetName val="حساب علاوة الحد الادني (13)"/>
      <sheetName val="معاشات تخصصية 2 مايو  2018 (5)"/>
      <sheetName val="استمارة معاشات"/>
      <sheetName val="استمارة 50"/>
      <sheetName val="ورقة1"/>
      <sheetName val="استمارة 132 تخص مايو طفل  (5)"/>
      <sheetName val="اساسيات"/>
      <sheetName val="بداية التسجيل للمكافات الرئيسي"/>
      <sheetName val="تسجيل مكافات 2018 (3)"/>
      <sheetName val="المستقطع"/>
      <sheetName val="الوضع"/>
      <sheetName val="بدل نقدي"/>
      <sheetName val="بدل اقامة"/>
      <sheetName val="البدلات"/>
      <sheetName val="65%"/>
      <sheetName val="الاساسيات 2018"/>
      <sheetName val="البيانات بالصور"/>
      <sheetName val="يناير 2016 (2)"/>
      <sheetName val="يناير ويوليو 2016"/>
      <sheetName val="يوليو 2016"/>
      <sheetName val="رعاية الطفل 2018 بطاقات الاجور "/>
      <sheetName val="يناير 2016"/>
      <sheetName val="بيانات تسوية"/>
      <sheetName val="التسوية"/>
      <sheetName val="البيانات"/>
      <sheetName val="ورقة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7">
          <cell r="J17">
            <v>20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36" refreshError="1"/>
      <sheetData sheetId="37" refreshError="1"/>
      <sheetData sheetId="38" refreshError="1"/>
      <sheetData sheetId="39">
        <row r="27">
          <cell r="F27">
            <v>10</v>
          </cell>
        </row>
        <row r="52">
          <cell r="C52">
            <v>10</v>
          </cell>
        </row>
      </sheetData>
      <sheetData sheetId="4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</sheetData>
      <sheetData sheetId="41" refreshError="1"/>
      <sheetData sheetId="42">
        <row r="2">
          <cell r="C2">
            <v>2</v>
          </cell>
        </row>
      </sheetData>
      <sheetData sheetId="43" refreshError="1"/>
      <sheetData sheetId="4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دمغات"/>
      <sheetName val="البيانات الاساسية للعاملين"/>
      <sheetName val="كشف المرتبات"/>
      <sheetName val="كشف الحوافز"/>
      <sheetName val="اقرار المكافأة"/>
      <sheetName val="كشف المكافأة"/>
    </sheetNames>
    <sheetDataSet>
      <sheetData sheetId="0"/>
      <sheetData sheetId="1">
        <row r="3">
          <cell r="A3">
            <v>1</v>
          </cell>
          <cell r="B3" t="str">
            <v>عبد الله كامل حسنى عبد الله صبيح</v>
          </cell>
          <cell r="C3" t="str">
            <v>رئيس قسم</v>
          </cell>
          <cell r="D3">
            <v>1</v>
          </cell>
          <cell r="E3" t="str">
            <v>ذكر</v>
          </cell>
          <cell r="F3" t="str">
            <v>متزوج</v>
          </cell>
          <cell r="G3">
            <v>10</v>
          </cell>
          <cell r="H3">
            <v>4</v>
          </cell>
          <cell r="I3" t="str">
            <v>نقابي</v>
          </cell>
          <cell r="J3" t="str">
            <v>نعم</v>
          </cell>
          <cell r="M3">
            <v>19.02</v>
          </cell>
          <cell r="N3">
            <v>5</v>
          </cell>
          <cell r="P3">
            <v>296.24</v>
          </cell>
          <cell r="Q3">
            <v>320.26</v>
          </cell>
          <cell r="R3">
            <v>20.66</v>
          </cell>
          <cell r="S3">
            <v>22.44</v>
          </cell>
          <cell r="T3">
            <v>24.84</v>
          </cell>
          <cell r="U3">
            <v>26.87</v>
          </cell>
          <cell r="V3">
            <v>8.9700000000000006</v>
          </cell>
          <cell r="X3">
            <v>9.23</v>
          </cell>
          <cell r="AA3">
            <v>4</v>
          </cell>
          <cell r="AB3" t="str">
            <v>لا</v>
          </cell>
          <cell r="AC3" t="str">
            <v>نعم</v>
          </cell>
        </row>
        <row r="4">
          <cell r="A4">
            <v>2</v>
          </cell>
          <cell r="B4" t="str">
            <v>نجاح أبو زيد سعيد</v>
          </cell>
          <cell r="C4" t="str">
            <v>مدير التعليم التجارى</v>
          </cell>
          <cell r="D4">
            <v>1</v>
          </cell>
          <cell r="E4" t="str">
            <v>ذكر</v>
          </cell>
          <cell r="F4" t="str">
            <v>متزوج</v>
          </cell>
          <cell r="G4">
            <v>10</v>
          </cell>
          <cell r="H4">
            <v>3</v>
          </cell>
          <cell r="I4" t="str">
            <v>نقابي</v>
          </cell>
          <cell r="J4" t="str">
            <v>نعم</v>
          </cell>
          <cell r="L4" t="str">
            <v>لا</v>
          </cell>
          <cell r="M4">
            <v>26.88</v>
          </cell>
          <cell r="N4">
            <v>5</v>
          </cell>
          <cell r="P4">
            <v>398.04</v>
          </cell>
          <cell r="Q4">
            <v>429.92</v>
          </cell>
          <cell r="R4">
            <v>29.45</v>
          </cell>
          <cell r="S4">
            <v>31.72</v>
          </cell>
          <cell r="T4">
            <v>34.18</v>
          </cell>
          <cell r="U4">
            <v>36.86</v>
          </cell>
          <cell r="AA4">
            <v>4</v>
          </cell>
          <cell r="AB4" t="str">
            <v>لا</v>
          </cell>
          <cell r="AC4" t="str">
            <v>نعم</v>
          </cell>
        </row>
        <row r="5">
          <cell r="A5">
            <v>3</v>
          </cell>
          <cell r="B5" t="str">
            <v>على ابراهيم سالم الهمشرى</v>
          </cell>
          <cell r="C5" t="str">
            <v>رئيس قسم</v>
          </cell>
          <cell r="D5">
            <v>1</v>
          </cell>
          <cell r="E5" t="str">
            <v>ذكر</v>
          </cell>
          <cell r="F5" t="str">
            <v>متزوج</v>
          </cell>
          <cell r="G5">
            <v>10</v>
          </cell>
          <cell r="H5">
            <v>2</v>
          </cell>
          <cell r="I5" t="str">
            <v>نقابي</v>
          </cell>
          <cell r="J5" t="str">
            <v>نعم</v>
          </cell>
          <cell r="M5">
            <v>26.94</v>
          </cell>
          <cell r="N5">
            <v>5</v>
          </cell>
          <cell r="P5">
            <v>399.41</v>
          </cell>
          <cell r="Q5">
            <v>431.35</v>
          </cell>
          <cell r="R5">
            <v>29.03</v>
          </cell>
          <cell r="S5">
            <v>31.31</v>
          </cell>
          <cell r="T5">
            <v>34.29</v>
          </cell>
          <cell r="U5">
            <v>36.979999999999997</v>
          </cell>
          <cell r="AA5">
            <v>4</v>
          </cell>
          <cell r="AB5" t="str">
            <v>لا</v>
          </cell>
          <cell r="AC5" t="str">
            <v>نعم</v>
          </cell>
        </row>
        <row r="6">
          <cell r="A6">
            <v>4</v>
          </cell>
          <cell r="B6" t="str">
            <v>سالم ابراهيم سالم</v>
          </cell>
          <cell r="C6" t="str">
            <v>رئيس قسم</v>
          </cell>
          <cell r="D6">
            <v>1</v>
          </cell>
          <cell r="E6" t="str">
            <v>ذكر</v>
          </cell>
          <cell r="F6" t="str">
            <v>متزوج</v>
          </cell>
          <cell r="G6">
            <v>10</v>
          </cell>
          <cell r="H6">
            <v>2</v>
          </cell>
          <cell r="I6" t="str">
            <v>غير نقابي</v>
          </cell>
          <cell r="K6" t="str">
            <v>نعم</v>
          </cell>
          <cell r="L6" t="str">
            <v>نعم</v>
          </cell>
          <cell r="M6">
            <v>29.33</v>
          </cell>
          <cell r="N6">
            <v>5</v>
          </cell>
          <cell r="P6">
            <v>430.74</v>
          </cell>
          <cell r="Q6">
            <v>465.07</v>
          </cell>
          <cell r="R6">
            <v>31.39</v>
          </cell>
          <cell r="S6">
            <v>34.35</v>
          </cell>
          <cell r="T6">
            <v>37.020000000000003</v>
          </cell>
          <cell r="U6">
            <v>39.9</v>
          </cell>
          <cell r="AA6">
            <v>4</v>
          </cell>
          <cell r="AB6" t="str">
            <v>لا</v>
          </cell>
          <cell r="AC6" t="str">
            <v>لا</v>
          </cell>
        </row>
        <row r="7">
          <cell r="A7">
            <v>5</v>
          </cell>
          <cell r="B7" t="str">
            <v>سهير محمود عبد العزيز</v>
          </cell>
          <cell r="C7" t="str">
            <v>مدير التعليم التجارى</v>
          </cell>
          <cell r="D7">
            <v>0</v>
          </cell>
          <cell r="E7" t="str">
            <v>أنثى</v>
          </cell>
          <cell r="F7" t="str">
            <v>متزوجة</v>
          </cell>
          <cell r="G7">
            <v>10</v>
          </cell>
          <cell r="I7" t="str">
            <v>نقابي</v>
          </cell>
          <cell r="M7">
            <v>32.590000000000003</v>
          </cell>
          <cell r="N7">
            <v>10</v>
          </cell>
          <cell r="P7">
            <v>486.53</v>
          </cell>
          <cell r="Q7">
            <v>529.12</v>
          </cell>
          <cell r="R7">
            <v>35.56</v>
          </cell>
          <cell r="S7">
            <v>38.869999999999997</v>
          </cell>
          <cell r="T7">
            <v>41.92</v>
          </cell>
          <cell r="U7">
            <v>45.22</v>
          </cell>
          <cell r="Y7">
            <v>1.48</v>
          </cell>
          <cell r="AA7">
            <v>4</v>
          </cell>
          <cell r="AB7" t="str">
            <v>لا</v>
          </cell>
          <cell r="AC7" t="str">
            <v>نعم</v>
          </cell>
        </row>
        <row r="8">
          <cell r="A8">
            <v>6</v>
          </cell>
          <cell r="B8" t="str">
            <v>عاطف عيد</v>
          </cell>
          <cell r="C8" t="str">
            <v>أخصائى تدريس</v>
          </cell>
          <cell r="D8">
            <v>2</v>
          </cell>
          <cell r="E8" t="str">
            <v>ذكر</v>
          </cell>
          <cell r="F8" t="str">
            <v>متزوج</v>
          </cell>
          <cell r="G8">
            <v>10</v>
          </cell>
          <cell r="H8">
            <v>2</v>
          </cell>
          <cell r="I8" t="str">
            <v>نقابي</v>
          </cell>
          <cell r="J8" t="str">
            <v>نعم</v>
          </cell>
          <cell r="M8">
            <v>12.48</v>
          </cell>
          <cell r="N8">
            <v>5</v>
          </cell>
          <cell r="P8">
            <v>195.24</v>
          </cell>
          <cell r="Q8">
            <v>212.72</v>
          </cell>
          <cell r="R8">
            <v>13.52</v>
          </cell>
          <cell r="S8">
            <v>14.64</v>
          </cell>
          <cell r="T8">
            <v>16.38</v>
          </cell>
          <cell r="U8">
            <v>17.86</v>
          </cell>
          <cell r="AA8">
            <v>4</v>
          </cell>
          <cell r="AB8" t="str">
            <v>لا</v>
          </cell>
          <cell r="AC8" t="str">
            <v>نعم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</sheetNames>
    <sheetDataSet>
      <sheetData sheetId="0" refreshError="1"/>
      <sheetData sheetId="1">
        <row r="2">
          <cell r="A2">
            <v>1</v>
          </cell>
        </row>
        <row r="3">
          <cell r="A3">
            <v>15</v>
          </cell>
        </row>
        <row r="4">
          <cell r="A4">
            <v>14</v>
          </cell>
        </row>
        <row r="5">
          <cell r="A5">
            <v>10</v>
          </cell>
        </row>
        <row r="6">
          <cell r="A6">
            <v>9</v>
          </cell>
        </row>
        <row r="7">
          <cell r="A7">
            <v>8</v>
          </cell>
        </row>
        <row r="8">
          <cell r="A8">
            <v>7</v>
          </cell>
        </row>
        <row r="9">
          <cell r="A9">
            <v>6</v>
          </cell>
        </row>
        <row r="10">
          <cell r="A10">
            <v>5</v>
          </cell>
        </row>
        <row r="11">
          <cell r="A11">
            <v>4</v>
          </cell>
        </row>
        <row r="12">
          <cell r="A12">
            <v>3</v>
          </cell>
        </row>
        <row r="13">
          <cell r="A13">
            <v>2</v>
          </cell>
        </row>
        <row r="14">
          <cell r="A14">
            <v>1</v>
          </cell>
        </row>
        <row r="15">
          <cell r="A15">
            <v>13</v>
          </cell>
        </row>
        <row r="16">
          <cell r="A16">
            <v>12</v>
          </cell>
        </row>
        <row r="17">
          <cell r="A17">
            <v>11</v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  <row r="100">
          <cell r="A100" t="str">
            <v/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(2)"/>
      <sheetName val="2"/>
      <sheetName val="1"/>
      <sheetName val="فرز يوليو جديد خالص 2018"/>
      <sheetName val="ورقة4"/>
      <sheetName val="تسميات الفرز الجديد من يوليو 20"/>
      <sheetName val="تسميات تسجيل جديد2020 (2)"/>
      <sheetName val="تسجيل مكافات 2018 (3)"/>
      <sheetName val="جديد خالص 2018"/>
      <sheetName val="اخر متوسط دخل 2018"/>
      <sheetName val="تسجيل مكافات 2018"/>
      <sheetName val="بداية التسجيل للمكافات الرئيسي"/>
      <sheetName val="البيانات بالصور (2)"/>
      <sheetName val="يناير"/>
      <sheetName val="يوليو "/>
      <sheetName val="تسوية"/>
      <sheetName val="تسميات تسجيل جديد2020"/>
      <sheetName val="ورقة5"/>
    </sheetNames>
    <sheetDataSet>
      <sheetData sheetId="0"/>
      <sheetData sheetId="1">
        <row r="2">
          <cell r="C2" t="str">
            <v>ابو بكر جلال علي عبد الحافظ</v>
          </cell>
        </row>
        <row r="3">
          <cell r="C3" t="str">
            <v>اميره بدر توفيق حسن</v>
          </cell>
        </row>
        <row r="4">
          <cell r="C4" t="str">
            <v>اميرة محمد عبد المعطى محمد</v>
          </cell>
        </row>
        <row r="5">
          <cell r="C5" t="str">
            <v>اميرة إسماعيل تهامى إسماعيل</v>
          </cell>
        </row>
        <row r="6">
          <cell r="C6" t="str">
            <v>امل محمد عبد المجيد تمام</v>
          </cell>
        </row>
        <row r="7">
          <cell r="C7" t="str">
            <v>الشيماء نور الدين مطاوع عبد الحافظ</v>
          </cell>
        </row>
        <row r="8">
          <cell r="C8" t="str">
            <v>اسماء اسلام توفيق عبد المتجلى</v>
          </cell>
        </row>
        <row r="9">
          <cell r="C9" t="str">
            <v>اسماء ابو زيد فؤاد ابو زيد</v>
          </cell>
        </row>
        <row r="10">
          <cell r="C10" t="str">
            <v>اسراء أسامة محمد طلبه</v>
          </cell>
        </row>
        <row r="11">
          <cell r="C11" t="str">
            <v>اسامه عبد النعيم عاصم محمد</v>
          </cell>
        </row>
        <row r="12">
          <cell r="C12" t="str">
            <v>ايفيلين ربيل بطرس اسكاروس</v>
          </cell>
        </row>
        <row r="13">
          <cell r="C13" t="str">
            <v>اوميمه جمال حلمى حسن</v>
          </cell>
        </row>
        <row r="14">
          <cell r="C14" t="str">
            <v>انعام احمد ابراهيم مهران</v>
          </cell>
        </row>
        <row r="15">
          <cell r="C15" t="str">
            <v>اسامة مصطفى محمد عبد الرحمن</v>
          </cell>
        </row>
        <row r="16">
          <cell r="C16" t="str">
            <v>ازهار محمد خالد احمد</v>
          </cell>
        </row>
        <row r="17">
          <cell r="C17" t="str">
            <v/>
          </cell>
        </row>
        <row r="18">
          <cell r="C18" t="str">
            <v/>
          </cell>
        </row>
        <row r="19">
          <cell r="C19" t="str">
            <v/>
          </cell>
        </row>
        <row r="20">
          <cell r="C20" t="str">
            <v/>
          </cell>
        </row>
        <row r="21">
          <cell r="C21" t="str">
            <v/>
          </cell>
        </row>
        <row r="22">
          <cell r="C22" t="str">
            <v/>
          </cell>
        </row>
        <row r="23">
          <cell r="C23" t="str">
            <v/>
          </cell>
        </row>
        <row r="24">
          <cell r="C24" t="str">
            <v/>
          </cell>
        </row>
        <row r="25">
          <cell r="C25" t="str">
            <v/>
          </cell>
        </row>
        <row r="26">
          <cell r="C26" t="str">
            <v/>
          </cell>
        </row>
        <row r="27">
          <cell r="C27" t="str">
            <v/>
          </cell>
        </row>
        <row r="28">
          <cell r="C28" t="str">
            <v/>
          </cell>
        </row>
        <row r="29">
          <cell r="C29" t="str">
            <v/>
          </cell>
        </row>
        <row r="30">
          <cell r="C30" t="str">
            <v/>
          </cell>
        </row>
        <row r="31">
          <cell r="C31" t="str">
            <v/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  <row r="81">
          <cell r="C81" t="str">
            <v/>
          </cell>
        </row>
        <row r="82">
          <cell r="C82" t="str">
            <v/>
          </cell>
        </row>
        <row r="83">
          <cell r="C83" t="str">
            <v/>
          </cell>
        </row>
        <row r="84">
          <cell r="C84" t="str">
            <v/>
          </cell>
        </row>
        <row r="85">
          <cell r="C85" t="str">
            <v/>
          </cell>
        </row>
        <row r="86">
          <cell r="C86" t="str">
            <v/>
          </cell>
        </row>
        <row r="87">
          <cell r="C87" t="str">
            <v/>
          </cell>
        </row>
        <row r="88">
          <cell r="C88" t="str">
            <v/>
          </cell>
        </row>
        <row r="89">
          <cell r="C89" t="str">
            <v/>
          </cell>
        </row>
        <row r="90">
          <cell r="C90" t="str">
            <v/>
          </cell>
        </row>
        <row r="91">
          <cell r="C91" t="str">
            <v/>
          </cell>
        </row>
        <row r="92">
          <cell r="C92" t="str">
            <v/>
          </cell>
        </row>
        <row r="93">
          <cell r="C93" t="str">
            <v/>
          </cell>
        </row>
        <row r="94">
          <cell r="C94" t="str">
            <v/>
          </cell>
        </row>
        <row r="95">
          <cell r="C95" t="str">
            <v/>
          </cell>
        </row>
        <row r="96">
          <cell r="C96" t="str">
            <v/>
          </cell>
        </row>
        <row r="97">
          <cell r="C97" t="str">
            <v/>
          </cell>
        </row>
        <row r="98">
          <cell r="C98" t="str">
            <v/>
          </cell>
        </row>
        <row r="99">
          <cell r="C99" t="str">
            <v/>
          </cell>
        </row>
        <row r="100">
          <cell r="C100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(2)"/>
      <sheetName val="2"/>
      <sheetName val="1"/>
      <sheetName val="فرز يوليو جديد خالص 2018"/>
      <sheetName val="ورقة4"/>
      <sheetName val="تسميات الفرز الجديد من يوليو 20"/>
      <sheetName val="تسميات تسجيل جديد2020 (2)"/>
      <sheetName val="تسجيل مكافات 2018 (3)"/>
      <sheetName val="جديد خالص 2018"/>
      <sheetName val="اخر متوسط دخل 2018"/>
      <sheetName val="تسجيل مكافات 2018"/>
      <sheetName val="بداية التسجيل للمكافات الرئيسي"/>
      <sheetName val="البيانات بالصور (2)"/>
      <sheetName val="يناير"/>
      <sheetName val="يوليو "/>
      <sheetName val="تسوية"/>
      <sheetName val="تسميات تسجيل جديد2020"/>
    </sheetNames>
    <sheetDataSet>
      <sheetData sheetId="0"/>
      <sheetData sheetId="1">
        <row r="2">
          <cell r="C2" t="str">
            <v>ابو بكر جلال علي عبد الحافظ</v>
          </cell>
        </row>
        <row r="3">
          <cell r="C3" t="str">
            <v>اميره بدر توفيق حسن</v>
          </cell>
        </row>
        <row r="4">
          <cell r="C4" t="str">
            <v>اميرة محمد عبد المعطى محمد</v>
          </cell>
        </row>
        <row r="5">
          <cell r="C5" t="str">
            <v>اميرة إسماعيل تهامى إسماعيل</v>
          </cell>
        </row>
        <row r="6">
          <cell r="C6" t="str">
            <v>امل محمد عبد المجيد تمام</v>
          </cell>
        </row>
        <row r="7">
          <cell r="C7" t="str">
            <v>الشيماء نور الدين مطاوع عبد الحافظ</v>
          </cell>
        </row>
        <row r="8">
          <cell r="C8" t="str">
            <v>اسماء اسلام توفيق عبد المتجلى</v>
          </cell>
        </row>
        <row r="9">
          <cell r="C9" t="str">
            <v>اسماء ابو زيد فؤاد ابو زيد</v>
          </cell>
        </row>
        <row r="10">
          <cell r="C10" t="str">
            <v>اسراء أسامة محمد طلبه</v>
          </cell>
        </row>
        <row r="11">
          <cell r="C11" t="str">
            <v>اسامه عبد النعيم عاصم محمد</v>
          </cell>
        </row>
        <row r="12">
          <cell r="C12" t="str">
            <v>ايفيلين ربيل بطرس اسكاروس</v>
          </cell>
        </row>
        <row r="13">
          <cell r="C13" t="str">
            <v>اوميمه جمال حلمى حسن</v>
          </cell>
        </row>
        <row r="14">
          <cell r="C14" t="str">
            <v>انعام احمد ابراهيم مهران</v>
          </cell>
        </row>
        <row r="15">
          <cell r="C15" t="str">
            <v>اسامة مصطفى محمد عبد الرحمن</v>
          </cell>
        </row>
        <row r="16">
          <cell r="C16" t="str">
            <v>ازهار محمد خالد احمد</v>
          </cell>
        </row>
        <row r="17">
          <cell r="C17" t="str">
            <v/>
          </cell>
        </row>
        <row r="18">
          <cell r="C18" t="str">
            <v/>
          </cell>
        </row>
        <row r="19">
          <cell r="C19" t="str">
            <v/>
          </cell>
        </row>
        <row r="20">
          <cell r="C20" t="str">
            <v/>
          </cell>
        </row>
        <row r="21">
          <cell r="C21" t="str">
            <v/>
          </cell>
        </row>
        <row r="22">
          <cell r="C22" t="str">
            <v/>
          </cell>
        </row>
        <row r="23">
          <cell r="C23" t="str">
            <v/>
          </cell>
        </row>
        <row r="24">
          <cell r="C24" t="str">
            <v/>
          </cell>
        </row>
        <row r="25">
          <cell r="C25" t="str">
            <v/>
          </cell>
        </row>
        <row r="26">
          <cell r="C26" t="str">
            <v/>
          </cell>
        </row>
        <row r="27">
          <cell r="C27" t="str">
            <v/>
          </cell>
        </row>
        <row r="28">
          <cell r="C28" t="str">
            <v/>
          </cell>
        </row>
        <row r="29">
          <cell r="C29" t="str">
            <v/>
          </cell>
        </row>
        <row r="30">
          <cell r="C30" t="str">
            <v/>
          </cell>
        </row>
        <row r="31">
          <cell r="C31" t="str">
            <v/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  <row r="81">
          <cell r="C81" t="str">
            <v/>
          </cell>
        </row>
        <row r="82">
          <cell r="C82" t="str">
            <v/>
          </cell>
        </row>
        <row r="83">
          <cell r="C83" t="str">
            <v/>
          </cell>
        </row>
        <row r="84">
          <cell r="C84" t="str">
            <v/>
          </cell>
        </row>
        <row r="85">
          <cell r="C85" t="str">
            <v/>
          </cell>
        </row>
        <row r="86">
          <cell r="C86" t="str">
            <v/>
          </cell>
        </row>
        <row r="87">
          <cell r="C87" t="str">
            <v/>
          </cell>
        </row>
        <row r="88">
          <cell r="C88" t="str">
            <v/>
          </cell>
        </row>
        <row r="89">
          <cell r="C89" t="str">
            <v/>
          </cell>
        </row>
        <row r="90">
          <cell r="C90" t="str">
            <v/>
          </cell>
        </row>
        <row r="91">
          <cell r="C91" t="str">
            <v/>
          </cell>
        </row>
        <row r="92">
          <cell r="C92" t="str">
            <v/>
          </cell>
        </row>
        <row r="93">
          <cell r="C93" t="str">
            <v/>
          </cell>
        </row>
        <row r="94">
          <cell r="C94" t="str">
            <v/>
          </cell>
        </row>
        <row r="95">
          <cell r="C95" t="str">
            <v/>
          </cell>
        </row>
        <row r="96">
          <cell r="C96" t="str">
            <v/>
          </cell>
        </row>
        <row r="97">
          <cell r="C97" t="str">
            <v/>
          </cell>
        </row>
        <row r="98">
          <cell r="C98" t="str">
            <v/>
          </cell>
        </row>
        <row r="99">
          <cell r="C99" t="str">
            <v/>
          </cell>
        </row>
        <row r="100">
          <cell r="C100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(2)"/>
      <sheetName val="2"/>
      <sheetName val="1"/>
      <sheetName val="فرز يوليو جديد خالص 2018"/>
      <sheetName val="ورقة4"/>
      <sheetName val="تسميات الفرز الجديد من يوليو 20"/>
      <sheetName val="تسميات تسجيل جديد2020 (2)"/>
      <sheetName val="تسجيل مكافات 2018 (3)"/>
      <sheetName val="جديد خالص 2018"/>
      <sheetName val="اخر متوسط دخل 2018"/>
      <sheetName val="تسجيل مكافات 2018"/>
      <sheetName val="بداية التسجيل للمكافات الرئيسي"/>
      <sheetName val="البيانات بالصور (2)"/>
      <sheetName val="يناير"/>
      <sheetName val="يوليو "/>
      <sheetName val="تسوية"/>
      <sheetName val="تسميات تسجيل جديد2020"/>
    </sheetNames>
    <sheetDataSet>
      <sheetData sheetId="0"/>
      <sheetData sheetId="1">
        <row r="2">
          <cell r="C2" t="str">
            <v>ابو بكر جلال علي عبد الحافظ</v>
          </cell>
        </row>
        <row r="3">
          <cell r="C3" t="str">
            <v>اميره بدر توفيق حسن</v>
          </cell>
        </row>
        <row r="4">
          <cell r="C4" t="str">
            <v>اميرة محمد عبد المعطى محمد</v>
          </cell>
        </row>
        <row r="5">
          <cell r="C5" t="str">
            <v>اميرة إسماعيل تهامى إسماعيل</v>
          </cell>
        </row>
        <row r="6">
          <cell r="C6" t="str">
            <v>امل محمد عبد المجيد تمام</v>
          </cell>
        </row>
        <row r="7">
          <cell r="C7" t="str">
            <v>الشيماء نور الدين مطاوع عبد الحافظ</v>
          </cell>
        </row>
        <row r="8">
          <cell r="C8" t="str">
            <v>اسماء اسلام توفيق عبد المتجلى</v>
          </cell>
        </row>
        <row r="9">
          <cell r="C9" t="str">
            <v>اسماء ابو زيد فؤاد ابو زيد</v>
          </cell>
        </row>
        <row r="10">
          <cell r="C10" t="str">
            <v>اسراء أسامة محمد طلبه</v>
          </cell>
        </row>
        <row r="11">
          <cell r="C11" t="str">
            <v>اسامه عبد النعيم عاصم محمد</v>
          </cell>
        </row>
        <row r="12">
          <cell r="C12" t="str">
            <v>ايفيلين ربيل بطرس اسكاروس</v>
          </cell>
        </row>
        <row r="13">
          <cell r="C13" t="str">
            <v>اوميمه جمال حلمى حسن</v>
          </cell>
        </row>
        <row r="14">
          <cell r="C14" t="str">
            <v>انعام احمد ابراهيم مهران</v>
          </cell>
        </row>
        <row r="15">
          <cell r="C15" t="str">
            <v>اسامة مصطفى محمد عبد الرحمن</v>
          </cell>
        </row>
        <row r="16">
          <cell r="C16" t="str">
            <v>ازهار محمد خالد احمد</v>
          </cell>
        </row>
        <row r="17">
          <cell r="C17" t="str">
            <v/>
          </cell>
        </row>
        <row r="18">
          <cell r="C18" t="str">
            <v/>
          </cell>
        </row>
        <row r="19">
          <cell r="C19" t="str">
            <v/>
          </cell>
        </row>
        <row r="20">
          <cell r="C20" t="str">
            <v/>
          </cell>
        </row>
        <row r="21">
          <cell r="C21" t="str">
            <v/>
          </cell>
        </row>
        <row r="22">
          <cell r="C22" t="str">
            <v/>
          </cell>
        </row>
        <row r="23">
          <cell r="C23" t="str">
            <v/>
          </cell>
        </row>
        <row r="24">
          <cell r="C24" t="str">
            <v/>
          </cell>
        </row>
        <row r="25">
          <cell r="C25" t="str">
            <v/>
          </cell>
        </row>
        <row r="26">
          <cell r="C26" t="str">
            <v/>
          </cell>
        </row>
        <row r="27">
          <cell r="C27" t="str">
            <v/>
          </cell>
        </row>
        <row r="28">
          <cell r="C28" t="str">
            <v/>
          </cell>
        </row>
        <row r="29">
          <cell r="C29" t="str">
            <v/>
          </cell>
        </row>
        <row r="30">
          <cell r="C30" t="str">
            <v/>
          </cell>
        </row>
        <row r="31">
          <cell r="C31" t="str">
            <v/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  <row r="81">
          <cell r="C81" t="str">
            <v/>
          </cell>
        </row>
        <row r="82">
          <cell r="C82" t="str">
            <v/>
          </cell>
        </row>
        <row r="83">
          <cell r="C83" t="str">
            <v/>
          </cell>
        </row>
        <row r="84">
          <cell r="C84" t="str">
            <v/>
          </cell>
        </row>
        <row r="85">
          <cell r="C85" t="str">
            <v/>
          </cell>
        </row>
        <row r="86">
          <cell r="C86" t="str">
            <v/>
          </cell>
        </row>
        <row r="87">
          <cell r="C87" t="str">
            <v/>
          </cell>
        </row>
        <row r="88">
          <cell r="C88" t="str">
            <v/>
          </cell>
        </row>
        <row r="89">
          <cell r="C89" t="str">
            <v/>
          </cell>
        </row>
        <row r="90">
          <cell r="C90" t="str">
            <v/>
          </cell>
        </row>
        <row r="91">
          <cell r="C91" t="str">
            <v/>
          </cell>
        </row>
        <row r="92">
          <cell r="C92" t="str">
            <v/>
          </cell>
        </row>
        <row r="93">
          <cell r="C93" t="str">
            <v/>
          </cell>
        </row>
        <row r="94">
          <cell r="C94" t="str">
            <v/>
          </cell>
        </row>
        <row r="95">
          <cell r="C95" t="str">
            <v/>
          </cell>
        </row>
        <row r="96">
          <cell r="C96" t="str">
            <v/>
          </cell>
        </row>
        <row r="97">
          <cell r="C97" t="str">
            <v/>
          </cell>
        </row>
        <row r="98">
          <cell r="C98" t="str">
            <v/>
          </cell>
        </row>
        <row r="99">
          <cell r="C99" t="str">
            <v/>
          </cell>
        </row>
        <row r="100">
          <cell r="C100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لوحة الرئيسية"/>
      <sheetName val="الشيت المجمع"/>
      <sheetName val="ناجح"/>
      <sheetName val="دور ثان"/>
      <sheetName val="راسب"/>
      <sheetName val="النتيجة الرقمي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لوحة الرئيسية"/>
      <sheetName val="الشيت المجمع"/>
      <sheetName val="ناجح"/>
      <sheetName val="دور ثان "/>
      <sheetName val="راسب"/>
      <sheetName val="النتيجة الرقمية"/>
    </sheetNames>
    <sheetDataSet>
      <sheetData sheetId="0"/>
      <sheetData sheetId="1" refreshError="1"/>
      <sheetData sheetId="2"/>
      <sheetData sheetId="3"/>
      <sheetData sheetId="4"/>
      <sheetData sheetId="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ضريبة كسب العمل"/>
      <sheetName val="يوليو"/>
      <sheetName val="شرح الشربحه الثانيه"/>
      <sheetName val="شرح الشربحه الثالثه"/>
      <sheetName val="شرح الشربحه الرابعه"/>
      <sheetName val="شرح الشربحه الخامسه"/>
      <sheetName val="الضريبه ملف واحد "/>
      <sheetName val="حساب الضريبة "/>
      <sheetName val="ورقة1 (6)"/>
      <sheetName val="ورقة1 (5)"/>
      <sheetName val="ضرائبرتخصصية2019 (2)"/>
      <sheetName val="ورقة1 (4)"/>
      <sheetName val="البدلات التخصصية"/>
      <sheetName val="ورقة1 (3)"/>
      <sheetName val="Sheet1"/>
      <sheetName val="تفصيلي مرتب يوليو 2018 (2)"/>
      <sheetName val="تفصيلي المرتب يناير 2018 (2)"/>
      <sheetName val="نموزج ضرائب جاهز (2)"/>
      <sheetName val="ورقة13"/>
      <sheetName val="نموزج ضرائب جاهز"/>
      <sheetName val="ضرائبرتخصصية2019"/>
      <sheetName val="ورقة عمل تسوية (2)"/>
      <sheetName val="التسوية (2)"/>
      <sheetName val="بيانات التسوية 2018"/>
      <sheetName val="ورقة5 (2)"/>
      <sheetName val="الشرائح"/>
      <sheetName val="القانون"/>
      <sheetName val="مثال تفصيلى"/>
      <sheetName val="ورقة1 (2)"/>
      <sheetName val="ورقة9"/>
      <sheetName val="بسمة عبدالعزيز"/>
      <sheetName val="عزة احمد عبدالتواب"/>
      <sheetName val="هناء الصادق"/>
      <sheetName val="مني يوسف"/>
      <sheetName val="رويدا عبدالوكيل"/>
      <sheetName val="غادة احمد عبدالرحيم"/>
      <sheetName val="علاء الدين احمد "/>
      <sheetName val="كفر شامل"/>
      <sheetName val="معاشات مجموعة (3)"/>
      <sheetName val="عاصم جمال"/>
      <sheetName val="ورقة2"/>
      <sheetName val="استمارة معاشات (2)"/>
      <sheetName val="كشف صرف مكافأه"/>
      <sheetName val="الاصدار المعدل"/>
      <sheetName val="الصدار الاخير"/>
      <sheetName val="ورقة2 (2)"/>
      <sheetName val="الخاضع للمعاش 2018"/>
      <sheetName val="معاشات مجموعة (2)"/>
      <sheetName val="كفر مجموعةو (2)"/>
      <sheetName val="فاطمة الزهراء"/>
      <sheetName val="منال"/>
      <sheetName val="سهير"/>
      <sheetName val="رشاا"/>
      <sheetName val="معادلات"/>
      <sheetName val="اميره محمد حفني"/>
      <sheetName val="عبدالكريم"/>
      <sheetName val="نجوان رضا"/>
      <sheetName val="دعاء محمد بكر"/>
      <sheetName val="احلام محمد عبدالعزيز"/>
      <sheetName val="نهلة رضا محمد"/>
      <sheetName val="الرئيسي والعالمي"/>
      <sheetName val="نرمين"/>
      <sheetName val="فاطمة احمد فواز"/>
      <sheetName val="ترقيات تخصصية (2)"/>
      <sheetName val="ترقيات تخصصية"/>
      <sheetName val="يوليو 2015 (2)"/>
      <sheetName val="تفصيلي المرتب يناير 2018"/>
      <sheetName val="تفصيلي مرتب يوليو 2018"/>
      <sheetName val="ايمان عبدالحميد عبداللطيف"/>
      <sheetName val="ورقة11"/>
      <sheetName val="معاشات مجموعة"/>
      <sheetName val="كفر مجموعةو"/>
      <sheetName val="عمر اسماعيل عمر علي الدرجة الثا"/>
      <sheetName val="علاوات حتي 2014 (2)"/>
      <sheetName val="الصور الهام (2)"/>
      <sheetName val="رشا رفعت "/>
      <sheetName val="الوقت والتاريخ"/>
      <sheetName val="يوليو 2015"/>
      <sheetName val="ورقة4"/>
      <sheetName val="ورقة5"/>
      <sheetName val="ورقة6"/>
      <sheetName val="ورقة7"/>
      <sheetName val="ورقة8"/>
      <sheetName val="التنقل بين الصفحات   (2)"/>
      <sheetName val="ورقة1"/>
      <sheetName val="التجميعي"/>
      <sheetName val="يوليو 2017"/>
      <sheetName val="يوليو 2018"/>
      <sheetName val="يناير 2018"/>
      <sheetName val="يناير 2017"/>
      <sheetName val="مي عطاالله كفر"/>
      <sheetName val="معاشات مي عطا"/>
      <sheetName val="مى عطاالله ذكي"/>
      <sheetName val="رعاية الطفل2018 بطاقات الا  (2"/>
      <sheetName val="رعاية الطفل2017 بطاقات الا (2"/>
      <sheetName val="التنقل بين الصفحات  "/>
      <sheetName val="شيت 1"/>
      <sheetName val="شيت 2"/>
      <sheetName val="صوري"/>
      <sheetName val="ورقة12"/>
      <sheetName val=" فروق زيناستمارة تامين زوجي (3)"/>
      <sheetName val="اسراء يحي محروس"/>
      <sheetName val="فرق زينب واسراء"/>
      <sheetName val="فرق زينب"/>
      <sheetName val="وجة برمامج"/>
      <sheetName val="بطاقات الاجور المتغيرة 2019 (2"/>
      <sheetName val="ورقة10"/>
      <sheetName val="بطاقات الاجور المتغيرة 2017"/>
      <sheetName val="ورقة3"/>
      <sheetName val="images"/>
      <sheetName val="نسمة علي محمد"/>
      <sheetName val="ولاء وحيد ذكي"/>
      <sheetName val="استمارة تامين زوجي (2)"/>
      <sheetName val=" كفر زوجي متعدد"/>
      <sheetName val="لون متغير"/>
      <sheetName val="الة حاسبة"/>
      <sheetName val="شر وتقدير"/>
      <sheetName val="تسوية لبرنامج افاروق"/>
      <sheetName val="التعديل للفرز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البيانات بالصور (2)"/>
      <sheetName val="المصرف من مكافات طوال السنة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صور الهام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مافات تسجيل"/>
      <sheetName val="استمارة تامين ومعاشات"/>
      <sheetName val="فرز 2"/>
      <sheetName val="فرز"/>
      <sheetName val="علاوة التخصصية 2 "/>
      <sheetName val="علاوات حتي 2013"/>
      <sheetName val="علاوات حتي 2014"/>
      <sheetName val="ورقة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G1" t="str">
            <v>اعزب</v>
          </cell>
        </row>
        <row r="2">
          <cell r="G2" t="str">
            <v>آنسة</v>
          </cell>
        </row>
        <row r="3">
          <cell r="G3" t="str">
            <v>م</v>
          </cell>
        </row>
        <row r="4">
          <cell r="G4" t="str">
            <v>م+1</v>
          </cell>
        </row>
        <row r="5">
          <cell r="G5" t="str">
            <v>م+2</v>
          </cell>
        </row>
        <row r="6">
          <cell r="G6" t="str">
            <v>م+2فاكثر</v>
          </cell>
        </row>
        <row r="7">
          <cell r="G7" t="str">
            <v>أرملة وتعول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1">
          <cell r="C1">
            <v>31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4">
          <cell r="A4">
            <v>1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">
          <cell r="B1">
            <v>40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>
        <row r="4">
          <cell r="A4">
            <v>1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>
        <row r="2">
          <cell r="C2">
            <v>40</v>
          </cell>
        </row>
      </sheetData>
      <sheetData sheetId="134"/>
      <sheetData sheetId="135"/>
      <sheetData sheetId="136"/>
      <sheetData sheetId="137"/>
      <sheetData sheetId="138"/>
      <sheetData sheetId="139">
        <row r="3">
          <cell r="A3">
            <v>1</v>
          </cell>
        </row>
      </sheetData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فر زوجي (2)"/>
      <sheetName val="الرئيسية  (2)"/>
      <sheetName val="البيانات بالصور"/>
      <sheetName val="ورقة2"/>
      <sheetName val="استمارة تامين زوجي"/>
      <sheetName val="كفر زوجي"/>
      <sheetName val="عزة سيد تمام"/>
      <sheetName val="اسماء محمد عطية"/>
      <sheetName val="ورقة1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استمارة تامين ومعاشات"/>
      <sheetName val=""/>
      <sheetName val="علاوة التخصصية 2 "/>
      <sheetName val="ورقة3"/>
    </sheetNames>
    <sheetDataSet>
      <sheetData sheetId="0" refreshError="1"/>
      <sheetData sheetId="1" refreshError="1"/>
      <sheetData sheetId="2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C1">
            <v>42</v>
          </cell>
        </row>
      </sheetData>
      <sheetData sheetId="1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ندوق"/>
      <sheetName val="مكافاة"/>
      <sheetName val="مكافات الفاروق"/>
      <sheetName val="شيت البيانات"/>
      <sheetName val="شيت اساسي يرحل الية بيانات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 بالصور"/>
      <sheetName val="استمارة تامين ومعاشات"/>
      <sheetName val="كفر مجموعة"/>
      <sheetName val="علاوة الحد الادني"/>
    </sheetNames>
    <sheetDataSet>
      <sheetData sheetId="0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جمالي الضريبة المستحخقة 20 (2)"/>
      <sheetName val="شامل الضريبة2017 (6)"/>
      <sheetName val="اجمالي الضريبة المستحخقة 2017"/>
      <sheetName val="شامل الضريبة2017 (5)"/>
      <sheetName val="التسوية الضريبية _2017"/>
      <sheetName val="ورقة عمل تسوية"/>
      <sheetName val="بيانات التسوية الضريبية"/>
      <sheetName val="ورقة2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26801172500049</v>
          </cell>
          <cell r="B3">
            <v>1</v>
          </cell>
          <cell r="C3" t="str">
            <v>احلام محمد عبد العزيز عبد العواض</v>
          </cell>
          <cell r="D3">
            <v>1818.93</v>
          </cell>
          <cell r="E3">
            <v>435.57</v>
          </cell>
          <cell r="F3">
            <v>86.87</v>
          </cell>
          <cell r="G3">
            <v>54.68</v>
          </cell>
          <cell r="H3">
            <v>150</v>
          </cell>
          <cell r="I3"/>
          <cell r="J3"/>
          <cell r="K3"/>
          <cell r="L3"/>
          <cell r="M3"/>
          <cell r="N3"/>
          <cell r="O3">
            <v>150</v>
          </cell>
          <cell r="P3"/>
          <cell r="Q3"/>
          <cell r="R3">
            <v>546.89</v>
          </cell>
          <cell r="S3">
            <v>28071.71</v>
          </cell>
          <cell r="T3">
            <v>13.59</v>
          </cell>
          <cell r="U3"/>
          <cell r="V3">
            <v>13.59</v>
          </cell>
          <cell r="W3">
            <v>16.75</v>
          </cell>
          <cell r="X3">
            <v>18.149999999999999</v>
          </cell>
          <cell r="Y3"/>
          <cell r="Z3">
            <v>112.46</v>
          </cell>
          <cell r="AA3">
            <v>25.37</v>
          </cell>
          <cell r="AB3"/>
          <cell r="AC3" t="str">
            <v>التخصصية</v>
          </cell>
        </row>
        <row r="4">
          <cell r="A4">
            <v>26305082500352</v>
          </cell>
          <cell r="B4">
            <v>2</v>
          </cell>
          <cell r="C4" t="str">
            <v>اشرف سيد مصطفى احمد</v>
          </cell>
          <cell r="D4">
            <v>1752.72</v>
          </cell>
          <cell r="E4">
            <v>413.57</v>
          </cell>
          <cell r="F4">
            <v>83.06</v>
          </cell>
          <cell r="G4"/>
          <cell r="H4">
            <v>150</v>
          </cell>
          <cell r="I4"/>
          <cell r="J4"/>
          <cell r="K4"/>
          <cell r="L4"/>
          <cell r="M4"/>
          <cell r="N4"/>
          <cell r="O4">
            <v>150</v>
          </cell>
          <cell r="P4"/>
          <cell r="Q4"/>
          <cell r="R4">
            <v>526.41999999999996</v>
          </cell>
          <cell r="S4">
            <v>28174.23</v>
          </cell>
          <cell r="T4">
            <v>5.35</v>
          </cell>
          <cell r="U4"/>
          <cell r="V4">
            <v>5.35</v>
          </cell>
          <cell r="W4">
            <v>15.75</v>
          </cell>
          <cell r="X4">
            <v>17.2</v>
          </cell>
          <cell r="Y4"/>
          <cell r="Z4">
            <v>100.35</v>
          </cell>
          <cell r="AA4">
            <v>22.81</v>
          </cell>
          <cell r="AB4"/>
          <cell r="AC4" t="str">
            <v>التخصصية</v>
          </cell>
        </row>
        <row r="5">
          <cell r="A5">
            <v>26910012502049</v>
          </cell>
          <cell r="B5">
            <v>3</v>
          </cell>
          <cell r="C5" t="str">
            <v>امل محمد علي محمود</v>
          </cell>
          <cell r="D5">
            <v>1577.16</v>
          </cell>
          <cell r="E5">
            <v>328.08</v>
          </cell>
          <cell r="F5">
            <v>71.25</v>
          </cell>
          <cell r="G5"/>
          <cell r="H5">
            <v>50</v>
          </cell>
          <cell r="I5"/>
          <cell r="J5"/>
          <cell r="K5"/>
          <cell r="L5"/>
          <cell r="M5"/>
          <cell r="N5"/>
          <cell r="O5">
            <v>50</v>
          </cell>
          <cell r="P5"/>
          <cell r="Q5"/>
          <cell r="R5">
            <v>463.82</v>
          </cell>
          <cell r="S5">
            <v>25887.1</v>
          </cell>
          <cell r="T5">
            <v>76</v>
          </cell>
          <cell r="U5"/>
          <cell r="V5">
            <v>76</v>
          </cell>
          <cell r="W5">
            <v>13.2</v>
          </cell>
          <cell r="X5">
            <v>13.95</v>
          </cell>
          <cell r="Y5"/>
          <cell r="Z5">
            <v>59.25</v>
          </cell>
          <cell r="AA5">
            <v>14.22</v>
          </cell>
          <cell r="AB5"/>
          <cell r="AC5" t="str">
            <v>التخصصية</v>
          </cell>
        </row>
        <row r="6">
          <cell r="A6">
            <v>27103102500143</v>
          </cell>
          <cell r="B6">
            <v>4</v>
          </cell>
          <cell r="C6" t="str">
            <v>امل مصطفى محمد قاسم أبو غدير</v>
          </cell>
          <cell r="D6">
            <v>1717.68</v>
          </cell>
          <cell r="E6">
            <v>394.03</v>
          </cell>
          <cell r="F6">
            <v>79.37</v>
          </cell>
          <cell r="G6"/>
          <cell r="H6"/>
          <cell r="I6"/>
          <cell r="J6"/>
          <cell r="K6"/>
          <cell r="L6"/>
          <cell r="M6"/>
          <cell r="N6"/>
          <cell r="O6">
            <v>0</v>
          </cell>
          <cell r="P6"/>
          <cell r="Q6"/>
          <cell r="R6">
            <v>514.19000000000005</v>
          </cell>
          <cell r="S6">
            <v>27055.09</v>
          </cell>
          <cell r="T6"/>
          <cell r="U6"/>
          <cell r="V6">
            <v>0</v>
          </cell>
          <cell r="W6">
            <v>14.25</v>
          </cell>
          <cell r="X6">
            <v>15.7</v>
          </cell>
          <cell r="Y6"/>
          <cell r="Z6">
            <v>80.84</v>
          </cell>
          <cell r="AA6">
            <v>18.829999999999998</v>
          </cell>
          <cell r="AB6"/>
          <cell r="AC6" t="str">
            <v>التخصصية</v>
          </cell>
        </row>
        <row r="7">
          <cell r="A7">
            <v>26412282500188</v>
          </cell>
          <cell r="B7">
            <v>5</v>
          </cell>
          <cell r="C7" t="str">
            <v>ايمان آدم عطيه مقار</v>
          </cell>
          <cell r="D7">
            <v>1810.57</v>
          </cell>
          <cell r="E7">
            <v>432.36</v>
          </cell>
          <cell r="F7">
            <v>85.32</v>
          </cell>
          <cell r="G7">
            <v>54.43</v>
          </cell>
          <cell r="H7">
            <v>50</v>
          </cell>
          <cell r="I7"/>
          <cell r="J7"/>
          <cell r="K7"/>
          <cell r="L7"/>
          <cell r="M7"/>
          <cell r="N7"/>
          <cell r="O7">
            <v>50</v>
          </cell>
          <cell r="P7"/>
          <cell r="Q7"/>
          <cell r="R7">
            <v>544.37</v>
          </cell>
          <cell r="S7">
            <v>27921.049999999996</v>
          </cell>
          <cell r="T7">
            <v>12.09</v>
          </cell>
          <cell r="U7"/>
          <cell r="V7">
            <v>12.09</v>
          </cell>
          <cell r="W7">
            <v>15.9</v>
          </cell>
          <cell r="X7">
            <v>17.350000000000001</v>
          </cell>
          <cell r="Y7"/>
          <cell r="Z7">
            <v>101.5</v>
          </cell>
          <cell r="AA7">
            <v>23.16</v>
          </cell>
          <cell r="AB7"/>
          <cell r="AC7" t="str">
            <v>التخصصية</v>
          </cell>
        </row>
        <row r="8">
          <cell r="A8">
            <v>26903302500566</v>
          </cell>
          <cell r="B8">
            <v>6</v>
          </cell>
          <cell r="C8" t="str">
            <v>ايمان عبد الوهاب علي عبد الله</v>
          </cell>
          <cell r="D8">
            <v>1915.58</v>
          </cell>
          <cell r="E8">
            <v>614.09</v>
          </cell>
          <cell r="F8">
            <v>95.41</v>
          </cell>
          <cell r="G8">
            <v>62.05</v>
          </cell>
          <cell r="H8">
            <v>100</v>
          </cell>
          <cell r="I8"/>
          <cell r="J8"/>
          <cell r="K8"/>
          <cell r="L8"/>
          <cell r="M8"/>
          <cell r="N8"/>
          <cell r="O8">
            <v>100</v>
          </cell>
          <cell r="P8"/>
          <cell r="Q8"/>
          <cell r="R8">
            <v>620.53</v>
          </cell>
          <cell r="S8">
            <v>29160.010000000006</v>
          </cell>
          <cell r="T8"/>
          <cell r="U8"/>
          <cell r="V8">
            <v>0</v>
          </cell>
          <cell r="W8">
            <v>18.3</v>
          </cell>
          <cell r="X8">
            <v>19.899999999999999</v>
          </cell>
          <cell r="Y8"/>
          <cell r="Z8">
            <v>134.55000000000001</v>
          </cell>
          <cell r="AA8">
            <v>29.9</v>
          </cell>
          <cell r="AB8"/>
          <cell r="AC8" t="str">
            <v>التخصصية</v>
          </cell>
        </row>
        <row r="9">
          <cell r="A9">
            <v>28310092500254</v>
          </cell>
          <cell r="B9">
            <v>1</v>
          </cell>
          <cell r="C9" t="str">
            <v>ابو بكر جلال علي عبد الحافظ</v>
          </cell>
          <cell r="D9">
            <v>691.74</v>
          </cell>
          <cell r="E9"/>
          <cell r="F9">
            <v>3.41</v>
          </cell>
          <cell r="G9"/>
          <cell r="H9">
            <v>145</v>
          </cell>
          <cell r="I9"/>
          <cell r="J9"/>
          <cell r="K9"/>
          <cell r="L9"/>
          <cell r="M9"/>
          <cell r="N9"/>
          <cell r="O9">
            <v>145</v>
          </cell>
          <cell r="P9">
            <v>1581.2299999999998</v>
          </cell>
          <cell r="Q9">
            <v>1563.33</v>
          </cell>
          <cell r="R9">
            <v>259</v>
          </cell>
          <cell r="S9">
            <v>13983.76</v>
          </cell>
          <cell r="T9"/>
          <cell r="U9"/>
          <cell r="V9">
            <v>0</v>
          </cell>
          <cell r="W9">
            <v>7.15</v>
          </cell>
          <cell r="X9">
            <v>5.2</v>
          </cell>
          <cell r="Y9">
            <v>5.2499999999999991</v>
          </cell>
          <cell r="Z9"/>
          <cell r="AA9"/>
          <cell r="AB9">
            <v>9.120000000000001</v>
          </cell>
          <cell r="AC9" t="str">
            <v>التخصصية الثالثة</v>
          </cell>
        </row>
        <row r="10">
          <cell r="A10">
            <v>26803042500074</v>
          </cell>
          <cell r="B10">
            <v>2</v>
          </cell>
          <cell r="C10" t="str">
            <v>أسامه فؤاد محمد سيد الشعار</v>
          </cell>
          <cell r="D10">
            <v>1749.82</v>
          </cell>
          <cell r="E10">
            <v>412.47</v>
          </cell>
          <cell r="F10">
            <v>82.76</v>
          </cell>
          <cell r="G10"/>
          <cell r="H10">
            <v>150</v>
          </cell>
          <cell r="I10"/>
          <cell r="J10"/>
          <cell r="K10"/>
          <cell r="L10"/>
          <cell r="M10"/>
          <cell r="N10"/>
          <cell r="O10">
            <v>150</v>
          </cell>
          <cell r="P10"/>
          <cell r="Q10"/>
          <cell r="R10">
            <v>525.55999999999995</v>
          </cell>
          <cell r="S10">
            <v>27982.060000000005</v>
          </cell>
          <cell r="T10">
            <v>6.66</v>
          </cell>
          <cell r="U10"/>
          <cell r="V10">
            <v>6.66</v>
          </cell>
          <cell r="W10">
            <v>15.75</v>
          </cell>
          <cell r="X10">
            <v>17.149999999999999</v>
          </cell>
          <cell r="Y10"/>
          <cell r="Z10">
            <v>99.84</v>
          </cell>
          <cell r="AA10">
            <v>22.7</v>
          </cell>
          <cell r="AB10"/>
          <cell r="AC10" t="str">
            <v>التخصصية</v>
          </cell>
        </row>
        <row r="11">
          <cell r="A11">
            <v>26711282500274</v>
          </cell>
          <cell r="B11">
            <v>3</v>
          </cell>
          <cell r="C11" t="str">
            <v>أشرف محمد دسوقى سيد</v>
          </cell>
          <cell r="D11">
            <v>1698.92</v>
          </cell>
          <cell r="E11">
            <v>388.46</v>
          </cell>
          <cell r="F11">
            <v>78.62</v>
          </cell>
          <cell r="G11"/>
          <cell r="H11">
            <v>150</v>
          </cell>
          <cell r="I11"/>
          <cell r="J11"/>
          <cell r="K11"/>
          <cell r="L11"/>
          <cell r="M11"/>
          <cell r="N11"/>
          <cell r="O11">
            <v>150</v>
          </cell>
          <cell r="P11"/>
          <cell r="Q11"/>
          <cell r="R11">
            <v>506.66</v>
          </cell>
          <cell r="S11">
            <v>27003.390000000003</v>
          </cell>
          <cell r="T11"/>
          <cell r="U11"/>
          <cell r="V11">
            <v>0</v>
          </cell>
          <cell r="W11">
            <v>15.2</v>
          </cell>
          <cell r="X11">
            <v>16.649999999999999</v>
          </cell>
          <cell r="Y11"/>
          <cell r="Z11">
            <v>93.52</v>
          </cell>
          <cell r="AA11">
            <v>21.33</v>
          </cell>
          <cell r="AB11"/>
          <cell r="AC11" t="str">
            <v>التخصصية</v>
          </cell>
        </row>
        <row r="12">
          <cell r="A12">
            <v>26204272600131</v>
          </cell>
          <cell r="B12">
            <v>4</v>
          </cell>
          <cell r="C12" t="str">
            <v>بهاء شرف الدين خليفة على خليفة</v>
          </cell>
          <cell r="D12">
            <v>1749.82</v>
          </cell>
          <cell r="E12">
            <v>412.47</v>
          </cell>
          <cell r="F12">
            <v>83.98</v>
          </cell>
          <cell r="G12"/>
          <cell r="H12">
            <v>150</v>
          </cell>
          <cell r="I12"/>
          <cell r="J12"/>
          <cell r="K12"/>
          <cell r="L12"/>
          <cell r="M12"/>
          <cell r="N12"/>
          <cell r="O12">
            <v>150</v>
          </cell>
          <cell r="P12"/>
          <cell r="Q12"/>
          <cell r="R12">
            <v>525.55999999999995</v>
          </cell>
          <cell r="S12">
            <v>29159.999999999996</v>
          </cell>
          <cell r="T12">
            <v>16.739999999999998</v>
          </cell>
          <cell r="U12"/>
          <cell r="V12">
            <v>16.739999999999998</v>
          </cell>
          <cell r="W12">
            <v>15.75</v>
          </cell>
          <cell r="X12">
            <v>17.100000000000001</v>
          </cell>
          <cell r="Y12"/>
          <cell r="Z12">
            <v>98.84</v>
          </cell>
          <cell r="AA12">
            <v>22.5</v>
          </cell>
          <cell r="AB12"/>
          <cell r="AC12" t="str">
            <v>التخصصية</v>
          </cell>
        </row>
        <row r="13">
          <cell r="A13">
            <v>26010222500251</v>
          </cell>
          <cell r="B13">
            <v>5</v>
          </cell>
          <cell r="C13" t="str">
            <v>جلال الدين محمد إبراهيم عبد الرحمن</v>
          </cell>
          <cell r="D13">
            <v>2086.39</v>
          </cell>
          <cell r="E13">
            <v>567.27</v>
          </cell>
          <cell r="F13">
            <v>101.48</v>
          </cell>
          <cell r="G13"/>
          <cell r="H13">
            <v>150</v>
          </cell>
          <cell r="I13"/>
          <cell r="J13"/>
          <cell r="K13"/>
          <cell r="L13"/>
          <cell r="M13"/>
          <cell r="N13"/>
          <cell r="O13">
            <v>150</v>
          </cell>
          <cell r="P13"/>
          <cell r="Q13"/>
          <cell r="R13">
            <v>647.45000000000005</v>
          </cell>
          <cell r="S13">
            <v>29160.000000000004</v>
          </cell>
          <cell r="T13"/>
          <cell r="U13"/>
          <cell r="V13">
            <v>0</v>
          </cell>
          <cell r="W13">
            <v>19.149999999999999</v>
          </cell>
          <cell r="X13">
            <v>20.8</v>
          </cell>
          <cell r="Y13"/>
          <cell r="Z13">
            <v>145.47</v>
          </cell>
          <cell r="AA13">
            <v>32.28</v>
          </cell>
          <cell r="AB13"/>
          <cell r="AC13" t="str">
            <v>التخصصية</v>
          </cell>
        </row>
        <row r="14">
          <cell r="A14">
            <v>26701012702295</v>
          </cell>
          <cell r="B14">
            <v>6</v>
          </cell>
          <cell r="C14" t="str">
            <v>حماده إبراهيم أحمد بخيت</v>
          </cell>
          <cell r="D14">
            <v>1882.91</v>
          </cell>
          <cell r="E14">
            <v>603.28</v>
          </cell>
          <cell r="F14">
            <v>94.12</v>
          </cell>
          <cell r="G14">
            <v>60.88</v>
          </cell>
          <cell r="H14">
            <v>150</v>
          </cell>
          <cell r="I14"/>
          <cell r="J14"/>
          <cell r="K14"/>
          <cell r="L14"/>
          <cell r="M14"/>
          <cell r="N14"/>
          <cell r="O14">
            <v>150</v>
          </cell>
          <cell r="P14"/>
          <cell r="Q14"/>
          <cell r="R14">
            <v>608.87</v>
          </cell>
          <cell r="S14">
            <v>29160</v>
          </cell>
          <cell r="T14"/>
          <cell r="U14"/>
          <cell r="V14">
            <v>0</v>
          </cell>
          <cell r="W14">
            <v>18.399999999999999</v>
          </cell>
          <cell r="X14">
            <v>19.95</v>
          </cell>
          <cell r="Y14"/>
          <cell r="Z14">
            <v>135.46</v>
          </cell>
          <cell r="AA14">
            <v>30.05</v>
          </cell>
          <cell r="AB14"/>
          <cell r="AC14" t="str">
            <v>التخصصية</v>
          </cell>
        </row>
        <row r="15">
          <cell r="A15">
            <v>26504202500079</v>
          </cell>
          <cell r="B15">
            <v>7</v>
          </cell>
          <cell r="C15" t="str">
            <v>حمدى مرغنى عبد العال حسن</v>
          </cell>
          <cell r="D15">
            <v>1618.69</v>
          </cell>
          <cell r="E15">
            <v>349.72</v>
          </cell>
          <cell r="F15">
            <v>74.44</v>
          </cell>
          <cell r="G15"/>
          <cell r="H15">
            <v>95</v>
          </cell>
          <cell r="I15"/>
          <cell r="J15"/>
          <cell r="K15"/>
          <cell r="L15"/>
          <cell r="M15"/>
          <cell r="N15"/>
          <cell r="O15">
            <v>95</v>
          </cell>
          <cell r="P15"/>
          <cell r="Q15"/>
          <cell r="R15">
            <v>477.73</v>
          </cell>
          <cell r="S15">
            <v>26435.119999999999</v>
          </cell>
          <cell r="T15">
            <v>5.76</v>
          </cell>
          <cell r="U15"/>
          <cell r="V15">
            <v>5.76</v>
          </cell>
          <cell r="W15">
            <v>14</v>
          </cell>
          <cell r="X15">
            <v>15.35</v>
          </cell>
          <cell r="Y15"/>
          <cell r="Z15">
            <v>76.599999999999994</v>
          </cell>
          <cell r="AA15">
            <v>17.87</v>
          </cell>
          <cell r="AB15"/>
          <cell r="AC15" t="str">
            <v>التخصصية</v>
          </cell>
        </row>
        <row r="16">
          <cell r="A16">
            <v>27509192800309</v>
          </cell>
          <cell r="B16">
            <v>8</v>
          </cell>
          <cell r="C16" t="str">
            <v>داليا عبد الوهاب توفيق مرزوق</v>
          </cell>
          <cell r="D16">
            <v>1456.07</v>
          </cell>
          <cell r="E16">
            <v>201.82</v>
          </cell>
          <cell r="F16">
            <v>47.85</v>
          </cell>
          <cell r="G16"/>
          <cell r="H16">
            <v>95</v>
          </cell>
          <cell r="I16"/>
          <cell r="J16"/>
          <cell r="K16"/>
          <cell r="L16"/>
          <cell r="M16"/>
          <cell r="N16"/>
          <cell r="O16">
            <v>95</v>
          </cell>
          <cell r="P16"/>
          <cell r="Q16"/>
          <cell r="R16">
            <v>398.27</v>
          </cell>
          <cell r="S16">
            <v>21828</v>
          </cell>
          <cell r="T16">
            <v>1.4</v>
          </cell>
          <cell r="U16"/>
          <cell r="V16">
            <v>1.4</v>
          </cell>
          <cell r="W16">
            <v>11.7</v>
          </cell>
          <cell r="X16">
            <v>12.95</v>
          </cell>
          <cell r="Y16"/>
          <cell r="Z16">
            <v>47.17</v>
          </cell>
          <cell r="AA16">
            <v>11.54</v>
          </cell>
          <cell r="AB16"/>
          <cell r="AC16" t="str">
            <v>التخصصية</v>
          </cell>
        </row>
        <row r="17">
          <cell r="A17">
            <v>27504192500141</v>
          </cell>
          <cell r="B17">
            <v>9</v>
          </cell>
          <cell r="C17" t="str">
            <v>رحاب محمد حسن محمد</v>
          </cell>
          <cell r="D17">
            <v>1646.73</v>
          </cell>
          <cell r="E17">
            <v>360.9</v>
          </cell>
          <cell r="F17">
            <v>75.459999999999994</v>
          </cell>
          <cell r="G17"/>
          <cell r="H17">
            <v>50</v>
          </cell>
          <cell r="I17"/>
          <cell r="J17"/>
          <cell r="K17"/>
          <cell r="L17"/>
          <cell r="M17"/>
          <cell r="N17"/>
          <cell r="O17">
            <v>50</v>
          </cell>
          <cell r="P17"/>
          <cell r="Q17"/>
          <cell r="R17">
            <v>488.1</v>
          </cell>
          <cell r="S17">
            <v>26211.61</v>
          </cell>
          <cell r="T17"/>
          <cell r="U17"/>
          <cell r="V17">
            <v>0</v>
          </cell>
          <cell r="W17">
            <v>13.9</v>
          </cell>
          <cell r="X17">
            <v>15.3</v>
          </cell>
          <cell r="Y17"/>
          <cell r="Z17">
            <v>76.27</v>
          </cell>
          <cell r="AA17">
            <v>17.760000000000002</v>
          </cell>
          <cell r="AB17"/>
          <cell r="AC17" t="str">
            <v>التخصصية</v>
          </cell>
        </row>
        <row r="18">
          <cell r="A18">
            <v>28004182500101</v>
          </cell>
          <cell r="B18">
            <v>10</v>
          </cell>
          <cell r="C18" t="str">
            <v>رويدا عبد الوكيل إبراهيم محمد</v>
          </cell>
          <cell r="D18">
            <v>1467.87</v>
          </cell>
          <cell r="E18">
            <v>208.17</v>
          </cell>
          <cell r="F18">
            <v>49.7</v>
          </cell>
          <cell r="G18"/>
          <cell r="H18">
            <v>140</v>
          </cell>
          <cell r="I18"/>
          <cell r="J18"/>
          <cell r="K18"/>
          <cell r="L18"/>
          <cell r="M18"/>
          <cell r="N18"/>
          <cell r="O18">
            <v>140</v>
          </cell>
          <cell r="P18"/>
          <cell r="Q18"/>
          <cell r="R18">
            <v>403.27</v>
          </cell>
          <cell r="S18">
            <v>21623.75</v>
          </cell>
          <cell r="T18"/>
          <cell r="U18"/>
          <cell r="V18">
            <v>0</v>
          </cell>
          <cell r="W18">
            <v>12.2</v>
          </cell>
          <cell r="X18">
            <v>13.45</v>
          </cell>
          <cell r="Y18"/>
          <cell r="Z18">
            <v>53.63</v>
          </cell>
          <cell r="AA18">
            <v>12.86</v>
          </cell>
          <cell r="AB18"/>
          <cell r="AC18" t="str">
            <v>التخصصية</v>
          </cell>
        </row>
        <row r="19">
          <cell r="A19">
            <v>26911302500062</v>
          </cell>
          <cell r="B19">
            <v>11</v>
          </cell>
          <cell r="C19" t="str">
            <v>ريم محمد مأمون محمد</v>
          </cell>
          <cell r="D19">
            <v>1777.99</v>
          </cell>
          <cell r="E19">
            <v>417.11</v>
          </cell>
          <cell r="F19">
            <v>82.69</v>
          </cell>
          <cell r="G19">
            <v>53.23</v>
          </cell>
          <cell r="H19">
            <v>145</v>
          </cell>
          <cell r="I19"/>
          <cell r="J19"/>
          <cell r="K19"/>
          <cell r="L19"/>
          <cell r="M19"/>
          <cell r="N19"/>
          <cell r="O19">
            <v>145</v>
          </cell>
          <cell r="P19"/>
          <cell r="Q19"/>
          <cell r="R19">
            <v>532.36</v>
          </cell>
          <cell r="S19">
            <v>28338.23</v>
          </cell>
          <cell r="T19"/>
          <cell r="U19"/>
          <cell r="V19">
            <v>0</v>
          </cell>
          <cell r="W19">
            <v>16.25</v>
          </cell>
          <cell r="X19">
            <v>18.45</v>
          </cell>
          <cell r="Y19"/>
          <cell r="Z19">
            <v>107.57</v>
          </cell>
          <cell r="AA19">
            <v>26.08</v>
          </cell>
          <cell r="AB19"/>
          <cell r="AC19" t="str">
            <v>التخصصية</v>
          </cell>
        </row>
        <row r="20">
          <cell r="A20">
            <v>27212112501371</v>
          </cell>
          <cell r="B20">
            <v>12</v>
          </cell>
          <cell r="C20" t="str">
            <v>زكريا عبد الله حسين أحمد</v>
          </cell>
          <cell r="D20">
            <v>1578.28</v>
          </cell>
          <cell r="E20">
            <v>334.08</v>
          </cell>
          <cell r="F20">
            <v>72.38</v>
          </cell>
          <cell r="G20"/>
          <cell r="H20">
            <v>140</v>
          </cell>
          <cell r="I20"/>
          <cell r="J20"/>
          <cell r="K20"/>
          <cell r="L20"/>
          <cell r="M20"/>
          <cell r="N20"/>
          <cell r="O20">
            <v>140</v>
          </cell>
          <cell r="P20"/>
          <cell r="Q20"/>
          <cell r="R20">
            <v>463.82</v>
          </cell>
          <cell r="S20">
            <v>25398.230000000003</v>
          </cell>
          <cell r="T20">
            <v>2.31</v>
          </cell>
          <cell r="U20"/>
          <cell r="V20">
            <v>2.31</v>
          </cell>
          <cell r="W20">
            <v>13.95</v>
          </cell>
          <cell r="X20">
            <v>15.25</v>
          </cell>
          <cell r="Y20"/>
          <cell r="Z20">
            <v>76.28</v>
          </cell>
          <cell r="AA20">
            <v>17.62</v>
          </cell>
          <cell r="AB20"/>
          <cell r="AC20" t="str">
            <v>التخصصية</v>
          </cell>
        </row>
        <row r="21">
          <cell r="A21">
            <v>28301132500091</v>
          </cell>
          <cell r="B21">
            <v>2</v>
          </cell>
          <cell r="C21" t="str">
            <v>اسامه مصطفى محمد عبد الرحمن</v>
          </cell>
          <cell r="D21">
            <v>1096.17</v>
          </cell>
          <cell r="E21"/>
          <cell r="F21">
            <v>5.47</v>
          </cell>
          <cell r="G21"/>
          <cell r="H21">
            <v>50</v>
          </cell>
          <cell r="I21"/>
          <cell r="J21">
            <v>219.37</v>
          </cell>
          <cell r="K21"/>
          <cell r="L21"/>
          <cell r="M21"/>
          <cell r="N21"/>
          <cell r="O21">
            <v>269.37</v>
          </cell>
          <cell r="P21">
            <v>2206.1999999999998</v>
          </cell>
          <cell r="Q21">
            <v>1569.48</v>
          </cell>
          <cell r="R21">
            <v>260</v>
          </cell>
          <cell r="S21">
            <v>15638.889999999998</v>
          </cell>
          <cell r="T21">
            <v>5.26</v>
          </cell>
          <cell r="U21"/>
          <cell r="V21">
            <v>5.26</v>
          </cell>
          <cell r="W21">
            <v>7.35</v>
          </cell>
          <cell r="X21">
            <v>9.75</v>
          </cell>
          <cell r="Y21">
            <v>9.4999999999999982</v>
          </cell>
          <cell r="Z21"/>
          <cell r="AA21">
            <v>3.04</v>
          </cell>
          <cell r="AB21">
            <v>57.080000000000005</v>
          </cell>
          <cell r="AC21" t="str">
            <v>التخصصية الثالثة</v>
          </cell>
        </row>
        <row r="22">
          <cell r="A22">
            <v>26911102500106</v>
          </cell>
          <cell r="B22">
            <v>14</v>
          </cell>
          <cell r="C22" t="str">
            <v>سامية طه محمد محمود</v>
          </cell>
          <cell r="D22">
            <v>1826.19</v>
          </cell>
          <cell r="E22">
            <v>444.27</v>
          </cell>
          <cell r="F22">
            <v>86.02</v>
          </cell>
          <cell r="G22"/>
          <cell r="H22">
            <v>100</v>
          </cell>
          <cell r="I22"/>
          <cell r="J22"/>
          <cell r="K22">
            <v>10</v>
          </cell>
          <cell r="L22">
            <v>30</v>
          </cell>
          <cell r="M22"/>
          <cell r="N22"/>
          <cell r="O22">
            <v>140</v>
          </cell>
          <cell r="P22"/>
          <cell r="Q22"/>
          <cell r="R22">
            <v>553.74</v>
          </cell>
          <cell r="S22">
            <v>29160</v>
          </cell>
          <cell r="T22"/>
          <cell r="U22"/>
          <cell r="V22">
            <v>0</v>
          </cell>
          <cell r="W22">
            <v>16.399999999999999</v>
          </cell>
          <cell r="X22">
            <v>17.899999999999999</v>
          </cell>
          <cell r="Y22"/>
          <cell r="Z22">
            <v>108.95</v>
          </cell>
          <cell r="AA22">
            <v>24.69</v>
          </cell>
          <cell r="AB22"/>
          <cell r="AC22" t="str">
            <v>التخصصية</v>
          </cell>
        </row>
        <row r="23">
          <cell r="A23">
            <v>27205302500145</v>
          </cell>
          <cell r="B23">
            <v>15</v>
          </cell>
          <cell r="C23" t="str">
            <v>سوسن خليل عبد المعطي العطار</v>
          </cell>
          <cell r="D23">
            <v>1557.42</v>
          </cell>
          <cell r="E23">
            <v>320.12</v>
          </cell>
          <cell r="F23">
            <v>70.92</v>
          </cell>
          <cell r="G23"/>
          <cell r="H23">
            <v>145</v>
          </cell>
          <cell r="I23"/>
          <cell r="J23"/>
          <cell r="K23"/>
          <cell r="L23"/>
          <cell r="M23"/>
          <cell r="N23"/>
          <cell r="O23">
            <v>145</v>
          </cell>
          <cell r="P23"/>
          <cell r="Q23"/>
          <cell r="R23">
            <v>455.98</v>
          </cell>
          <cell r="S23">
            <v>25915.89</v>
          </cell>
          <cell r="T23">
            <v>2.23</v>
          </cell>
          <cell r="U23"/>
          <cell r="V23">
            <v>2.23</v>
          </cell>
          <cell r="W23">
            <v>13.7</v>
          </cell>
          <cell r="X23">
            <v>14.9</v>
          </cell>
          <cell r="Y23"/>
          <cell r="Z23">
            <v>73.58</v>
          </cell>
          <cell r="AA23">
            <v>16.71</v>
          </cell>
          <cell r="AB23"/>
          <cell r="AC23" t="str">
            <v>التخصصية</v>
          </cell>
        </row>
        <row r="24">
          <cell r="A24">
            <v>25802082501359</v>
          </cell>
          <cell r="B24">
            <v>16</v>
          </cell>
          <cell r="C24" t="str">
            <v>صلاح عبد العزيز على محمد</v>
          </cell>
          <cell r="D24">
            <v>2285.12</v>
          </cell>
          <cell r="E24">
            <v>785.92</v>
          </cell>
          <cell r="F24">
            <v>120.46</v>
          </cell>
          <cell r="G24">
            <v>225.8</v>
          </cell>
          <cell r="H24">
            <v>150</v>
          </cell>
          <cell r="I24"/>
          <cell r="J24"/>
          <cell r="K24"/>
          <cell r="L24"/>
          <cell r="M24"/>
          <cell r="N24"/>
          <cell r="O24">
            <v>150</v>
          </cell>
          <cell r="P24"/>
          <cell r="Q24"/>
          <cell r="R24">
            <v>752.67</v>
          </cell>
          <cell r="S24">
            <v>29160</v>
          </cell>
          <cell r="T24">
            <v>15.92</v>
          </cell>
          <cell r="U24">
            <v>9.74</v>
          </cell>
          <cell r="V24">
            <v>25.66</v>
          </cell>
          <cell r="W24">
            <v>23.65</v>
          </cell>
          <cell r="X24">
            <v>25.35</v>
          </cell>
          <cell r="Y24"/>
          <cell r="Z24">
            <v>206.47</v>
          </cell>
          <cell r="AA24">
            <v>142.72</v>
          </cell>
          <cell r="AB24"/>
          <cell r="AC24" t="str">
            <v>التخصصية</v>
          </cell>
        </row>
        <row r="25">
          <cell r="A25">
            <v>26709142500199</v>
          </cell>
          <cell r="B25">
            <v>17</v>
          </cell>
          <cell r="C25" t="str">
            <v>طارق أحمد أحمد حسن</v>
          </cell>
          <cell r="D25">
            <v>1708.39</v>
          </cell>
          <cell r="E25">
            <v>392.88</v>
          </cell>
          <cell r="F25">
            <v>79.45</v>
          </cell>
          <cell r="G25"/>
          <cell r="H25">
            <v>150</v>
          </cell>
          <cell r="I25"/>
          <cell r="J25"/>
          <cell r="K25"/>
          <cell r="L25"/>
          <cell r="M25"/>
          <cell r="N25"/>
          <cell r="O25">
            <v>150</v>
          </cell>
          <cell r="P25"/>
          <cell r="Q25"/>
          <cell r="R25">
            <v>510.13</v>
          </cell>
          <cell r="S25">
            <v>27560.809999999998</v>
          </cell>
          <cell r="T25">
            <v>1.39</v>
          </cell>
          <cell r="U25"/>
          <cell r="V25">
            <v>1.39</v>
          </cell>
          <cell r="W25">
            <v>15.3</v>
          </cell>
          <cell r="X25">
            <v>16.75</v>
          </cell>
          <cell r="Y25"/>
          <cell r="Z25">
            <v>94.69</v>
          </cell>
          <cell r="AA25">
            <v>21.58</v>
          </cell>
          <cell r="AB25"/>
          <cell r="AC25" t="str">
            <v>التخصصية</v>
          </cell>
        </row>
        <row r="26">
          <cell r="A26">
            <v>25808252500474</v>
          </cell>
          <cell r="B26">
            <v>18</v>
          </cell>
          <cell r="C26" t="str">
            <v>عبد الكريم محمد محمد أحمد</v>
          </cell>
          <cell r="D26">
            <v>2296.5700000000002</v>
          </cell>
          <cell r="E26">
            <v>663.02</v>
          </cell>
          <cell r="F26">
            <v>113.8</v>
          </cell>
          <cell r="G26"/>
          <cell r="H26">
            <v>150</v>
          </cell>
          <cell r="I26"/>
          <cell r="J26"/>
          <cell r="K26"/>
          <cell r="L26"/>
          <cell r="M26"/>
          <cell r="N26"/>
          <cell r="O26">
            <v>150</v>
          </cell>
          <cell r="P26"/>
          <cell r="Q26"/>
          <cell r="R26">
            <v>722.83</v>
          </cell>
          <cell r="S26">
            <v>29160.010000000002</v>
          </cell>
          <cell r="T26">
            <v>0.56000000000000005</v>
          </cell>
          <cell r="U26">
            <v>2.84</v>
          </cell>
          <cell r="V26">
            <v>3.4</v>
          </cell>
          <cell r="W26">
            <v>21.25</v>
          </cell>
          <cell r="X26">
            <v>23</v>
          </cell>
          <cell r="Y26"/>
          <cell r="Z26">
            <v>173.34</v>
          </cell>
          <cell r="AA26">
            <v>114.54</v>
          </cell>
          <cell r="AB26"/>
          <cell r="AC26" t="str">
            <v>التخصصية</v>
          </cell>
        </row>
        <row r="27">
          <cell r="A27">
            <v>27703012500133</v>
          </cell>
          <cell r="B27">
            <v>19</v>
          </cell>
          <cell r="C27" t="str">
            <v>عبد الله نور الدين مطاوع عبد الحافظ</v>
          </cell>
          <cell r="D27">
            <v>1500.56</v>
          </cell>
          <cell r="E27">
            <v>298.57</v>
          </cell>
          <cell r="F27">
            <v>63.67</v>
          </cell>
          <cell r="G27"/>
          <cell r="H27">
            <v>150</v>
          </cell>
          <cell r="I27"/>
          <cell r="J27"/>
          <cell r="K27"/>
          <cell r="L27"/>
          <cell r="M27"/>
          <cell r="N27"/>
          <cell r="O27">
            <v>150</v>
          </cell>
          <cell r="P27"/>
          <cell r="Q27"/>
          <cell r="R27">
            <v>435.86</v>
          </cell>
          <cell r="S27">
            <v>24451.599999999999</v>
          </cell>
          <cell r="T27"/>
          <cell r="U27"/>
          <cell r="V27">
            <v>0</v>
          </cell>
          <cell r="W27">
            <v>13.2</v>
          </cell>
          <cell r="X27">
            <v>14.45</v>
          </cell>
          <cell r="Y27"/>
          <cell r="Z27">
            <v>66.73</v>
          </cell>
          <cell r="AA27">
            <v>15.54</v>
          </cell>
          <cell r="AB27"/>
          <cell r="AC27" t="str">
            <v>التخصصية</v>
          </cell>
        </row>
        <row r="28">
          <cell r="A28">
            <v>25811052501779</v>
          </cell>
          <cell r="B28">
            <v>20</v>
          </cell>
          <cell r="C28" t="str">
            <v>عبده أحمد محمد مصطفى</v>
          </cell>
          <cell r="D28">
            <v>2507.92</v>
          </cell>
          <cell r="E28">
            <v>889.65</v>
          </cell>
          <cell r="F28">
            <v>130.85</v>
          </cell>
          <cell r="G28">
            <v>83.43</v>
          </cell>
          <cell r="H28">
            <v>150</v>
          </cell>
          <cell r="I28"/>
          <cell r="J28"/>
          <cell r="K28"/>
          <cell r="L28"/>
          <cell r="M28"/>
          <cell r="N28"/>
          <cell r="O28">
            <v>150</v>
          </cell>
          <cell r="P28"/>
          <cell r="Q28"/>
          <cell r="R28">
            <v>834.34</v>
          </cell>
          <cell r="S28">
            <v>29160</v>
          </cell>
          <cell r="T28"/>
          <cell r="U28"/>
          <cell r="V28">
            <v>0</v>
          </cell>
          <cell r="W28">
            <v>25.05</v>
          </cell>
          <cell r="X28">
            <v>27</v>
          </cell>
          <cell r="Y28"/>
          <cell r="Z28">
            <v>237.33</v>
          </cell>
          <cell r="AA28">
            <v>162.46</v>
          </cell>
          <cell r="AB28"/>
          <cell r="AC28" t="str">
            <v>التخصصية</v>
          </cell>
        </row>
        <row r="29">
          <cell r="A29">
            <v>26702152500371</v>
          </cell>
          <cell r="B29">
            <v>21</v>
          </cell>
          <cell r="C29" t="str">
            <v>علاء الدين احمد ايراهيم احمد</v>
          </cell>
          <cell r="D29">
            <v>1754.49</v>
          </cell>
          <cell r="E29">
            <v>413.96</v>
          </cell>
          <cell r="F29">
            <v>82.37</v>
          </cell>
          <cell r="G29"/>
          <cell r="H29">
            <v>150</v>
          </cell>
          <cell r="I29"/>
          <cell r="J29"/>
          <cell r="K29"/>
          <cell r="L29"/>
          <cell r="M29"/>
          <cell r="N29"/>
          <cell r="O29">
            <v>150</v>
          </cell>
          <cell r="P29"/>
          <cell r="Q29"/>
          <cell r="R29">
            <v>526.74</v>
          </cell>
          <cell r="S29">
            <v>29160</v>
          </cell>
          <cell r="T29"/>
          <cell r="U29"/>
          <cell r="V29">
            <v>0</v>
          </cell>
          <cell r="W29">
            <v>15.8</v>
          </cell>
          <cell r="X29">
            <v>17.25</v>
          </cell>
          <cell r="Y29"/>
          <cell r="Z29">
            <v>101.01</v>
          </cell>
          <cell r="AA29">
            <v>22.95</v>
          </cell>
          <cell r="AB29"/>
          <cell r="AC29" t="str">
            <v>التخصصية</v>
          </cell>
        </row>
        <row r="30">
          <cell r="A30">
            <v>26410192500194</v>
          </cell>
          <cell r="B30">
            <v>22</v>
          </cell>
          <cell r="C30" t="str">
            <v>علاءالدين محمد محمد سرحان</v>
          </cell>
          <cell r="D30">
            <v>1832.36</v>
          </cell>
          <cell r="E30">
            <v>446.05</v>
          </cell>
          <cell r="F30">
            <v>86.51</v>
          </cell>
          <cell r="G30">
            <v>55.19</v>
          </cell>
          <cell r="H30">
            <v>100</v>
          </cell>
          <cell r="I30"/>
          <cell r="J30"/>
          <cell r="K30"/>
          <cell r="L30"/>
          <cell r="M30"/>
          <cell r="N30"/>
          <cell r="O30">
            <v>100</v>
          </cell>
          <cell r="P30"/>
          <cell r="Q30"/>
          <cell r="R30">
            <v>551.99</v>
          </cell>
          <cell r="S30">
            <v>29160</v>
          </cell>
          <cell r="T30"/>
          <cell r="U30"/>
          <cell r="V30">
            <v>0</v>
          </cell>
          <cell r="W30">
            <v>16.55</v>
          </cell>
          <cell r="X30">
            <v>18.75</v>
          </cell>
          <cell r="Y30"/>
          <cell r="Z30">
            <v>110.98</v>
          </cell>
          <cell r="AA30">
            <v>26.86</v>
          </cell>
          <cell r="AB30"/>
          <cell r="AC30" t="str">
            <v>التخصصية</v>
          </cell>
        </row>
        <row r="31">
          <cell r="A31">
            <v>26509222500395</v>
          </cell>
          <cell r="B31">
            <v>23</v>
          </cell>
          <cell r="C31" t="str">
            <v>علي احمد عبدالجواد احمد</v>
          </cell>
          <cell r="D31">
            <v>1694.71</v>
          </cell>
          <cell r="E31">
            <v>387.57</v>
          </cell>
          <cell r="F31">
            <v>79.41</v>
          </cell>
          <cell r="G31"/>
          <cell r="H31">
            <v>150</v>
          </cell>
          <cell r="I31"/>
          <cell r="J31"/>
          <cell r="K31"/>
          <cell r="L31"/>
          <cell r="M31"/>
          <cell r="N31"/>
          <cell r="O31">
            <v>150</v>
          </cell>
          <cell r="P31"/>
          <cell r="Q31"/>
          <cell r="R31">
            <v>505.95</v>
          </cell>
          <cell r="S31">
            <v>28436.250000000004</v>
          </cell>
          <cell r="T31">
            <v>5.68</v>
          </cell>
          <cell r="U31"/>
          <cell r="V31">
            <v>5.68</v>
          </cell>
          <cell r="W31">
            <v>15.2</v>
          </cell>
          <cell r="X31">
            <v>16.55</v>
          </cell>
          <cell r="Y31"/>
          <cell r="Z31">
            <v>92.57</v>
          </cell>
          <cell r="AA31">
            <v>21.13</v>
          </cell>
          <cell r="AB31"/>
          <cell r="AC31" t="str">
            <v>التخصصية</v>
          </cell>
        </row>
        <row r="32">
          <cell r="A32">
            <v>25807152500756</v>
          </cell>
          <cell r="B32">
            <v>24</v>
          </cell>
          <cell r="C32" t="str">
            <v>علي عبد البديع عبد الله محفوظ</v>
          </cell>
          <cell r="D32">
            <v>2278.46</v>
          </cell>
          <cell r="E32">
            <v>784.12</v>
          </cell>
          <cell r="F32">
            <v>116.98</v>
          </cell>
          <cell r="G32">
            <v>75.12</v>
          </cell>
          <cell r="H32">
            <v>150</v>
          </cell>
          <cell r="I32"/>
          <cell r="J32"/>
          <cell r="K32"/>
          <cell r="L32"/>
          <cell r="M32"/>
          <cell r="N32"/>
          <cell r="O32">
            <v>150</v>
          </cell>
          <cell r="P32"/>
          <cell r="Q32"/>
          <cell r="R32">
            <v>751.26</v>
          </cell>
          <cell r="S32">
            <v>29160.000000000004</v>
          </cell>
          <cell r="T32"/>
          <cell r="U32">
            <v>0.45</v>
          </cell>
          <cell r="V32">
            <v>0.45</v>
          </cell>
          <cell r="W32">
            <v>22.5</v>
          </cell>
          <cell r="X32">
            <v>24.3</v>
          </cell>
          <cell r="Y32"/>
          <cell r="Z32">
            <v>189.62</v>
          </cell>
          <cell r="AA32">
            <v>130.43</v>
          </cell>
          <cell r="AB32"/>
          <cell r="AC32" t="str">
            <v>التخصصية</v>
          </cell>
        </row>
        <row r="33">
          <cell r="A33">
            <v>27604102501777</v>
          </cell>
          <cell r="B33">
            <v>25</v>
          </cell>
          <cell r="C33" t="str">
            <v>عنتر محمد أحمد محمد</v>
          </cell>
          <cell r="D33">
            <v>1488.77</v>
          </cell>
          <cell r="E33">
            <v>292.22000000000003</v>
          </cell>
          <cell r="F33">
            <v>61.8</v>
          </cell>
          <cell r="G33"/>
          <cell r="H33">
            <v>145</v>
          </cell>
          <cell r="I33"/>
          <cell r="J33"/>
          <cell r="K33"/>
          <cell r="L33"/>
          <cell r="M33"/>
          <cell r="N33"/>
          <cell r="O33">
            <v>145</v>
          </cell>
          <cell r="P33"/>
          <cell r="Q33"/>
          <cell r="R33">
            <v>430.86</v>
          </cell>
          <cell r="S33"/>
          <cell r="T33"/>
          <cell r="U33"/>
          <cell r="V33">
            <v>0</v>
          </cell>
          <cell r="W33">
            <v>13</v>
          </cell>
          <cell r="X33"/>
          <cell r="Y33"/>
          <cell r="Z33">
            <v>64.47</v>
          </cell>
          <cell r="AA33"/>
          <cell r="AB33"/>
          <cell r="AC33" t="str">
            <v>التخصصية</v>
          </cell>
        </row>
        <row r="34">
          <cell r="A34">
            <v>26912302500123</v>
          </cell>
          <cell r="B34">
            <v>26</v>
          </cell>
          <cell r="C34" t="str">
            <v>غادة احمد عبدالرحيم الرضيوي</v>
          </cell>
          <cell r="D34">
            <v>1849.46</v>
          </cell>
          <cell r="E34">
            <v>449.58</v>
          </cell>
          <cell r="F34">
            <v>86.85</v>
          </cell>
          <cell r="G34">
            <v>55.79</v>
          </cell>
          <cell r="H34">
            <v>100</v>
          </cell>
          <cell r="I34"/>
          <cell r="J34"/>
          <cell r="K34"/>
          <cell r="L34"/>
          <cell r="M34"/>
          <cell r="N34"/>
          <cell r="O34">
            <v>100</v>
          </cell>
          <cell r="P34"/>
          <cell r="Q34"/>
          <cell r="R34">
            <v>557.92999999999995</v>
          </cell>
          <cell r="S34">
            <v>28739.030000000002</v>
          </cell>
          <cell r="T34"/>
          <cell r="U34"/>
          <cell r="V34">
            <v>0</v>
          </cell>
          <cell r="W34">
            <v>16.649999999999999</v>
          </cell>
          <cell r="X34">
            <v>18.2</v>
          </cell>
          <cell r="Y34"/>
          <cell r="Z34">
            <v>112.58</v>
          </cell>
          <cell r="AA34">
            <v>25.49</v>
          </cell>
          <cell r="AB34"/>
          <cell r="AC34" t="str">
            <v>التخصصية</v>
          </cell>
        </row>
        <row r="35">
          <cell r="A35">
            <v>27208012500329</v>
          </cell>
          <cell r="B35">
            <v>27</v>
          </cell>
          <cell r="C35" t="str">
            <v>فاطمه الزهراء حماد الشحات حماد</v>
          </cell>
          <cell r="D35">
            <v>1653.81</v>
          </cell>
          <cell r="E35">
            <v>292.52999999999997</v>
          </cell>
          <cell r="F35">
            <v>74.040000000000006</v>
          </cell>
          <cell r="G35"/>
          <cell r="H35">
            <v>95</v>
          </cell>
          <cell r="I35"/>
          <cell r="J35"/>
          <cell r="K35"/>
          <cell r="L35"/>
          <cell r="M35"/>
          <cell r="N35"/>
          <cell r="O35">
            <v>95</v>
          </cell>
          <cell r="P35"/>
          <cell r="Q35"/>
          <cell r="R35">
            <v>469.7</v>
          </cell>
          <cell r="S35">
            <v>22315.679999999997</v>
          </cell>
          <cell r="T35"/>
          <cell r="U35"/>
          <cell r="V35">
            <v>0</v>
          </cell>
          <cell r="W35">
            <v>13.85</v>
          </cell>
          <cell r="X35">
            <v>15.25</v>
          </cell>
          <cell r="Y35"/>
          <cell r="Z35">
            <v>75.28</v>
          </cell>
          <cell r="AA35">
            <v>17.600000000000001</v>
          </cell>
          <cell r="AB35"/>
          <cell r="AC35" t="str">
            <v>التخصصية</v>
          </cell>
        </row>
        <row r="36">
          <cell r="A36">
            <v>25811172501322</v>
          </cell>
          <cell r="B36">
            <v>28</v>
          </cell>
          <cell r="C36" t="str">
            <v>ليلى احمد محمد محمد المهدي</v>
          </cell>
          <cell r="D36">
            <v>2710.19</v>
          </cell>
          <cell r="E36">
            <v>947.48</v>
          </cell>
          <cell r="F36">
            <v>150.28</v>
          </cell>
          <cell r="G36">
            <v>88.3</v>
          </cell>
          <cell r="H36">
            <v>50</v>
          </cell>
          <cell r="I36"/>
          <cell r="J36"/>
          <cell r="K36"/>
          <cell r="L36"/>
          <cell r="M36"/>
          <cell r="N36"/>
          <cell r="O36">
            <v>50</v>
          </cell>
          <cell r="P36"/>
          <cell r="Q36"/>
          <cell r="R36">
            <v>883.04</v>
          </cell>
          <cell r="S36">
            <v>29160</v>
          </cell>
          <cell r="T36">
            <v>0.96</v>
          </cell>
          <cell r="U36"/>
          <cell r="V36">
            <v>0.96</v>
          </cell>
          <cell r="W36">
            <v>26.35</v>
          </cell>
          <cell r="X36">
            <v>28.45</v>
          </cell>
          <cell r="Y36"/>
          <cell r="Z36">
            <v>263.48</v>
          </cell>
          <cell r="AA36">
            <v>179.32</v>
          </cell>
          <cell r="AB36"/>
          <cell r="AC36" t="str">
            <v>التخصصية</v>
          </cell>
        </row>
        <row r="37">
          <cell r="A37">
            <v>26507132500113</v>
          </cell>
          <cell r="B37">
            <v>29</v>
          </cell>
          <cell r="C37" t="str">
            <v>محسن محمود محمد محمود</v>
          </cell>
          <cell r="D37">
            <v>2101.14</v>
          </cell>
          <cell r="E37">
            <v>701.5</v>
          </cell>
          <cell r="F37">
            <v>106.48</v>
          </cell>
          <cell r="G37">
            <v>68.62</v>
          </cell>
          <cell r="H37">
            <v>145</v>
          </cell>
          <cell r="I37"/>
          <cell r="J37"/>
          <cell r="K37"/>
          <cell r="L37"/>
          <cell r="M37"/>
          <cell r="N37"/>
          <cell r="O37">
            <v>145</v>
          </cell>
          <cell r="P37"/>
          <cell r="Q37"/>
          <cell r="R37">
            <v>686.21</v>
          </cell>
          <cell r="S37">
            <v>29160</v>
          </cell>
          <cell r="T37"/>
          <cell r="U37"/>
          <cell r="V37">
            <v>0</v>
          </cell>
          <cell r="W37">
            <v>20.6</v>
          </cell>
          <cell r="X37">
            <v>22.25</v>
          </cell>
          <cell r="Y37"/>
          <cell r="Z37">
            <v>164.7</v>
          </cell>
          <cell r="AA37">
            <v>36.1</v>
          </cell>
          <cell r="AB37"/>
          <cell r="AC37" t="str">
            <v>التخصصية</v>
          </cell>
        </row>
        <row r="38">
          <cell r="A38">
            <v>25712082502151</v>
          </cell>
          <cell r="B38">
            <v>30</v>
          </cell>
          <cell r="C38" t="str">
            <v>محمد أحمد عبد المحسن محمود</v>
          </cell>
          <cell r="D38">
            <v>2506.0100000000002</v>
          </cell>
          <cell r="E38">
            <v>886.2</v>
          </cell>
          <cell r="F38">
            <v>134.99</v>
          </cell>
          <cell r="G38">
            <v>83.16</v>
          </cell>
          <cell r="H38">
            <v>100</v>
          </cell>
          <cell r="I38"/>
          <cell r="J38"/>
          <cell r="K38"/>
          <cell r="L38">
            <v>30</v>
          </cell>
          <cell r="M38"/>
          <cell r="N38">
            <v>37.5</v>
          </cell>
          <cell r="O38">
            <v>167.5</v>
          </cell>
          <cell r="P38"/>
          <cell r="Q38"/>
          <cell r="R38">
            <v>831.66</v>
          </cell>
          <cell r="S38"/>
          <cell r="T38">
            <v>0.8</v>
          </cell>
          <cell r="U38">
            <v>23.09</v>
          </cell>
          <cell r="V38">
            <v>23.89</v>
          </cell>
          <cell r="W38">
            <v>25.15</v>
          </cell>
          <cell r="X38">
            <v>26.95</v>
          </cell>
          <cell r="Y38"/>
          <cell r="Z38">
            <v>236.19</v>
          </cell>
          <cell r="AA38">
            <v>161.79</v>
          </cell>
          <cell r="AB38"/>
          <cell r="AC38" t="str">
            <v>التخصصية</v>
          </cell>
        </row>
        <row r="39">
          <cell r="A39">
            <v>27202262500032</v>
          </cell>
          <cell r="B39">
            <v>31</v>
          </cell>
          <cell r="C39" t="str">
            <v>محمد حازم محمود فراج عيسى</v>
          </cell>
          <cell r="D39">
            <v>1762.71</v>
          </cell>
          <cell r="E39">
            <v>414.06</v>
          </cell>
          <cell r="F39">
            <v>101.84</v>
          </cell>
          <cell r="G39">
            <v>52.68</v>
          </cell>
          <cell r="H39">
            <v>150</v>
          </cell>
          <cell r="I39"/>
          <cell r="J39"/>
          <cell r="K39"/>
          <cell r="L39"/>
          <cell r="M39"/>
          <cell r="N39"/>
          <cell r="O39">
            <v>150</v>
          </cell>
          <cell r="P39"/>
          <cell r="Q39"/>
          <cell r="R39">
            <v>526.82000000000005</v>
          </cell>
          <cell r="S39">
            <v>25036.499999999996</v>
          </cell>
          <cell r="T39"/>
          <cell r="U39">
            <v>152.4</v>
          </cell>
          <cell r="V39">
            <v>152.4</v>
          </cell>
          <cell r="W39">
            <v>16.3</v>
          </cell>
          <cell r="X39">
            <v>17.3</v>
          </cell>
          <cell r="Y39"/>
          <cell r="Z39">
            <v>92.88</v>
          </cell>
          <cell r="AA39">
            <v>23.12</v>
          </cell>
          <cell r="AB39"/>
          <cell r="AC39" t="str">
            <v>التخصصية</v>
          </cell>
        </row>
        <row r="40">
          <cell r="A40">
            <v>26709072500978</v>
          </cell>
          <cell r="B40">
            <v>32</v>
          </cell>
          <cell r="C40" t="str">
            <v>محمد عبدالمنعم عمار محمد</v>
          </cell>
          <cell r="D40">
            <v>1602.58</v>
          </cell>
          <cell r="E40">
            <v>326.66000000000003</v>
          </cell>
          <cell r="F40">
            <v>72.53</v>
          </cell>
          <cell r="G40"/>
          <cell r="H40">
            <v>150</v>
          </cell>
          <cell r="I40"/>
          <cell r="J40"/>
          <cell r="K40"/>
          <cell r="L40"/>
          <cell r="M40"/>
          <cell r="N40"/>
          <cell r="O40">
            <v>150</v>
          </cell>
          <cell r="P40"/>
          <cell r="Q40"/>
          <cell r="R40">
            <v>457.98</v>
          </cell>
          <cell r="S40">
            <v>25305.91</v>
          </cell>
          <cell r="T40">
            <v>6.13</v>
          </cell>
          <cell r="U40"/>
          <cell r="V40">
            <v>6.13</v>
          </cell>
          <cell r="W40">
            <v>14.1</v>
          </cell>
          <cell r="X40">
            <v>15.45</v>
          </cell>
          <cell r="Y40"/>
          <cell r="Z40">
            <v>78.08</v>
          </cell>
          <cell r="AA40">
            <v>18.100000000000001</v>
          </cell>
          <cell r="AB40"/>
          <cell r="AC40" t="str">
            <v>التخصصية</v>
          </cell>
        </row>
        <row r="41">
          <cell r="A41">
            <v>27003112500155</v>
          </cell>
          <cell r="B41">
            <v>33</v>
          </cell>
          <cell r="C41" t="str">
            <v>محمد مسعود عبد الله مسعود</v>
          </cell>
          <cell r="D41">
            <v>1453.1</v>
          </cell>
          <cell r="E41">
            <v>204.29</v>
          </cell>
          <cell r="F41">
            <v>47.82</v>
          </cell>
          <cell r="G41"/>
          <cell r="H41">
            <v>50</v>
          </cell>
          <cell r="I41"/>
          <cell r="J41"/>
          <cell r="K41"/>
          <cell r="L41"/>
          <cell r="M41"/>
          <cell r="N41"/>
          <cell r="O41">
            <v>50</v>
          </cell>
          <cell r="P41"/>
          <cell r="Q41"/>
          <cell r="R41">
            <v>397.07</v>
          </cell>
          <cell r="S41">
            <v>21690.69</v>
          </cell>
          <cell r="T41"/>
          <cell r="U41"/>
          <cell r="V41">
            <v>0</v>
          </cell>
          <cell r="W41">
            <v>11.4</v>
          </cell>
          <cell r="X41">
            <v>12.6</v>
          </cell>
          <cell r="Y41"/>
          <cell r="Z41">
            <v>42.89</v>
          </cell>
          <cell r="AA41">
            <v>10.68</v>
          </cell>
          <cell r="AB41"/>
          <cell r="AC41" t="str">
            <v>التخصصية</v>
          </cell>
        </row>
        <row r="42">
          <cell r="A42">
            <v>26006172500176</v>
          </cell>
          <cell r="B42">
            <v>34</v>
          </cell>
          <cell r="C42" t="str">
            <v>مختار فتحى محمود محمد</v>
          </cell>
          <cell r="D42">
            <v>1721.82</v>
          </cell>
          <cell r="E42">
            <v>399.44</v>
          </cell>
          <cell r="F42">
            <v>81.709999999999994</v>
          </cell>
          <cell r="G42"/>
          <cell r="H42">
            <v>150</v>
          </cell>
          <cell r="I42"/>
          <cell r="J42"/>
          <cell r="K42"/>
          <cell r="L42"/>
          <cell r="M42"/>
          <cell r="N42"/>
          <cell r="O42">
            <v>150</v>
          </cell>
          <cell r="P42"/>
          <cell r="Q42"/>
          <cell r="R42">
            <v>515.29999999999995</v>
          </cell>
          <cell r="S42">
            <v>27605.35</v>
          </cell>
          <cell r="T42">
            <v>13.25</v>
          </cell>
          <cell r="U42"/>
          <cell r="V42">
            <v>13.25</v>
          </cell>
          <cell r="W42">
            <v>15.45</v>
          </cell>
          <cell r="X42">
            <v>16.8</v>
          </cell>
          <cell r="Y42"/>
          <cell r="Z42">
            <v>95.46</v>
          </cell>
          <cell r="AA42">
            <v>21.77</v>
          </cell>
          <cell r="AB42"/>
          <cell r="AC42" t="str">
            <v>التخصصية</v>
          </cell>
        </row>
        <row r="43">
          <cell r="A43">
            <v>26712042500044</v>
          </cell>
          <cell r="B43">
            <v>35</v>
          </cell>
          <cell r="C43" t="str">
            <v>منال محمد حسن سليمان</v>
          </cell>
          <cell r="D43">
            <v>1603.78</v>
          </cell>
          <cell r="E43">
            <v>323.17</v>
          </cell>
          <cell r="F43">
            <v>72.23</v>
          </cell>
          <cell r="G43"/>
          <cell r="H43"/>
          <cell r="I43"/>
          <cell r="J43"/>
          <cell r="K43"/>
          <cell r="L43"/>
          <cell r="M43"/>
          <cell r="N43"/>
          <cell r="O43">
            <v>0</v>
          </cell>
          <cell r="P43"/>
          <cell r="Q43"/>
          <cell r="R43">
            <v>458.38</v>
          </cell>
          <cell r="S43">
            <v>26267.9</v>
          </cell>
          <cell r="T43">
            <v>6.98</v>
          </cell>
          <cell r="U43"/>
          <cell r="V43">
            <v>6.98</v>
          </cell>
          <cell r="W43">
            <v>12.95</v>
          </cell>
          <cell r="X43">
            <v>14.3</v>
          </cell>
          <cell r="Y43"/>
          <cell r="Z43">
            <v>62.87</v>
          </cell>
          <cell r="AA43">
            <v>15.07</v>
          </cell>
          <cell r="AB43"/>
          <cell r="AC43" t="str">
            <v>التخصصية</v>
          </cell>
        </row>
        <row r="44">
          <cell r="A44">
            <v>26405042400627</v>
          </cell>
          <cell r="B44">
            <v>36</v>
          </cell>
          <cell r="C44" t="str">
            <v>منى يوسف كامل ابوطالب حسن</v>
          </cell>
          <cell r="D44">
            <v>1533.78</v>
          </cell>
          <cell r="E44">
            <v>237.27</v>
          </cell>
          <cell r="F44">
            <v>59.65</v>
          </cell>
          <cell r="G44"/>
          <cell r="H44">
            <v>50</v>
          </cell>
          <cell r="I44"/>
          <cell r="J44"/>
          <cell r="K44"/>
          <cell r="L44"/>
          <cell r="M44"/>
          <cell r="N44"/>
          <cell r="O44">
            <v>50</v>
          </cell>
          <cell r="P44"/>
          <cell r="Q44"/>
          <cell r="R44">
            <v>426.17</v>
          </cell>
          <cell r="S44">
            <v>24053.089999999997</v>
          </cell>
          <cell r="T44"/>
          <cell r="U44"/>
          <cell r="V44">
            <v>0</v>
          </cell>
          <cell r="W44">
            <v>12.2</v>
          </cell>
          <cell r="X44">
            <v>13.55</v>
          </cell>
          <cell r="Y44"/>
          <cell r="Z44">
            <v>53.98</v>
          </cell>
          <cell r="AA44">
            <v>13.07</v>
          </cell>
          <cell r="AB44"/>
          <cell r="AC44" t="str">
            <v>التخصصية</v>
          </cell>
        </row>
        <row r="45">
          <cell r="A45">
            <v>25908082800189</v>
          </cell>
          <cell r="B45">
            <v>37</v>
          </cell>
          <cell r="C45" t="str">
            <v>ناهد عبده محمود حسن</v>
          </cell>
          <cell r="D45">
            <v>2254.15</v>
          </cell>
          <cell r="E45">
            <v>768.89</v>
          </cell>
          <cell r="F45">
            <v>115.32</v>
          </cell>
          <cell r="G45">
            <v>74.239999999999995</v>
          </cell>
          <cell r="H45">
            <v>50</v>
          </cell>
          <cell r="I45"/>
          <cell r="J45"/>
          <cell r="K45"/>
          <cell r="L45"/>
          <cell r="M45"/>
          <cell r="N45"/>
          <cell r="O45">
            <v>50</v>
          </cell>
          <cell r="P45"/>
          <cell r="Q45"/>
          <cell r="R45">
            <v>742.41</v>
          </cell>
          <cell r="S45">
            <v>29160</v>
          </cell>
          <cell r="T45"/>
          <cell r="U45"/>
          <cell r="V45">
            <v>0</v>
          </cell>
          <cell r="W45">
            <v>21.45</v>
          </cell>
          <cell r="X45">
            <v>23.25</v>
          </cell>
          <cell r="Y45"/>
          <cell r="Z45">
            <v>175.9</v>
          </cell>
          <cell r="AA45">
            <v>117.77</v>
          </cell>
          <cell r="AB45"/>
          <cell r="AC45" t="str">
            <v>التخصصية</v>
          </cell>
        </row>
        <row r="46">
          <cell r="A46">
            <v>26910272600605</v>
          </cell>
          <cell r="B46">
            <v>38</v>
          </cell>
          <cell r="C46" t="str">
            <v>نجلاء السيد عبد الوهاب عبد ربه</v>
          </cell>
          <cell r="D46">
            <v>1622.07</v>
          </cell>
          <cell r="E46">
            <v>350.23</v>
          </cell>
          <cell r="F46">
            <v>75.260000000000005</v>
          </cell>
          <cell r="G46"/>
          <cell r="H46">
            <v>100</v>
          </cell>
          <cell r="I46"/>
          <cell r="J46"/>
          <cell r="K46"/>
          <cell r="L46"/>
          <cell r="M46"/>
          <cell r="N46"/>
          <cell r="O46">
            <v>100</v>
          </cell>
          <cell r="P46"/>
          <cell r="Q46"/>
          <cell r="R46">
            <v>479.7</v>
          </cell>
          <cell r="S46">
            <v>26045.31</v>
          </cell>
          <cell r="T46">
            <v>8.0500000000000007</v>
          </cell>
          <cell r="U46"/>
          <cell r="V46">
            <v>8.0500000000000007</v>
          </cell>
          <cell r="W46">
            <v>14.05</v>
          </cell>
          <cell r="X46">
            <v>15.35</v>
          </cell>
          <cell r="Y46"/>
          <cell r="Z46">
            <v>77.19</v>
          </cell>
          <cell r="AA46">
            <v>17.89</v>
          </cell>
          <cell r="AB46"/>
          <cell r="AC46" t="str">
            <v>التخصصية</v>
          </cell>
        </row>
        <row r="47">
          <cell r="A47">
            <v>27311092500281</v>
          </cell>
          <cell r="B47">
            <v>39</v>
          </cell>
          <cell r="C47" t="str">
            <v>نرمين ثروت صليب اسكندر</v>
          </cell>
          <cell r="D47">
            <v>1680.69</v>
          </cell>
          <cell r="E47">
            <v>377.39</v>
          </cell>
          <cell r="F47">
            <v>77.849999999999994</v>
          </cell>
          <cell r="G47"/>
          <cell r="H47">
            <v>150</v>
          </cell>
          <cell r="I47"/>
          <cell r="J47"/>
          <cell r="K47"/>
          <cell r="L47"/>
          <cell r="M47"/>
          <cell r="N47"/>
          <cell r="O47">
            <v>150</v>
          </cell>
          <cell r="P47"/>
          <cell r="Q47"/>
          <cell r="R47">
            <v>501.09</v>
          </cell>
          <cell r="S47">
            <v>27895.059999999994</v>
          </cell>
          <cell r="T47"/>
          <cell r="U47"/>
          <cell r="V47">
            <v>0</v>
          </cell>
          <cell r="W47">
            <v>15</v>
          </cell>
          <cell r="X47">
            <v>16.45</v>
          </cell>
          <cell r="Y47"/>
          <cell r="Z47">
            <v>90.86</v>
          </cell>
          <cell r="AA47">
            <v>20.76</v>
          </cell>
          <cell r="AB47"/>
          <cell r="AC47" t="str">
            <v>التخصصية</v>
          </cell>
        </row>
        <row r="48">
          <cell r="A48">
            <v>27503022500183</v>
          </cell>
          <cell r="B48">
            <v>40</v>
          </cell>
          <cell r="C48" t="str">
            <v>نرمين عبد المحسن عباس أحمد</v>
          </cell>
          <cell r="D48">
            <v>1680.95</v>
          </cell>
          <cell r="E48">
            <v>375.95</v>
          </cell>
          <cell r="F48">
            <v>78.08</v>
          </cell>
          <cell r="G48"/>
          <cell r="H48">
            <v>50</v>
          </cell>
          <cell r="I48"/>
          <cell r="J48"/>
          <cell r="K48"/>
          <cell r="L48"/>
          <cell r="M48"/>
          <cell r="N48"/>
          <cell r="O48">
            <v>50</v>
          </cell>
          <cell r="P48"/>
          <cell r="Q48"/>
          <cell r="R48">
            <v>499.95</v>
          </cell>
          <cell r="S48">
            <v>28044.870000000003</v>
          </cell>
          <cell r="T48"/>
          <cell r="U48"/>
          <cell r="V48">
            <v>0</v>
          </cell>
          <cell r="W48">
            <v>14.25</v>
          </cell>
          <cell r="X48">
            <v>16.3</v>
          </cell>
          <cell r="Y48"/>
          <cell r="Z48">
            <v>80.849999999999994</v>
          </cell>
          <cell r="AA48">
            <v>20.45</v>
          </cell>
          <cell r="AB48"/>
          <cell r="AC48" t="str">
            <v>التخصصية</v>
          </cell>
        </row>
        <row r="49">
          <cell r="A49">
            <v>27111242102329</v>
          </cell>
          <cell r="B49">
            <v>41</v>
          </cell>
          <cell r="C49" t="str">
            <v>نهله رضا محمد عمر</v>
          </cell>
          <cell r="D49">
            <v>1680.69</v>
          </cell>
          <cell r="E49">
            <v>377.39</v>
          </cell>
          <cell r="F49">
            <v>77.849999999999994</v>
          </cell>
          <cell r="G49"/>
          <cell r="H49">
            <v>100</v>
          </cell>
          <cell r="I49"/>
          <cell r="J49"/>
          <cell r="K49"/>
          <cell r="L49"/>
          <cell r="M49"/>
          <cell r="N49"/>
          <cell r="O49">
            <v>100</v>
          </cell>
          <cell r="P49"/>
          <cell r="Q49"/>
          <cell r="R49">
            <v>501.09</v>
          </cell>
          <cell r="S49">
            <v>28009.059999999994</v>
          </cell>
          <cell r="T49"/>
          <cell r="U49"/>
          <cell r="V49">
            <v>0</v>
          </cell>
          <cell r="W49">
            <v>14.65</v>
          </cell>
          <cell r="X49">
            <v>16.05</v>
          </cell>
          <cell r="Y49"/>
          <cell r="Z49">
            <v>85.8</v>
          </cell>
          <cell r="AA49">
            <v>19.739999999999998</v>
          </cell>
          <cell r="AB49"/>
          <cell r="AC49" t="str">
            <v>التخصصية</v>
          </cell>
        </row>
        <row r="50">
          <cell r="A50">
            <v>27007302500254</v>
          </cell>
          <cell r="B50">
            <v>42</v>
          </cell>
          <cell r="C50" t="str">
            <v>هشام جلال ثابت على</v>
          </cell>
          <cell r="D50">
            <v>1887.89</v>
          </cell>
          <cell r="E50">
            <v>471.93</v>
          </cell>
          <cell r="F50">
            <v>89.24</v>
          </cell>
          <cell r="G50">
            <v>57.23</v>
          </cell>
          <cell r="H50">
            <v>150</v>
          </cell>
          <cell r="I50"/>
          <cell r="J50"/>
          <cell r="K50">
            <v>12.5</v>
          </cell>
          <cell r="L50">
            <v>30</v>
          </cell>
          <cell r="M50"/>
          <cell r="N50"/>
          <cell r="O50">
            <v>192.5</v>
          </cell>
          <cell r="P50"/>
          <cell r="Q50"/>
          <cell r="R50">
            <v>572.37</v>
          </cell>
          <cell r="S50">
            <v>28652.760000000002</v>
          </cell>
          <cell r="T50"/>
          <cell r="U50"/>
          <cell r="V50">
            <v>0</v>
          </cell>
          <cell r="W50">
            <v>17.75</v>
          </cell>
          <cell r="X50">
            <v>19.350000000000001</v>
          </cell>
          <cell r="Y50"/>
          <cell r="Z50">
            <v>127.36</v>
          </cell>
          <cell r="AA50">
            <v>28.45</v>
          </cell>
          <cell r="AB50"/>
          <cell r="AC50" t="str">
            <v>التخصصية</v>
          </cell>
        </row>
        <row r="51">
          <cell r="A51">
            <v>26508032500732</v>
          </cell>
          <cell r="B51">
            <v>43</v>
          </cell>
          <cell r="C51" t="str">
            <v>هشام عيد على مطاوع</v>
          </cell>
          <cell r="D51">
            <v>1691.34</v>
          </cell>
          <cell r="E51">
            <v>386.3</v>
          </cell>
          <cell r="F51">
            <v>79.91</v>
          </cell>
          <cell r="G51"/>
          <cell r="H51">
            <v>150</v>
          </cell>
          <cell r="I51"/>
          <cell r="J51"/>
          <cell r="K51"/>
          <cell r="L51"/>
          <cell r="M51"/>
          <cell r="N51"/>
          <cell r="O51">
            <v>150</v>
          </cell>
          <cell r="P51"/>
          <cell r="Q51"/>
          <cell r="R51">
            <v>504.95</v>
          </cell>
          <cell r="S51">
            <v>27521.660000000003</v>
          </cell>
          <cell r="T51">
            <v>11.15</v>
          </cell>
          <cell r="U51"/>
          <cell r="V51">
            <v>11.15</v>
          </cell>
          <cell r="W51">
            <v>15.15</v>
          </cell>
          <cell r="X51">
            <v>16.5</v>
          </cell>
          <cell r="Y51"/>
          <cell r="Z51">
            <v>91.66</v>
          </cell>
          <cell r="AA51">
            <v>20.94</v>
          </cell>
          <cell r="AB51"/>
          <cell r="AC51" t="str">
            <v>التخصصية</v>
          </cell>
        </row>
        <row r="52">
          <cell r="A52">
            <v>26807052500078</v>
          </cell>
          <cell r="B52">
            <v>44</v>
          </cell>
          <cell r="C52" t="str">
            <v>هيثم فرغلى عبد العال عبد الحافظ</v>
          </cell>
          <cell r="D52">
            <v>1909.03</v>
          </cell>
          <cell r="E52">
            <v>459.7</v>
          </cell>
          <cell r="F52">
            <v>88.11</v>
          </cell>
          <cell r="G52">
            <v>56.27</v>
          </cell>
          <cell r="H52">
            <v>150</v>
          </cell>
          <cell r="I52"/>
          <cell r="J52"/>
          <cell r="K52"/>
          <cell r="L52"/>
          <cell r="M52"/>
          <cell r="N52"/>
          <cell r="O52">
            <v>150</v>
          </cell>
          <cell r="P52"/>
          <cell r="Q52"/>
          <cell r="R52">
            <v>562.73</v>
          </cell>
          <cell r="S52">
            <v>28590.260000000002</v>
          </cell>
          <cell r="T52"/>
          <cell r="U52"/>
          <cell r="V52">
            <v>0</v>
          </cell>
          <cell r="W52">
            <v>17.5</v>
          </cell>
          <cell r="X52">
            <v>19.100000000000001</v>
          </cell>
          <cell r="Y52"/>
          <cell r="Z52">
            <v>123.78</v>
          </cell>
          <cell r="AA52">
            <v>27.86</v>
          </cell>
          <cell r="AB52"/>
          <cell r="AC52" t="str">
            <v>التخصصية</v>
          </cell>
        </row>
        <row r="53">
          <cell r="A53">
            <v>27110032500066</v>
          </cell>
          <cell r="B53">
            <v>45</v>
          </cell>
          <cell r="C53" t="str">
            <v>وفاء حسين يونس بدوي</v>
          </cell>
          <cell r="D53">
            <v>1754.49</v>
          </cell>
          <cell r="E53">
            <v>407.96</v>
          </cell>
          <cell r="F53">
            <v>81.59</v>
          </cell>
          <cell r="G53"/>
          <cell r="H53">
            <v>50</v>
          </cell>
          <cell r="I53"/>
          <cell r="J53"/>
          <cell r="K53"/>
          <cell r="L53"/>
          <cell r="M53"/>
          <cell r="N53"/>
          <cell r="O53">
            <v>50</v>
          </cell>
          <cell r="P53"/>
          <cell r="Q53"/>
          <cell r="R53">
            <v>526.74</v>
          </cell>
          <cell r="S53">
            <v>28711.280000000002</v>
          </cell>
          <cell r="T53"/>
          <cell r="U53"/>
          <cell r="V53">
            <v>0</v>
          </cell>
          <cell r="W53">
            <v>15</v>
          </cell>
          <cell r="X53">
            <v>16.45</v>
          </cell>
          <cell r="Y53"/>
          <cell r="Z53">
            <v>90.48</v>
          </cell>
          <cell r="AA53">
            <v>20.84</v>
          </cell>
          <cell r="AB53"/>
          <cell r="AC53" t="str">
            <v>التخصصية</v>
          </cell>
        </row>
        <row r="54">
          <cell r="A54">
            <v>27309212500049</v>
          </cell>
          <cell r="B54">
            <v>46</v>
          </cell>
          <cell r="C54" t="str">
            <v>وفاء ربيع محمد أبو العلا</v>
          </cell>
          <cell r="D54">
            <v>1537.88</v>
          </cell>
          <cell r="E54">
            <v>238.99</v>
          </cell>
          <cell r="F54">
            <v>60.23</v>
          </cell>
          <cell r="G54"/>
          <cell r="H54">
            <v>145</v>
          </cell>
          <cell r="I54"/>
          <cell r="J54"/>
          <cell r="K54"/>
          <cell r="L54">
            <v>15</v>
          </cell>
          <cell r="M54"/>
          <cell r="N54"/>
          <cell r="O54">
            <v>160</v>
          </cell>
          <cell r="P54"/>
          <cell r="Q54"/>
          <cell r="R54">
            <v>427.54</v>
          </cell>
          <cell r="S54">
            <v>23598.269999999997</v>
          </cell>
          <cell r="T54"/>
          <cell r="U54"/>
          <cell r="V54">
            <v>0</v>
          </cell>
          <cell r="W54">
            <v>13.1</v>
          </cell>
          <cell r="X54">
            <v>14.4</v>
          </cell>
          <cell r="Y54"/>
          <cell r="Z54">
            <v>65.31</v>
          </cell>
          <cell r="AA54">
            <v>15.35</v>
          </cell>
          <cell r="AB54"/>
          <cell r="AC54" t="str">
            <v>التخصصية</v>
          </cell>
        </row>
        <row r="55">
          <cell r="A55">
            <v>27211072500051</v>
          </cell>
          <cell r="B55">
            <v>47</v>
          </cell>
          <cell r="C55" t="str">
            <v>ياسر عبدالناصر حسن مرسى</v>
          </cell>
          <cell r="D55">
            <v>1641.95</v>
          </cell>
          <cell r="E55">
            <v>363.63</v>
          </cell>
          <cell r="F55">
            <v>75.67</v>
          </cell>
          <cell r="G55"/>
          <cell r="H55">
            <v>140</v>
          </cell>
          <cell r="I55"/>
          <cell r="J55"/>
          <cell r="K55"/>
          <cell r="L55"/>
          <cell r="M55"/>
          <cell r="N55"/>
          <cell r="O55">
            <v>140</v>
          </cell>
          <cell r="P55"/>
          <cell r="Q55"/>
          <cell r="R55">
            <v>487.1</v>
          </cell>
          <cell r="S55">
            <v>26114.1</v>
          </cell>
          <cell r="T55"/>
          <cell r="U55"/>
          <cell r="V55">
            <v>0</v>
          </cell>
          <cell r="W55">
            <v>14.55</v>
          </cell>
          <cell r="X55">
            <v>15.95</v>
          </cell>
          <cell r="Y55"/>
          <cell r="Z55">
            <v>85.04</v>
          </cell>
          <cell r="AA55">
            <v>19.510000000000002</v>
          </cell>
          <cell r="AB55"/>
          <cell r="AC55" t="str">
            <v>التخصصية</v>
          </cell>
        </row>
        <row r="56">
          <cell r="A56">
            <v>28606128800361</v>
          </cell>
          <cell r="B56">
            <v>3</v>
          </cell>
          <cell r="C56" t="str">
            <v>اسراء أسامة محمد طلبه</v>
          </cell>
          <cell r="D56">
            <v>1117.3699999999999</v>
          </cell>
          <cell r="E56"/>
          <cell r="F56">
            <v>5.54</v>
          </cell>
          <cell r="G56"/>
          <cell r="H56">
            <v>50</v>
          </cell>
          <cell r="I56">
            <v>97</v>
          </cell>
          <cell r="J56"/>
          <cell r="K56"/>
          <cell r="L56"/>
          <cell r="M56"/>
          <cell r="N56"/>
          <cell r="O56">
            <v>147</v>
          </cell>
          <cell r="P56">
            <v>2283.42</v>
          </cell>
          <cell r="Q56">
            <v>1606.38</v>
          </cell>
          <cell r="R56">
            <v>266</v>
          </cell>
          <cell r="S56">
            <v>16620.080000000002</v>
          </cell>
          <cell r="T56"/>
          <cell r="U56"/>
          <cell r="V56">
            <v>0</v>
          </cell>
          <cell r="W56">
            <v>8.15</v>
          </cell>
          <cell r="X56">
            <v>9.1</v>
          </cell>
          <cell r="Y56">
            <v>10</v>
          </cell>
          <cell r="Z56">
            <v>0.16</v>
          </cell>
          <cell r="AA56">
            <v>1.39</v>
          </cell>
          <cell r="AB56">
            <v>107.35000000000002</v>
          </cell>
          <cell r="AC56" t="str">
            <v>التخصصية الثانية</v>
          </cell>
        </row>
        <row r="57">
          <cell r="A57">
            <v>28312138800447</v>
          </cell>
          <cell r="B57">
            <v>4</v>
          </cell>
          <cell r="C57" t="str">
            <v>اسماء ابو زيد فؤاد ابو زيد</v>
          </cell>
          <cell r="D57">
            <v>1144.27</v>
          </cell>
          <cell r="E57"/>
          <cell r="F57">
            <v>5.68</v>
          </cell>
          <cell r="G57"/>
          <cell r="H57">
            <v>50</v>
          </cell>
          <cell r="I57"/>
          <cell r="J57"/>
          <cell r="K57"/>
          <cell r="L57">
            <v>19.2</v>
          </cell>
          <cell r="M57"/>
          <cell r="N57"/>
          <cell r="O57">
            <v>69.2</v>
          </cell>
          <cell r="P57">
            <v>2199.16</v>
          </cell>
          <cell r="Q57">
            <v>1618.68</v>
          </cell>
          <cell r="R57">
            <v>268</v>
          </cell>
          <cell r="S57">
            <v>15498.200000000003</v>
          </cell>
          <cell r="T57">
            <v>2.44</v>
          </cell>
          <cell r="U57"/>
          <cell r="V57">
            <v>2.44</v>
          </cell>
          <cell r="W57">
            <v>7.8</v>
          </cell>
          <cell r="X57">
            <v>8.8000000000000007</v>
          </cell>
          <cell r="Y57">
            <v>9.9</v>
          </cell>
          <cell r="Z57"/>
          <cell r="AA57">
            <v>0.51</v>
          </cell>
          <cell r="AB57">
            <v>82.880000000000024</v>
          </cell>
          <cell r="AC57" t="str">
            <v>التخصصية الثانية</v>
          </cell>
        </row>
        <row r="58">
          <cell r="A58">
            <v>28712162500142</v>
          </cell>
          <cell r="B58">
            <v>5</v>
          </cell>
          <cell r="C58" t="str">
            <v>الشيماء نور الدين مطاوع عبد الحافظ</v>
          </cell>
          <cell r="D58">
            <v>1096.17</v>
          </cell>
          <cell r="E58"/>
          <cell r="F58">
            <v>5.47</v>
          </cell>
          <cell r="G58"/>
          <cell r="H58">
            <v>50</v>
          </cell>
          <cell r="I58"/>
          <cell r="J58"/>
          <cell r="K58"/>
          <cell r="L58"/>
          <cell r="M58"/>
          <cell r="N58"/>
          <cell r="O58">
            <v>50</v>
          </cell>
          <cell r="P58">
            <v>2276.1999999999998</v>
          </cell>
          <cell r="Q58">
            <v>1569.48</v>
          </cell>
          <cell r="R58">
            <v>260</v>
          </cell>
          <cell r="S58">
            <v>14727.03</v>
          </cell>
          <cell r="T58"/>
          <cell r="U58"/>
          <cell r="V58">
            <v>0</v>
          </cell>
          <cell r="W58">
            <v>7.35</v>
          </cell>
          <cell r="X58">
            <v>8.3000000000000007</v>
          </cell>
          <cell r="Y58">
            <v>9.6499999999999986</v>
          </cell>
          <cell r="Z58"/>
          <cell r="AA58"/>
          <cell r="AB58">
            <v>64.78</v>
          </cell>
          <cell r="AC58" t="str">
            <v>التخصصية الثالثة</v>
          </cell>
        </row>
        <row r="59">
          <cell r="A59">
            <v>28604152500066</v>
          </cell>
          <cell r="B59">
            <v>6</v>
          </cell>
          <cell r="C59" t="str">
            <v>اميره بدر توفيق حسن</v>
          </cell>
          <cell r="D59">
            <v>1096.17</v>
          </cell>
          <cell r="E59"/>
          <cell r="F59">
            <v>5.47</v>
          </cell>
          <cell r="G59"/>
          <cell r="H59">
            <v>140</v>
          </cell>
          <cell r="I59"/>
          <cell r="J59"/>
          <cell r="K59"/>
          <cell r="L59"/>
          <cell r="M59"/>
          <cell r="N59"/>
          <cell r="O59">
            <v>140</v>
          </cell>
          <cell r="P59">
            <v>3028.09</v>
          </cell>
          <cell r="Q59">
            <v>1569.48</v>
          </cell>
          <cell r="R59">
            <v>260</v>
          </cell>
          <cell r="S59">
            <v>17317.37</v>
          </cell>
          <cell r="T59"/>
          <cell r="U59"/>
          <cell r="V59">
            <v>0</v>
          </cell>
          <cell r="W59">
            <v>8.0500000000000007</v>
          </cell>
          <cell r="X59">
            <v>9</v>
          </cell>
          <cell r="Y59">
            <v>13.799999999999999</v>
          </cell>
          <cell r="Z59"/>
          <cell r="AA59">
            <v>1.06</v>
          </cell>
          <cell r="AB59">
            <v>112.61000000000001</v>
          </cell>
          <cell r="AC59" t="str">
            <v>التخصصية الثالثة</v>
          </cell>
        </row>
        <row r="60">
          <cell r="A60">
            <v>28501302500228</v>
          </cell>
          <cell r="B60">
            <v>48.428571428571402</v>
          </cell>
          <cell r="C60" t="str">
            <v>إسراء يحيى محروس محمود</v>
          </cell>
          <cell r="D60">
            <v>961.72</v>
          </cell>
          <cell r="E60"/>
          <cell r="F60">
            <v>5.14</v>
          </cell>
          <cell r="G60"/>
          <cell r="H60">
            <v>50</v>
          </cell>
          <cell r="I60"/>
          <cell r="J60"/>
          <cell r="K60"/>
          <cell r="L60"/>
          <cell r="M60"/>
          <cell r="N60"/>
          <cell r="O60">
            <v>50</v>
          </cell>
          <cell r="P60"/>
          <cell r="Q60"/>
          <cell r="R60">
            <v>255</v>
          </cell>
          <cell r="S60"/>
          <cell r="T60"/>
          <cell r="U60"/>
          <cell r="V60">
            <v>0</v>
          </cell>
          <cell r="W60">
            <v>6.05</v>
          </cell>
          <cell r="X60">
            <v>7.3</v>
          </cell>
          <cell r="Y60"/>
          <cell r="Z60"/>
          <cell r="AA60"/>
          <cell r="AB60"/>
          <cell r="AC60" t="str">
            <v>التخصصية الثالثة</v>
          </cell>
        </row>
        <row r="61">
          <cell r="A61">
            <v>28208232500315</v>
          </cell>
          <cell r="B61">
            <v>49.263736263736199</v>
          </cell>
          <cell r="C61" t="str">
            <v>إسماعيل محمد جابر عبد المحسن</v>
          </cell>
          <cell r="D61">
            <v>1032.52</v>
          </cell>
          <cell r="E61"/>
          <cell r="F61">
            <v>5.14</v>
          </cell>
          <cell r="G61"/>
          <cell r="H61">
            <v>50</v>
          </cell>
          <cell r="I61"/>
          <cell r="J61">
            <v>217.02</v>
          </cell>
          <cell r="K61"/>
          <cell r="L61"/>
          <cell r="M61"/>
          <cell r="N61"/>
          <cell r="O61">
            <v>267.02</v>
          </cell>
          <cell r="P61"/>
          <cell r="Q61"/>
          <cell r="R61">
            <v>255</v>
          </cell>
          <cell r="S61">
            <v>21511.88</v>
          </cell>
          <cell r="T61">
            <v>37</v>
          </cell>
          <cell r="U61"/>
          <cell r="V61">
            <v>37</v>
          </cell>
          <cell r="W61">
            <v>4.8</v>
          </cell>
          <cell r="X61">
            <v>7.55</v>
          </cell>
          <cell r="Y61"/>
          <cell r="Z61"/>
          <cell r="AA61"/>
          <cell r="AB61"/>
          <cell r="AC61" t="str">
            <v>التخصصية الثالثة</v>
          </cell>
        </row>
        <row r="62">
          <cell r="A62">
            <v>28109162500128</v>
          </cell>
          <cell r="B62">
            <v>7</v>
          </cell>
          <cell r="C62" t="str">
            <v>اميره محمد حنفي يوسف</v>
          </cell>
          <cell r="D62">
            <v>1145.97</v>
          </cell>
          <cell r="E62"/>
          <cell r="F62">
            <v>5.58</v>
          </cell>
          <cell r="G62"/>
          <cell r="H62">
            <v>50</v>
          </cell>
          <cell r="I62"/>
          <cell r="J62"/>
          <cell r="K62"/>
          <cell r="L62"/>
          <cell r="M62"/>
          <cell r="N62"/>
          <cell r="O62">
            <v>50</v>
          </cell>
          <cell r="P62">
            <v>2396.38</v>
          </cell>
          <cell r="Q62">
            <v>1655.58</v>
          </cell>
          <cell r="R62">
            <v>274</v>
          </cell>
          <cell r="S62">
            <v>15463.269999999999</v>
          </cell>
          <cell r="T62">
            <v>3.04</v>
          </cell>
          <cell r="U62"/>
          <cell r="V62">
            <v>3.04</v>
          </cell>
          <cell r="W62">
            <v>7.7</v>
          </cell>
          <cell r="X62">
            <v>8.65</v>
          </cell>
          <cell r="Y62">
            <v>10.55</v>
          </cell>
          <cell r="Z62"/>
          <cell r="AA62">
            <v>0.19</v>
          </cell>
          <cell r="AB62">
            <v>84.880000000000024</v>
          </cell>
          <cell r="AC62" t="str">
            <v>التخصصية الثانية</v>
          </cell>
        </row>
        <row r="63">
          <cell r="A63">
            <v>28706042500173</v>
          </cell>
          <cell r="B63">
            <v>50.934065934065899</v>
          </cell>
          <cell r="C63" t="str">
            <v>أحمد مصطفى محمد مصطفى على</v>
          </cell>
          <cell r="D63">
            <v>961.72</v>
          </cell>
          <cell r="E63"/>
          <cell r="F63">
            <v>5.14</v>
          </cell>
          <cell r="G63"/>
          <cell r="H63">
            <v>50</v>
          </cell>
          <cell r="I63"/>
          <cell r="J63">
            <v>213.02</v>
          </cell>
          <cell r="K63"/>
          <cell r="L63"/>
          <cell r="M63"/>
          <cell r="N63"/>
          <cell r="O63">
            <v>263.02</v>
          </cell>
          <cell r="P63"/>
          <cell r="Q63"/>
          <cell r="R63">
            <v>255</v>
          </cell>
          <cell r="S63">
            <v>12108.97</v>
          </cell>
          <cell r="T63"/>
          <cell r="U63"/>
          <cell r="V63">
            <v>0</v>
          </cell>
          <cell r="W63">
            <v>6.05</v>
          </cell>
          <cell r="X63">
            <v>7.3</v>
          </cell>
          <cell r="Y63"/>
          <cell r="Z63"/>
          <cell r="AA63"/>
          <cell r="AB63"/>
          <cell r="AC63" t="str">
            <v>التخصصية الثالثة</v>
          </cell>
        </row>
        <row r="64">
          <cell r="A64">
            <v>27108062500783</v>
          </cell>
          <cell r="B64">
            <v>8</v>
          </cell>
          <cell r="C64" t="str">
            <v>انعام احمد ابراهيم مهران</v>
          </cell>
          <cell r="D64">
            <v>1600.23</v>
          </cell>
          <cell r="E64">
            <v>270.77999999999997</v>
          </cell>
          <cell r="F64">
            <v>70.06</v>
          </cell>
          <cell r="G64"/>
          <cell r="H64">
            <v>100</v>
          </cell>
          <cell r="I64"/>
          <cell r="J64"/>
          <cell r="K64"/>
          <cell r="L64"/>
          <cell r="M64"/>
          <cell r="N64"/>
          <cell r="O64">
            <v>100</v>
          </cell>
          <cell r="P64">
            <v>5176.57</v>
          </cell>
          <cell r="Q64">
            <v>2647.95</v>
          </cell>
          <cell r="R64">
            <v>452.58</v>
          </cell>
          <cell r="S64">
            <v>26504.720000000001</v>
          </cell>
          <cell r="T64"/>
          <cell r="U64"/>
          <cell r="V64">
            <v>0</v>
          </cell>
          <cell r="W64">
            <v>13.35</v>
          </cell>
          <cell r="X64">
            <v>15.15</v>
          </cell>
          <cell r="Y64">
            <v>27.75</v>
          </cell>
          <cell r="Z64">
            <v>68.760000000000005</v>
          </cell>
          <cell r="AA64">
            <v>17.37</v>
          </cell>
          <cell r="AB64">
            <v>221.23</v>
          </cell>
          <cell r="AC64" t="str">
            <v>التخصصية الثانية</v>
          </cell>
        </row>
        <row r="65">
          <cell r="A65">
            <v>27412022500064</v>
          </cell>
          <cell r="B65">
            <v>9</v>
          </cell>
          <cell r="C65" t="str">
            <v>اوميمه جمال حلمى حسن</v>
          </cell>
          <cell r="D65">
            <v>1162.82</v>
          </cell>
          <cell r="E65">
            <v>6.74</v>
          </cell>
          <cell r="F65">
            <v>5.69</v>
          </cell>
          <cell r="G65"/>
          <cell r="H65">
            <v>95</v>
          </cell>
          <cell r="I65"/>
          <cell r="J65"/>
          <cell r="K65"/>
          <cell r="L65"/>
          <cell r="M65"/>
          <cell r="N65"/>
          <cell r="O65">
            <v>95</v>
          </cell>
          <cell r="P65">
            <v>2468.36</v>
          </cell>
          <cell r="Q65">
            <v>2647.95</v>
          </cell>
          <cell r="R65">
            <v>283</v>
          </cell>
          <cell r="S65">
            <v>16058.650000000001</v>
          </cell>
          <cell r="T65"/>
          <cell r="U65"/>
          <cell r="V65">
            <v>0</v>
          </cell>
          <cell r="W65">
            <v>8.1999999999999993</v>
          </cell>
          <cell r="X65">
            <v>9.15</v>
          </cell>
          <cell r="Y65">
            <v>11.300000000000002</v>
          </cell>
          <cell r="Z65">
            <v>0.56000000000000005</v>
          </cell>
          <cell r="AA65">
            <v>1.52</v>
          </cell>
          <cell r="AB65">
            <v>128.54999999999998</v>
          </cell>
          <cell r="AC65" t="str">
            <v>التخصصية الثانية</v>
          </cell>
        </row>
        <row r="66">
          <cell r="A66">
            <v>27811202502229</v>
          </cell>
          <cell r="B66">
            <v>10</v>
          </cell>
          <cell r="C66" t="str">
            <v>ايفيلين ربيل بطرس اسكاروس</v>
          </cell>
          <cell r="D66">
            <v>1152.69</v>
          </cell>
          <cell r="E66">
            <v>0.17</v>
          </cell>
          <cell r="F66">
            <v>5.71</v>
          </cell>
          <cell r="G66"/>
          <cell r="H66">
            <v>95</v>
          </cell>
          <cell r="I66"/>
          <cell r="J66"/>
          <cell r="K66"/>
          <cell r="L66"/>
          <cell r="M66"/>
          <cell r="N66"/>
          <cell r="O66">
            <v>95</v>
          </cell>
          <cell r="P66">
            <v>2445.77</v>
          </cell>
          <cell r="Q66">
            <v>1637.13</v>
          </cell>
          <cell r="R66">
            <v>271</v>
          </cell>
          <cell r="S66">
            <v>15459.829999999998</v>
          </cell>
          <cell r="T66">
            <v>14.28</v>
          </cell>
          <cell r="U66"/>
          <cell r="V66">
            <v>14.28</v>
          </cell>
          <cell r="W66">
            <v>8.1</v>
          </cell>
          <cell r="X66">
            <v>8.9499999999999993</v>
          </cell>
          <cell r="Y66">
            <v>10.8</v>
          </cell>
          <cell r="Z66"/>
          <cell r="AA66">
            <v>1</v>
          </cell>
          <cell r="AB66">
            <v>99.499999999999986</v>
          </cell>
          <cell r="AC66" t="str">
            <v>التخصصية الثانية</v>
          </cell>
        </row>
        <row r="67">
          <cell r="A67">
            <v>28504212500228</v>
          </cell>
          <cell r="B67">
            <v>54.274725274725199</v>
          </cell>
          <cell r="C67" t="str">
            <v>جهاد فرج محمد محمد</v>
          </cell>
          <cell r="D67">
            <v>1089.32</v>
          </cell>
          <cell r="E67"/>
          <cell r="F67">
            <v>5.44</v>
          </cell>
          <cell r="G67"/>
          <cell r="H67">
            <v>50</v>
          </cell>
          <cell r="I67">
            <v>97</v>
          </cell>
          <cell r="J67"/>
          <cell r="K67"/>
          <cell r="L67"/>
          <cell r="M67"/>
          <cell r="N67"/>
          <cell r="O67">
            <v>147</v>
          </cell>
          <cell r="P67"/>
          <cell r="Q67"/>
          <cell r="R67">
            <v>258</v>
          </cell>
          <cell r="S67">
            <v>15005.780000000002</v>
          </cell>
          <cell r="T67"/>
          <cell r="U67"/>
          <cell r="V67">
            <v>0</v>
          </cell>
          <cell r="W67">
            <v>7.95</v>
          </cell>
          <cell r="X67">
            <v>8.9</v>
          </cell>
          <cell r="Y67">
            <v>0.3</v>
          </cell>
          <cell r="Z67"/>
          <cell r="AA67">
            <v>0.85</v>
          </cell>
          <cell r="AB67">
            <v>6.23</v>
          </cell>
          <cell r="AC67" t="str">
            <v>التخصصية الثالثة</v>
          </cell>
        </row>
        <row r="68">
          <cell r="A68">
            <v>28009172501861</v>
          </cell>
          <cell r="B68">
            <v>11</v>
          </cell>
          <cell r="C68" t="str">
            <v>ايمان عبدالحميد عبد اللطيف</v>
          </cell>
          <cell r="D68">
            <v>1145.97</v>
          </cell>
          <cell r="E68">
            <v>2.69</v>
          </cell>
          <cell r="F68">
            <v>5.63</v>
          </cell>
          <cell r="G68"/>
          <cell r="H68">
            <v>50</v>
          </cell>
          <cell r="I68"/>
          <cell r="J68"/>
          <cell r="K68"/>
          <cell r="L68"/>
          <cell r="M68"/>
          <cell r="N68"/>
          <cell r="O68">
            <v>50</v>
          </cell>
          <cell r="P68">
            <v>2252.8599999999997</v>
          </cell>
          <cell r="Q68">
            <v>1680.18</v>
          </cell>
          <cell r="R68">
            <v>278</v>
          </cell>
          <cell r="S68">
            <v>15888.800000000001</v>
          </cell>
          <cell r="T68"/>
          <cell r="U68"/>
          <cell r="V68">
            <v>0</v>
          </cell>
          <cell r="W68">
            <v>7.7</v>
          </cell>
          <cell r="X68">
            <v>9.15</v>
          </cell>
          <cell r="Y68">
            <v>10.150000000000002</v>
          </cell>
          <cell r="Z68"/>
          <cell r="AA68">
            <v>1.45</v>
          </cell>
          <cell r="AB68">
            <v>88.080000000000013</v>
          </cell>
          <cell r="AC68" t="str">
            <v>التخصصية الثانية</v>
          </cell>
        </row>
        <row r="69">
          <cell r="A69">
            <v>28401292500181</v>
          </cell>
          <cell r="B69">
            <v>12</v>
          </cell>
          <cell r="C69" t="str">
            <v>ايمان محمد عبد المعطي محمد</v>
          </cell>
          <cell r="D69">
            <v>1163.53</v>
          </cell>
          <cell r="E69"/>
          <cell r="F69">
            <v>5.69</v>
          </cell>
          <cell r="G69"/>
          <cell r="H69">
            <v>140</v>
          </cell>
          <cell r="I69"/>
          <cell r="J69"/>
          <cell r="K69"/>
          <cell r="L69"/>
          <cell r="M69"/>
          <cell r="N69"/>
          <cell r="O69">
            <v>140</v>
          </cell>
          <cell r="P69">
            <v>2272.6800000000003</v>
          </cell>
          <cell r="Q69">
            <v>1680.18</v>
          </cell>
          <cell r="R69">
            <v>264</v>
          </cell>
          <cell r="S69">
            <v>15522.649999999998</v>
          </cell>
          <cell r="T69"/>
          <cell r="U69"/>
          <cell r="V69">
            <v>0</v>
          </cell>
          <cell r="W69">
            <v>8.5</v>
          </cell>
          <cell r="X69">
            <v>9.5</v>
          </cell>
          <cell r="Y69">
            <v>9.9500000000000011</v>
          </cell>
          <cell r="Z69">
            <v>4.57</v>
          </cell>
          <cell r="AA69">
            <v>2.4</v>
          </cell>
          <cell r="AB69">
            <v>111.73000000000002</v>
          </cell>
          <cell r="AC69" t="str">
            <v>التخصصية الثانية</v>
          </cell>
        </row>
        <row r="70">
          <cell r="A70">
            <v>29109012503131</v>
          </cell>
          <cell r="B70">
            <v>13</v>
          </cell>
          <cell r="C70" t="str">
            <v>أحمد إبراهيم جلال إبراهيم</v>
          </cell>
          <cell r="D70">
            <v>1041.98</v>
          </cell>
          <cell r="E70"/>
          <cell r="F70">
            <v>5.24</v>
          </cell>
          <cell r="G70"/>
          <cell r="H70">
            <v>100</v>
          </cell>
          <cell r="I70"/>
          <cell r="J70"/>
          <cell r="K70"/>
          <cell r="L70"/>
          <cell r="M70"/>
          <cell r="N70"/>
          <cell r="O70">
            <v>100</v>
          </cell>
          <cell r="P70">
            <v>1612.5</v>
          </cell>
          <cell r="Q70">
            <v>1507.98</v>
          </cell>
          <cell r="R70">
            <v>250</v>
          </cell>
          <cell r="S70">
            <v>12508.539999999999</v>
          </cell>
          <cell r="T70"/>
          <cell r="U70"/>
          <cell r="V70">
            <v>0</v>
          </cell>
          <cell r="W70">
            <v>6.1</v>
          </cell>
          <cell r="X70">
            <v>8.25</v>
          </cell>
          <cell r="Y70">
            <v>7.2000000000000011</v>
          </cell>
          <cell r="Z70"/>
          <cell r="AA70"/>
          <cell r="AB70">
            <v>19.34</v>
          </cell>
          <cell r="AC70" t="str">
            <v>التخصصية الثالثة</v>
          </cell>
        </row>
        <row r="71">
          <cell r="A71">
            <v>28006112500051</v>
          </cell>
          <cell r="B71">
            <v>14</v>
          </cell>
          <cell r="C71" t="str">
            <v>أحمد محمد عبد العال أحمد</v>
          </cell>
          <cell r="D71">
            <v>1145.97</v>
          </cell>
          <cell r="E71"/>
          <cell r="F71">
            <v>5.7</v>
          </cell>
          <cell r="G71"/>
          <cell r="H71">
            <v>95</v>
          </cell>
          <cell r="I71"/>
          <cell r="J71"/>
          <cell r="K71"/>
          <cell r="L71"/>
          <cell r="M71"/>
          <cell r="N71"/>
          <cell r="O71">
            <v>95</v>
          </cell>
          <cell r="P71"/>
          <cell r="Q71"/>
          <cell r="R71">
            <v>275</v>
          </cell>
          <cell r="S71">
            <v>16071.709999999997</v>
          </cell>
          <cell r="T71">
            <v>8.67</v>
          </cell>
          <cell r="U71"/>
          <cell r="V71">
            <v>8.67</v>
          </cell>
          <cell r="W71">
            <v>8.15</v>
          </cell>
          <cell r="X71">
            <v>9.1</v>
          </cell>
          <cell r="Y71">
            <v>1.45</v>
          </cell>
          <cell r="Z71"/>
          <cell r="AA71">
            <v>1.31</v>
          </cell>
          <cell r="AB71">
            <v>20.94</v>
          </cell>
          <cell r="AC71" t="str">
            <v>التخصصية الثانية</v>
          </cell>
        </row>
        <row r="72">
          <cell r="A72">
            <v>26712172501956</v>
          </cell>
          <cell r="B72">
            <v>15</v>
          </cell>
          <cell r="C72" t="str">
            <v>أحمد محمد عبد النعيم محمد</v>
          </cell>
          <cell r="D72">
            <v>1736.75</v>
          </cell>
          <cell r="E72">
            <v>407.13</v>
          </cell>
          <cell r="F72">
            <v>82.52</v>
          </cell>
          <cell r="G72"/>
          <cell r="H72">
            <v>150</v>
          </cell>
          <cell r="I72"/>
          <cell r="J72"/>
          <cell r="K72"/>
          <cell r="L72"/>
          <cell r="M72"/>
          <cell r="N72"/>
          <cell r="O72">
            <v>150</v>
          </cell>
          <cell r="P72"/>
          <cell r="Q72"/>
          <cell r="R72">
            <v>521.35</v>
          </cell>
          <cell r="S72">
            <v>29160</v>
          </cell>
          <cell r="T72">
            <v>6.13</v>
          </cell>
          <cell r="U72"/>
          <cell r="V72">
            <v>6.13</v>
          </cell>
          <cell r="W72">
            <v>15.6</v>
          </cell>
          <cell r="X72">
            <v>17.05</v>
          </cell>
          <cell r="Y72">
            <v>0.3</v>
          </cell>
          <cell r="Z72">
            <v>98.25</v>
          </cell>
          <cell r="AA72">
            <v>22.35</v>
          </cell>
          <cell r="AB72">
            <v>0.25</v>
          </cell>
          <cell r="AC72" t="str">
            <v>التخصصية</v>
          </cell>
        </row>
        <row r="73">
          <cell r="A73">
            <v>28510032502061</v>
          </cell>
          <cell r="B73">
            <v>16</v>
          </cell>
          <cell r="C73" t="str">
            <v>أمل محمد عبد المجيد تمام</v>
          </cell>
          <cell r="D73">
            <v>1109.45</v>
          </cell>
          <cell r="E73"/>
          <cell r="F73">
            <v>5.51</v>
          </cell>
          <cell r="G73"/>
          <cell r="H73">
            <v>95</v>
          </cell>
          <cell r="I73"/>
          <cell r="J73"/>
          <cell r="K73"/>
          <cell r="L73"/>
          <cell r="M73"/>
          <cell r="N73"/>
          <cell r="O73">
            <v>95</v>
          </cell>
          <cell r="P73">
            <v>2267.3100000000004</v>
          </cell>
          <cell r="Q73">
            <v>1587.93</v>
          </cell>
          <cell r="R73">
            <v>263</v>
          </cell>
          <cell r="S73">
            <v>14827.150000000001</v>
          </cell>
          <cell r="T73"/>
          <cell r="U73"/>
          <cell r="V73">
            <v>0</v>
          </cell>
          <cell r="W73">
            <v>7.8</v>
          </cell>
          <cell r="X73">
            <v>8.75</v>
          </cell>
          <cell r="Y73">
            <v>9.9500000000000011</v>
          </cell>
          <cell r="Z73"/>
          <cell r="AA73">
            <v>0.41</v>
          </cell>
          <cell r="AB73">
            <v>80.820000000000007</v>
          </cell>
          <cell r="AC73" t="str">
            <v>التخصصية الثانية</v>
          </cell>
        </row>
        <row r="74">
          <cell r="A74">
            <v>27610262501447</v>
          </cell>
          <cell r="B74">
            <v>72</v>
          </cell>
          <cell r="C74" t="str">
            <v>رابعة أحمد محمد عطيه</v>
          </cell>
          <cell r="D74">
            <v>1238.3</v>
          </cell>
          <cell r="E74">
            <v>43.06</v>
          </cell>
          <cell r="F74">
            <v>8.64</v>
          </cell>
          <cell r="G74"/>
          <cell r="H74">
            <v>150</v>
          </cell>
          <cell r="I74"/>
          <cell r="J74">
            <v>235.17</v>
          </cell>
          <cell r="K74"/>
          <cell r="L74"/>
          <cell r="M74"/>
          <cell r="N74"/>
          <cell r="O74">
            <v>385.16999999999996</v>
          </cell>
          <cell r="P74"/>
          <cell r="Q74"/>
          <cell r="R74">
            <v>304.76</v>
          </cell>
          <cell r="S74">
            <v>28360.39</v>
          </cell>
          <cell r="T74"/>
          <cell r="U74"/>
          <cell r="V74">
            <v>0</v>
          </cell>
          <cell r="W74">
            <v>9.35</v>
          </cell>
          <cell r="X74">
            <v>10.45</v>
          </cell>
          <cell r="Y74">
            <v>0.3</v>
          </cell>
          <cell r="Z74">
            <v>16.25</v>
          </cell>
          <cell r="AA74">
            <v>4.9000000000000004</v>
          </cell>
          <cell r="AB74">
            <v>1.7</v>
          </cell>
          <cell r="AC74" t="str">
            <v>التخصصية الثالثة</v>
          </cell>
        </row>
        <row r="75">
          <cell r="A75">
            <v>28008162500321</v>
          </cell>
          <cell r="B75">
            <v>73</v>
          </cell>
          <cell r="C75" t="str">
            <v>رانيا رأفت فؤاد أسعد</v>
          </cell>
          <cell r="D75">
            <v>1131.7</v>
          </cell>
          <cell r="E75"/>
          <cell r="F75">
            <v>5.51</v>
          </cell>
          <cell r="G75"/>
          <cell r="H75"/>
          <cell r="I75"/>
          <cell r="J75">
            <v>223.18</v>
          </cell>
          <cell r="K75"/>
          <cell r="L75"/>
          <cell r="M75"/>
          <cell r="N75"/>
          <cell r="O75">
            <v>223.18</v>
          </cell>
          <cell r="P75"/>
          <cell r="Q75"/>
          <cell r="R75">
            <v>263</v>
          </cell>
          <cell r="S75">
            <v>26843.649999999998</v>
          </cell>
          <cell r="T75"/>
          <cell r="U75"/>
          <cell r="V75">
            <v>0</v>
          </cell>
          <cell r="W75">
            <v>7.2</v>
          </cell>
          <cell r="X75">
            <v>8.1999999999999993</v>
          </cell>
          <cell r="Y75">
            <v>1.45</v>
          </cell>
          <cell r="Z75"/>
          <cell r="AA75"/>
          <cell r="AB75">
            <v>4.8499999999999996</v>
          </cell>
          <cell r="AC75" t="str">
            <v>التخصصية الثالثة</v>
          </cell>
        </row>
        <row r="76">
          <cell r="A76">
            <v>28806242500229</v>
          </cell>
          <cell r="B76">
            <v>17</v>
          </cell>
          <cell r="C76" t="str">
            <v>أميرة إسماعيل تهامى إسماعيل</v>
          </cell>
          <cell r="D76">
            <v>1096.17</v>
          </cell>
          <cell r="E76"/>
          <cell r="F76">
            <v>5.47</v>
          </cell>
          <cell r="G76"/>
          <cell r="H76">
            <v>50</v>
          </cell>
          <cell r="I76"/>
          <cell r="J76">
            <v>221.37</v>
          </cell>
          <cell r="K76"/>
          <cell r="L76"/>
          <cell r="M76"/>
          <cell r="N76"/>
          <cell r="O76">
            <v>271.37</v>
          </cell>
          <cell r="P76">
            <v>1769.8500000000001</v>
          </cell>
          <cell r="Q76">
            <v>1569.48</v>
          </cell>
          <cell r="R76">
            <v>260</v>
          </cell>
          <cell r="S76">
            <v>13540.750000000002</v>
          </cell>
          <cell r="T76"/>
          <cell r="U76"/>
          <cell r="V76">
            <v>0</v>
          </cell>
          <cell r="W76"/>
          <cell r="X76">
            <v>8.3000000000000007</v>
          </cell>
          <cell r="Y76">
            <v>6.6999999999999993</v>
          </cell>
          <cell r="Z76"/>
          <cell r="AA76"/>
          <cell r="AB76">
            <v>36.18</v>
          </cell>
          <cell r="AC76" t="str">
            <v>التخصصية الثالثة</v>
          </cell>
        </row>
        <row r="77">
          <cell r="A77">
            <v>28711042500088</v>
          </cell>
          <cell r="B77">
            <v>75</v>
          </cell>
          <cell r="C77" t="str">
            <v>رحاب محمد سمير عبد الفتاح علي</v>
          </cell>
          <cell r="D77">
            <v>1032.52</v>
          </cell>
          <cell r="E77"/>
          <cell r="F77">
            <v>5.14</v>
          </cell>
          <cell r="G77"/>
          <cell r="H77">
            <v>50</v>
          </cell>
          <cell r="I77"/>
          <cell r="J77"/>
          <cell r="K77"/>
          <cell r="L77"/>
          <cell r="M77"/>
          <cell r="N77"/>
          <cell r="O77">
            <v>50</v>
          </cell>
          <cell r="P77"/>
          <cell r="Q77"/>
          <cell r="R77">
            <v>255</v>
          </cell>
          <cell r="S77">
            <v>11319.57</v>
          </cell>
          <cell r="T77"/>
          <cell r="U77"/>
          <cell r="V77">
            <v>0</v>
          </cell>
          <cell r="W77">
            <v>6.45</v>
          </cell>
          <cell r="X77">
            <v>7.85</v>
          </cell>
          <cell r="Y77">
            <v>0.3</v>
          </cell>
          <cell r="Z77"/>
          <cell r="AA77"/>
          <cell r="AB77">
            <v>1.7</v>
          </cell>
          <cell r="AC77" t="str">
            <v>التخصصية الثالثة</v>
          </cell>
        </row>
        <row r="78">
          <cell r="A78">
            <v>28504252500204</v>
          </cell>
          <cell r="B78">
            <v>18</v>
          </cell>
          <cell r="C78" t="str">
            <v>أميرة محمد عبد المعطى محمد</v>
          </cell>
          <cell r="D78">
            <v>1021.91</v>
          </cell>
          <cell r="E78"/>
          <cell r="F78">
            <v>5.13</v>
          </cell>
          <cell r="G78"/>
          <cell r="H78">
            <v>50</v>
          </cell>
          <cell r="I78"/>
          <cell r="J78">
            <v>184.45</v>
          </cell>
          <cell r="K78"/>
          <cell r="L78"/>
          <cell r="M78"/>
          <cell r="N78"/>
          <cell r="O78">
            <v>234.45</v>
          </cell>
          <cell r="P78">
            <v>2158.52</v>
          </cell>
          <cell r="Q78">
            <v>1406.51</v>
          </cell>
          <cell r="R78">
            <v>232.5</v>
          </cell>
          <cell r="S78">
            <v>23603.920000000002</v>
          </cell>
          <cell r="T78"/>
          <cell r="U78"/>
          <cell r="V78">
            <v>0</v>
          </cell>
          <cell r="W78">
            <v>6.4</v>
          </cell>
          <cell r="X78">
            <v>7.75</v>
          </cell>
          <cell r="Y78">
            <v>10.200000000000001</v>
          </cell>
          <cell r="Z78"/>
          <cell r="AA78"/>
          <cell r="AB78">
            <v>42.41</v>
          </cell>
          <cell r="AC78" t="str">
            <v>التخصصية الثالثة</v>
          </cell>
        </row>
        <row r="79">
          <cell r="A79">
            <v>28302182500226</v>
          </cell>
          <cell r="B79">
            <v>19</v>
          </cell>
          <cell r="C79" t="str">
            <v>بسمة عبد العزيز ابو العلا</v>
          </cell>
          <cell r="D79">
            <v>1145.97</v>
          </cell>
          <cell r="E79"/>
          <cell r="F79">
            <v>5.5</v>
          </cell>
          <cell r="G79"/>
          <cell r="H79">
            <v>50</v>
          </cell>
          <cell r="I79"/>
          <cell r="J79"/>
          <cell r="K79"/>
          <cell r="L79"/>
          <cell r="M79"/>
          <cell r="N79"/>
          <cell r="O79">
            <v>50</v>
          </cell>
          <cell r="P79">
            <v>2410.38</v>
          </cell>
          <cell r="Q79">
            <v>1655.58</v>
          </cell>
          <cell r="R79">
            <v>265.16000000000003</v>
          </cell>
          <cell r="S79">
            <v>14686.810000000001</v>
          </cell>
          <cell r="T79"/>
          <cell r="U79"/>
          <cell r="V79">
            <v>0</v>
          </cell>
          <cell r="W79">
            <v>7.55</v>
          </cell>
          <cell r="X79">
            <v>8.8000000000000007</v>
          </cell>
          <cell r="Y79">
            <v>11.3</v>
          </cell>
          <cell r="Z79"/>
          <cell r="AA79">
            <v>0.51</v>
          </cell>
          <cell r="AB79">
            <v>101.04</v>
          </cell>
          <cell r="AC79" t="str">
            <v>التخصصية الثانية</v>
          </cell>
        </row>
        <row r="80">
          <cell r="A80">
            <v>28409302500186</v>
          </cell>
          <cell r="B80">
            <v>78</v>
          </cell>
          <cell r="C80" t="str">
            <v>روزالين رأفت فؤاد أسعد</v>
          </cell>
          <cell r="D80">
            <v>1032.52</v>
          </cell>
          <cell r="E80"/>
          <cell r="F80">
            <v>5.14</v>
          </cell>
          <cell r="G80"/>
          <cell r="H80">
            <v>50</v>
          </cell>
          <cell r="I80"/>
          <cell r="J80">
            <v>201.59</v>
          </cell>
          <cell r="K80"/>
          <cell r="L80"/>
          <cell r="M80"/>
          <cell r="N80"/>
          <cell r="O80">
            <v>251.59</v>
          </cell>
          <cell r="P80"/>
          <cell r="Q80"/>
          <cell r="R80">
            <v>255</v>
          </cell>
          <cell r="S80">
            <v>14329.259999999998</v>
          </cell>
          <cell r="T80"/>
          <cell r="U80"/>
          <cell r="V80">
            <v>0</v>
          </cell>
          <cell r="W80">
            <v>6</v>
          </cell>
          <cell r="X80">
            <v>7.45</v>
          </cell>
          <cell r="Y80">
            <v>0.3</v>
          </cell>
          <cell r="Z80"/>
          <cell r="AA80"/>
          <cell r="AB80">
            <v>1.7</v>
          </cell>
          <cell r="AC80" t="str">
            <v>التخصصية الثالثة</v>
          </cell>
        </row>
        <row r="81">
          <cell r="A81">
            <v>28009152500311</v>
          </cell>
          <cell r="B81">
            <v>20</v>
          </cell>
          <cell r="C81" t="str">
            <v>بيتر عاطف كمال متري</v>
          </cell>
          <cell r="D81">
            <v>1126.3599999999999</v>
          </cell>
          <cell r="E81">
            <v>0.9</v>
          </cell>
          <cell r="F81">
            <v>5.53</v>
          </cell>
          <cell r="G81"/>
          <cell r="H81">
            <v>100</v>
          </cell>
          <cell r="I81"/>
          <cell r="J81"/>
          <cell r="K81"/>
          <cell r="L81"/>
          <cell r="M81"/>
          <cell r="N81"/>
          <cell r="O81">
            <v>100</v>
          </cell>
          <cell r="P81">
            <v>2304.8999999999996</v>
          </cell>
          <cell r="Q81">
            <v>1630.98</v>
          </cell>
          <cell r="R81">
            <v>270</v>
          </cell>
          <cell r="S81">
            <v>15043.490000000002</v>
          </cell>
          <cell r="T81"/>
          <cell r="U81">
            <v>6.48</v>
          </cell>
          <cell r="V81">
            <v>6.48</v>
          </cell>
          <cell r="W81">
            <v>7.95</v>
          </cell>
          <cell r="X81">
            <v>8.85</v>
          </cell>
          <cell r="Y81">
            <v>10.200000000000001</v>
          </cell>
          <cell r="Z81"/>
          <cell r="AA81">
            <v>0.74</v>
          </cell>
          <cell r="AB81">
            <v>91.660000000000025</v>
          </cell>
          <cell r="AC81" t="str">
            <v>التخصصية الثانية</v>
          </cell>
        </row>
        <row r="82">
          <cell r="A82">
            <v>29005272502634</v>
          </cell>
          <cell r="B82">
            <v>21</v>
          </cell>
          <cell r="C82" t="str">
            <v>تهامى أنور تهامى محمد</v>
          </cell>
          <cell r="D82">
            <v>903.04</v>
          </cell>
          <cell r="E82"/>
          <cell r="F82">
            <v>4.54</v>
          </cell>
          <cell r="G82"/>
          <cell r="H82">
            <v>50</v>
          </cell>
          <cell r="I82"/>
          <cell r="J82"/>
          <cell r="K82"/>
          <cell r="L82"/>
          <cell r="M82"/>
          <cell r="N82"/>
          <cell r="O82">
            <v>50</v>
          </cell>
          <cell r="P82">
            <v>2152.5</v>
          </cell>
          <cell r="Q82">
            <v>1507.98</v>
          </cell>
          <cell r="R82">
            <v>216.67</v>
          </cell>
          <cell r="S82">
            <v>13492.669999999998</v>
          </cell>
          <cell r="T82"/>
          <cell r="U82"/>
          <cell r="V82">
            <v>0</v>
          </cell>
          <cell r="W82">
            <v>6.55</v>
          </cell>
          <cell r="X82">
            <v>6.4</v>
          </cell>
          <cell r="Y82">
            <v>8.7000000000000011</v>
          </cell>
          <cell r="Z82"/>
          <cell r="AA82"/>
          <cell r="AB82">
            <v>40.17</v>
          </cell>
          <cell r="AC82" t="str">
            <v>التخصصية الثالثة</v>
          </cell>
        </row>
        <row r="83">
          <cell r="A83">
            <v>28511172500374</v>
          </cell>
          <cell r="B83">
            <v>22</v>
          </cell>
          <cell r="C83" t="str">
            <v>جرجس فيليب عزيز نخله</v>
          </cell>
          <cell r="D83">
            <v>1109.45</v>
          </cell>
          <cell r="E83"/>
          <cell r="F83">
            <v>5.51</v>
          </cell>
          <cell r="G83"/>
          <cell r="H83">
            <v>50</v>
          </cell>
          <cell r="I83"/>
          <cell r="J83"/>
          <cell r="K83"/>
          <cell r="L83"/>
          <cell r="M83"/>
          <cell r="N83"/>
          <cell r="O83">
            <v>50</v>
          </cell>
          <cell r="P83">
            <v>2172.3100000000004</v>
          </cell>
          <cell r="Q83">
            <v>1587.93</v>
          </cell>
          <cell r="R83">
            <v>263</v>
          </cell>
          <cell r="S83">
            <v>15353.150000000001</v>
          </cell>
          <cell r="T83"/>
          <cell r="U83"/>
          <cell r="V83">
            <v>0</v>
          </cell>
          <cell r="W83">
            <v>7.45</v>
          </cell>
          <cell r="X83">
            <v>8.4</v>
          </cell>
          <cell r="Y83">
            <v>9.6499999999999986</v>
          </cell>
          <cell r="Z83"/>
          <cell r="AA83"/>
          <cell r="AB83">
            <v>62.2</v>
          </cell>
          <cell r="AC83" t="str">
            <v>التخصصية الثانية</v>
          </cell>
        </row>
        <row r="84">
          <cell r="A84">
            <v>28606012505753</v>
          </cell>
          <cell r="B84">
            <v>23</v>
          </cell>
          <cell r="C84" t="str">
            <v>حازم عبد الرحمن دوينى عبدالرحمن</v>
          </cell>
          <cell r="D84">
            <v>1096.17</v>
          </cell>
          <cell r="E84"/>
          <cell r="F84">
            <v>5.47</v>
          </cell>
          <cell r="G84"/>
          <cell r="H84">
            <v>50</v>
          </cell>
          <cell r="I84"/>
          <cell r="J84">
            <v>219.37</v>
          </cell>
          <cell r="K84"/>
          <cell r="L84"/>
          <cell r="M84"/>
          <cell r="N84"/>
          <cell r="O84">
            <v>269.37</v>
          </cell>
          <cell r="P84">
            <v>3317.0199999999995</v>
          </cell>
          <cell r="Q84">
            <v>1569.48</v>
          </cell>
          <cell r="R84">
            <v>260</v>
          </cell>
          <cell r="S84">
            <v>17865.169999999998</v>
          </cell>
          <cell r="T84"/>
          <cell r="U84"/>
          <cell r="V84">
            <v>0</v>
          </cell>
          <cell r="W84">
            <v>7.35</v>
          </cell>
          <cell r="X84">
            <v>8.3000000000000007</v>
          </cell>
          <cell r="Y84">
            <v>15.45</v>
          </cell>
          <cell r="Z84"/>
          <cell r="AA84"/>
          <cell r="AB84">
            <v>78.37</v>
          </cell>
          <cell r="AC84" t="str">
            <v>التخصصية الثالثة</v>
          </cell>
        </row>
        <row r="85">
          <cell r="A85">
            <v>28710202500351</v>
          </cell>
          <cell r="B85">
            <v>24</v>
          </cell>
          <cell r="C85" t="str">
            <v>حسام جمال الدين محمد محمود</v>
          </cell>
          <cell r="D85">
            <v>1159.31</v>
          </cell>
          <cell r="E85"/>
          <cell r="F85">
            <v>5.51</v>
          </cell>
          <cell r="G85"/>
          <cell r="H85">
            <v>100</v>
          </cell>
          <cell r="I85"/>
          <cell r="J85">
            <v>223.18</v>
          </cell>
          <cell r="K85"/>
          <cell r="L85"/>
          <cell r="M85"/>
          <cell r="N85"/>
          <cell r="O85">
            <v>323.18</v>
          </cell>
          <cell r="P85">
            <v>3537.3100000000004</v>
          </cell>
          <cell r="Q85">
            <v>1587.93</v>
          </cell>
          <cell r="R85">
            <v>263</v>
          </cell>
          <cell r="S85">
            <v>27391.87</v>
          </cell>
          <cell r="T85"/>
          <cell r="U85"/>
          <cell r="V85">
            <v>0</v>
          </cell>
          <cell r="W85">
            <v>7.8</v>
          </cell>
          <cell r="X85">
            <v>9.15</v>
          </cell>
          <cell r="Y85">
            <v>14.499999999999998</v>
          </cell>
          <cell r="Z85"/>
          <cell r="AA85">
            <v>1.53</v>
          </cell>
          <cell r="AB85">
            <v>138.15999999999997</v>
          </cell>
          <cell r="AC85" t="str">
            <v>التخصصية الثالثة</v>
          </cell>
        </row>
        <row r="86">
          <cell r="A86">
            <v>28102032500229</v>
          </cell>
          <cell r="B86">
            <v>25</v>
          </cell>
          <cell r="C86" t="str">
            <v>حنان فاروق محمد طلبه</v>
          </cell>
          <cell r="D86">
            <v>1145.97</v>
          </cell>
          <cell r="E86">
            <v>4.6900000000000004</v>
          </cell>
          <cell r="F86">
            <v>5.63</v>
          </cell>
          <cell r="G86"/>
          <cell r="H86">
            <v>50</v>
          </cell>
          <cell r="I86"/>
          <cell r="J86"/>
          <cell r="K86"/>
          <cell r="L86"/>
          <cell r="M86"/>
          <cell r="N86"/>
          <cell r="O86">
            <v>50</v>
          </cell>
          <cell r="P86">
            <v>2486.8599999999997</v>
          </cell>
          <cell r="Q86">
            <v>1680.18</v>
          </cell>
          <cell r="R86">
            <v>278</v>
          </cell>
          <cell r="S86">
            <v>15385.400000000001</v>
          </cell>
          <cell r="T86"/>
          <cell r="U86"/>
          <cell r="V86">
            <v>0</v>
          </cell>
          <cell r="W86">
            <v>7.7</v>
          </cell>
          <cell r="X86">
            <v>8.6999999999999993</v>
          </cell>
          <cell r="Y86">
            <v>11.000000000000004</v>
          </cell>
          <cell r="Z86"/>
          <cell r="AA86">
            <v>0.33</v>
          </cell>
          <cell r="AB86">
            <v>84.080000000000013</v>
          </cell>
          <cell r="AC86" t="str">
            <v>التخصصية الثانية</v>
          </cell>
        </row>
        <row r="87">
          <cell r="A87">
            <v>29208022500243</v>
          </cell>
          <cell r="B87">
            <v>26</v>
          </cell>
          <cell r="C87" t="str">
            <v>حنان محمود محمد أحمد</v>
          </cell>
          <cell r="D87">
            <v>942.46</v>
          </cell>
          <cell r="E87"/>
          <cell r="F87">
            <v>5.08</v>
          </cell>
          <cell r="G87"/>
          <cell r="H87">
            <v>50</v>
          </cell>
          <cell r="I87"/>
          <cell r="J87"/>
          <cell r="K87"/>
          <cell r="L87"/>
          <cell r="M87"/>
          <cell r="N87"/>
          <cell r="O87">
            <v>50</v>
          </cell>
          <cell r="P87">
            <v>1411.02</v>
          </cell>
          <cell r="Q87">
            <v>1483.38</v>
          </cell>
          <cell r="R87">
            <v>246</v>
          </cell>
          <cell r="S87">
            <v>10904.46</v>
          </cell>
          <cell r="T87"/>
          <cell r="U87"/>
          <cell r="V87">
            <v>0</v>
          </cell>
          <cell r="W87">
            <v>5.9</v>
          </cell>
          <cell r="X87">
            <v>6.65</v>
          </cell>
          <cell r="Y87">
            <v>6.6499999999999995</v>
          </cell>
          <cell r="Z87"/>
          <cell r="AA87"/>
          <cell r="AB87">
            <v>7.55</v>
          </cell>
          <cell r="AC87" t="str">
            <v>التخصصية الثالثة</v>
          </cell>
        </row>
        <row r="88">
          <cell r="A88">
            <v>28606212500276</v>
          </cell>
          <cell r="B88">
            <v>27</v>
          </cell>
          <cell r="C88" t="str">
            <v>خالد فتحي عبد العزيز اسماعيل</v>
          </cell>
          <cell r="D88">
            <v>1104.0999999999999</v>
          </cell>
          <cell r="E88"/>
          <cell r="F88">
            <v>5.51</v>
          </cell>
          <cell r="G88"/>
          <cell r="H88">
            <v>50</v>
          </cell>
          <cell r="I88"/>
          <cell r="J88"/>
          <cell r="K88"/>
          <cell r="L88"/>
          <cell r="M88"/>
          <cell r="N88"/>
          <cell r="O88">
            <v>50</v>
          </cell>
          <cell r="P88">
            <v>2222.3100000000004</v>
          </cell>
          <cell r="Q88">
            <v>1587.93</v>
          </cell>
          <cell r="R88">
            <v>263</v>
          </cell>
          <cell r="S88">
            <v>14639.31</v>
          </cell>
          <cell r="T88"/>
          <cell r="U88"/>
          <cell r="V88">
            <v>0</v>
          </cell>
          <cell r="W88">
            <v>7.4</v>
          </cell>
          <cell r="X88">
            <v>8.35</v>
          </cell>
          <cell r="Y88">
            <v>9.4999999999999982</v>
          </cell>
          <cell r="Z88"/>
          <cell r="AA88"/>
          <cell r="AB88">
            <v>61.650000000000006</v>
          </cell>
          <cell r="AC88" t="str">
            <v>التخصصية الثالثة</v>
          </cell>
        </row>
        <row r="89">
          <cell r="A89">
            <v>28211082500321</v>
          </cell>
          <cell r="B89">
            <v>28</v>
          </cell>
          <cell r="C89" t="str">
            <v>داليا محي عبد العليم عبد الحافظ</v>
          </cell>
          <cell r="D89">
            <v>955.3</v>
          </cell>
          <cell r="E89"/>
          <cell r="F89">
            <v>5.0999999999999996</v>
          </cell>
          <cell r="G89"/>
          <cell r="H89"/>
          <cell r="I89"/>
          <cell r="J89"/>
          <cell r="K89"/>
          <cell r="L89"/>
          <cell r="M89"/>
          <cell r="N89"/>
          <cell r="O89">
            <v>0</v>
          </cell>
          <cell r="P89">
            <v>1641.2399999999998</v>
          </cell>
          <cell r="Q89">
            <v>1520.28</v>
          </cell>
          <cell r="R89">
            <v>252</v>
          </cell>
          <cell r="S89">
            <v>11944.93</v>
          </cell>
          <cell r="T89"/>
          <cell r="U89"/>
          <cell r="V89">
            <v>0</v>
          </cell>
          <cell r="W89">
            <v>5.65</v>
          </cell>
          <cell r="X89">
            <v>6.4</v>
          </cell>
          <cell r="Y89">
            <v>7.0500000000000007</v>
          </cell>
          <cell r="Z89"/>
          <cell r="AA89"/>
          <cell r="AB89">
            <v>11.290000000000001</v>
          </cell>
          <cell r="AC89" t="str">
            <v>التخصصية الثالثة</v>
          </cell>
        </row>
        <row r="90">
          <cell r="A90">
            <v>27808192500183</v>
          </cell>
          <cell r="B90">
            <v>29</v>
          </cell>
          <cell r="C90" t="str">
            <v>دعاء احمد جمال عبدالفتاح حسن</v>
          </cell>
          <cell r="D90">
            <v>1191.8900000000001</v>
          </cell>
          <cell r="E90"/>
          <cell r="F90">
            <v>5.69</v>
          </cell>
          <cell r="G90"/>
          <cell r="H90">
            <v>50</v>
          </cell>
          <cell r="I90"/>
          <cell r="J90"/>
          <cell r="K90"/>
          <cell r="L90"/>
          <cell r="M90"/>
          <cell r="N90"/>
          <cell r="O90">
            <v>50</v>
          </cell>
          <cell r="P90">
            <v>2347.8599999999997</v>
          </cell>
          <cell r="Q90">
            <v>1680.18</v>
          </cell>
          <cell r="R90">
            <v>278</v>
          </cell>
          <cell r="S90">
            <v>16346.539999999999</v>
          </cell>
          <cell r="T90"/>
          <cell r="U90"/>
          <cell r="V90">
            <v>0</v>
          </cell>
          <cell r="W90">
            <v>8</v>
          </cell>
          <cell r="X90">
            <v>8.9499999999999993</v>
          </cell>
          <cell r="Y90">
            <v>10.450000000000003</v>
          </cell>
          <cell r="Z90"/>
          <cell r="AA90">
            <v>0.92</v>
          </cell>
          <cell r="AB90">
            <v>95.860000000000014</v>
          </cell>
          <cell r="AC90" t="str">
            <v>التخصصية الثانية</v>
          </cell>
        </row>
        <row r="91">
          <cell r="A91">
            <v>28110182500181</v>
          </cell>
          <cell r="B91">
            <v>30</v>
          </cell>
          <cell r="C91" t="str">
            <v>دعاء محمد عباس عامر</v>
          </cell>
          <cell r="D91">
            <v>1104.0999999999999</v>
          </cell>
          <cell r="E91"/>
          <cell r="F91">
            <v>5.51</v>
          </cell>
          <cell r="G91"/>
          <cell r="H91">
            <v>50</v>
          </cell>
          <cell r="I91"/>
          <cell r="J91"/>
          <cell r="K91"/>
          <cell r="L91"/>
          <cell r="M91"/>
          <cell r="N91"/>
          <cell r="O91">
            <v>50</v>
          </cell>
          <cell r="P91">
            <v>2485.3100000000004</v>
          </cell>
          <cell r="Q91">
            <v>1587.93</v>
          </cell>
          <cell r="R91">
            <v>263</v>
          </cell>
          <cell r="S91">
            <v>14902.32</v>
          </cell>
          <cell r="T91"/>
          <cell r="U91"/>
          <cell r="V91">
            <v>0</v>
          </cell>
          <cell r="W91">
            <v>7.4</v>
          </cell>
          <cell r="X91">
            <v>8.35</v>
          </cell>
          <cell r="Y91">
            <v>10.899999999999999</v>
          </cell>
          <cell r="Z91"/>
          <cell r="AA91"/>
          <cell r="AB91">
            <v>66.350000000000009</v>
          </cell>
          <cell r="AC91" t="str">
            <v>التخصصية الثالثة</v>
          </cell>
        </row>
        <row r="92">
          <cell r="A92">
            <v>28209102500301</v>
          </cell>
          <cell r="B92">
            <v>31</v>
          </cell>
          <cell r="C92" t="str">
            <v>دينا حسين اسماعيل احمد</v>
          </cell>
          <cell r="D92">
            <v>687.76</v>
          </cell>
          <cell r="E92"/>
          <cell r="F92">
            <v>3.29</v>
          </cell>
          <cell r="G92"/>
          <cell r="H92"/>
          <cell r="I92">
            <v>63.05</v>
          </cell>
          <cell r="J92"/>
          <cell r="K92"/>
          <cell r="L92"/>
          <cell r="M92"/>
          <cell r="N92"/>
          <cell r="O92">
            <v>63.05</v>
          </cell>
          <cell r="P92">
            <v>1420.06</v>
          </cell>
          <cell r="Q92">
            <v>1612.53</v>
          </cell>
          <cell r="R92">
            <v>267</v>
          </cell>
          <cell r="S92">
            <v>15195.82</v>
          </cell>
          <cell r="T92"/>
          <cell r="U92"/>
          <cell r="V92">
            <v>0</v>
          </cell>
          <cell r="W92">
            <v>4</v>
          </cell>
          <cell r="X92">
            <v>5.6</v>
          </cell>
          <cell r="Y92">
            <v>5.0499999999999989</v>
          </cell>
          <cell r="Z92"/>
          <cell r="AA92"/>
          <cell r="AB92">
            <v>0</v>
          </cell>
          <cell r="AC92" t="str">
            <v>التخصصية الثانية</v>
          </cell>
        </row>
        <row r="93">
          <cell r="A93">
            <v>28412312500207</v>
          </cell>
          <cell r="B93">
            <v>32</v>
          </cell>
          <cell r="C93" t="str">
            <v>دينا مصطفى سيد محمد البهنساوى</v>
          </cell>
          <cell r="D93">
            <v>1126.3599999999999</v>
          </cell>
          <cell r="E93"/>
          <cell r="F93">
            <v>5.53</v>
          </cell>
          <cell r="G93"/>
          <cell r="H93">
            <v>95</v>
          </cell>
          <cell r="I93"/>
          <cell r="J93"/>
          <cell r="K93"/>
          <cell r="L93"/>
          <cell r="M93"/>
          <cell r="N93"/>
          <cell r="O93">
            <v>95</v>
          </cell>
          <cell r="P93">
            <v>2304.8999999999996</v>
          </cell>
          <cell r="Q93">
            <v>1630.98</v>
          </cell>
          <cell r="R93">
            <v>270</v>
          </cell>
          <cell r="S93">
            <v>15032.69</v>
          </cell>
          <cell r="T93"/>
          <cell r="U93"/>
          <cell r="V93">
            <v>0</v>
          </cell>
          <cell r="W93">
            <v>7.9</v>
          </cell>
          <cell r="X93">
            <v>8.85</v>
          </cell>
          <cell r="Y93">
            <v>10.200000000000001</v>
          </cell>
          <cell r="Z93"/>
          <cell r="AA93">
            <v>0.75</v>
          </cell>
          <cell r="AB93">
            <v>88.560000000000016</v>
          </cell>
          <cell r="AC93" t="str">
            <v>التخصصية الثانية</v>
          </cell>
        </row>
        <row r="94">
          <cell r="A94">
            <v>28110092500107</v>
          </cell>
          <cell r="B94">
            <v>33</v>
          </cell>
          <cell r="C94" t="str">
            <v>رانيا محمود نشأت عباس محمد</v>
          </cell>
          <cell r="D94">
            <v>1104.0999999999999</v>
          </cell>
          <cell r="E94"/>
          <cell r="F94">
            <v>5.51</v>
          </cell>
          <cell r="G94"/>
          <cell r="H94">
            <v>50</v>
          </cell>
          <cell r="I94"/>
          <cell r="J94">
            <v>225.18</v>
          </cell>
          <cell r="K94"/>
          <cell r="L94"/>
          <cell r="M94">
            <v>14.4</v>
          </cell>
          <cell r="N94"/>
          <cell r="O94">
            <v>289.58</v>
          </cell>
          <cell r="P94">
            <v>3537.3100000000004</v>
          </cell>
          <cell r="Q94">
            <v>1587.93</v>
          </cell>
          <cell r="R94">
            <v>263</v>
          </cell>
          <cell r="S94">
            <v>27304.16</v>
          </cell>
          <cell r="T94">
            <v>7.54</v>
          </cell>
          <cell r="U94"/>
          <cell r="V94">
            <v>7.54</v>
          </cell>
          <cell r="W94">
            <v>7.5</v>
          </cell>
          <cell r="X94">
            <v>8.85</v>
          </cell>
          <cell r="Y94">
            <v>16.5</v>
          </cell>
          <cell r="Z94"/>
          <cell r="AA94">
            <v>0.64</v>
          </cell>
          <cell r="AB94">
            <v>152.70000000000002</v>
          </cell>
          <cell r="AC94" t="str">
            <v>التخصصية الثالثة</v>
          </cell>
        </row>
        <row r="95">
          <cell r="A95">
            <v>28611182500091</v>
          </cell>
          <cell r="B95">
            <v>93</v>
          </cell>
          <cell r="C95" t="str">
            <v>محمد رفعت فؤاد هريدى</v>
          </cell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>
            <v>0</v>
          </cell>
          <cell r="P95"/>
          <cell r="Q95"/>
          <cell r="R95"/>
          <cell r="S95">
            <v>10344.1</v>
          </cell>
          <cell r="T95"/>
          <cell r="U95"/>
          <cell r="V95">
            <v>0</v>
          </cell>
          <cell r="W95">
            <v>6.65</v>
          </cell>
          <cell r="X95"/>
          <cell r="Y95">
            <v>0.25</v>
          </cell>
          <cell r="Z95"/>
          <cell r="AA95"/>
          <cell r="AB95">
            <v>1.61</v>
          </cell>
          <cell r="AC95" t="str">
            <v>التخصصية الثالثة</v>
          </cell>
        </row>
        <row r="96">
          <cell r="A96">
            <v>28303132500264</v>
          </cell>
          <cell r="B96">
            <v>34</v>
          </cell>
          <cell r="C96" t="str">
            <v>رشا رفعت عبد العزيز عبد الرحيم</v>
          </cell>
          <cell r="D96">
            <v>1096.17</v>
          </cell>
          <cell r="E96"/>
          <cell r="F96">
            <v>5.47</v>
          </cell>
          <cell r="G96"/>
          <cell r="H96">
            <v>50</v>
          </cell>
          <cell r="I96"/>
          <cell r="J96"/>
          <cell r="K96"/>
          <cell r="L96"/>
          <cell r="M96"/>
          <cell r="N96"/>
          <cell r="O96">
            <v>50</v>
          </cell>
          <cell r="P96">
            <v>2186.1999999999998</v>
          </cell>
          <cell r="Q96">
            <v>1569.48</v>
          </cell>
          <cell r="R96">
            <v>260</v>
          </cell>
          <cell r="S96">
            <v>14477.03</v>
          </cell>
          <cell r="T96"/>
          <cell r="U96"/>
          <cell r="V96">
            <v>0</v>
          </cell>
          <cell r="W96">
            <v>7.35</v>
          </cell>
          <cell r="X96">
            <v>8.3000000000000007</v>
          </cell>
          <cell r="Y96">
            <v>9.3999999999999986</v>
          </cell>
          <cell r="Z96"/>
          <cell r="AA96"/>
          <cell r="AB96">
            <v>64.78</v>
          </cell>
          <cell r="AC96" t="str">
            <v>التخصصية الثالثة</v>
          </cell>
        </row>
        <row r="97">
          <cell r="A97">
            <v>28309012505066</v>
          </cell>
          <cell r="B97">
            <v>35</v>
          </cell>
          <cell r="C97" t="str">
            <v>رشا طلعت صادق مقار</v>
          </cell>
          <cell r="D97">
            <v>1106.06</v>
          </cell>
          <cell r="E97"/>
          <cell r="F97">
            <v>5.52</v>
          </cell>
          <cell r="G97"/>
          <cell r="H97">
            <v>140</v>
          </cell>
          <cell r="I97"/>
          <cell r="J97">
            <v>226.45</v>
          </cell>
          <cell r="K97"/>
          <cell r="L97"/>
          <cell r="M97"/>
          <cell r="N97"/>
          <cell r="O97">
            <v>366.45</v>
          </cell>
          <cell r="P97">
            <v>2227.6800000000003</v>
          </cell>
          <cell r="Q97">
            <v>1594.08</v>
          </cell>
          <cell r="R97">
            <v>264</v>
          </cell>
          <cell r="S97">
            <v>15041.169999999998</v>
          </cell>
          <cell r="T97">
            <v>9.06</v>
          </cell>
          <cell r="U97"/>
          <cell r="V97">
            <v>9.06</v>
          </cell>
          <cell r="W97">
            <v>8.1</v>
          </cell>
          <cell r="X97">
            <v>9.4</v>
          </cell>
          <cell r="Y97">
            <v>9.4999999999999982</v>
          </cell>
          <cell r="Z97"/>
          <cell r="AA97">
            <v>2.19</v>
          </cell>
          <cell r="AB97">
            <v>92.4</v>
          </cell>
          <cell r="AC97" t="str">
            <v>التخصصية الثالثة</v>
          </cell>
        </row>
        <row r="98">
          <cell r="A98">
            <v>26804232500107</v>
          </cell>
          <cell r="B98">
            <v>36</v>
          </cell>
          <cell r="C98" t="str">
            <v>زينب شعبان عجمى يوسف</v>
          </cell>
          <cell r="D98">
            <v>1575.3</v>
          </cell>
          <cell r="E98">
            <v>329.01</v>
          </cell>
          <cell r="F98">
            <v>71.38</v>
          </cell>
          <cell r="G98"/>
          <cell r="H98">
            <v>150</v>
          </cell>
          <cell r="I98"/>
          <cell r="J98"/>
          <cell r="K98"/>
          <cell r="L98"/>
          <cell r="M98"/>
          <cell r="N98"/>
          <cell r="O98">
            <v>150</v>
          </cell>
          <cell r="P98">
            <v>5100.82</v>
          </cell>
          <cell r="Q98">
            <v>2706.86</v>
          </cell>
          <cell r="R98">
            <v>462.98</v>
          </cell>
          <cell r="S98">
            <v>26683.53</v>
          </cell>
          <cell r="T98"/>
          <cell r="U98"/>
          <cell r="V98">
            <v>0</v>
          </cell>
          <cell r="W98">
            <v>13.95</v>
          </cell>
          <cell r="X98">
            <v>15.25</v>
          </cell>
          <cell r="Y98">
            <v>27.1</v>
          </cell>
          <cell r="Z98">
            <v>76.7</v>
          </cell>
          <cell r="AA98">
            <v>17.690000000000001</v>
          </cell>
          <cell r="AB98">
            <v>230.69000000000003</v>
          </cell>
          <cell r="AC98" t="str">
            <v>التخصصية</v>
          </cell>
        </row>
        <row r="99">
          <cell r="A99">
            <v>28610262500215</v>
          </cell>
          <cell r="B99">
            <v>97</v>
          </cell>
          <cell r="C99" t="str">
            <v>محمود جابر قرنى عطوان</v>
          </cell>
          <cell r="D99">
            <v>1096.17</v>
          </cell>
          <cell r="E99"/>
          <cell r="F99">
            <v>5.47</v>
          </cell>
          <cell r="G99"/>
          <cell r="H99">
            <v>50</v>
          </cell>
          <cell r="I99"/>
          <cell r="J99"/>
          <cell r="K99"/>
          <cell r="L99"/>
          <cell r="M99"/>
          <cell r="N99"/>
          <cell r="O99">
            <v>50</v>
          </cell>
          <cell r="P99"/>
          <cell r="Q99"/>
          <cell r="R99">
            <v>260</v>
          </cell>
          <cell r="S99">
            <v>14372.03</v>
          </cell>
          <cell r="T99"/>
          <cell r="U99"/>
          <cell r="V99">
            <v>0</v>
          </cell>
          <cell r="W99">
            <v>7.35</v>
          </cell>
          <cell r="X99">
            <v>8.3000000000000007</v>
          </cell>
          <cell r="Y99">
            <v>2.0499999999999998</v>
          </cell>
          <cell r="Z99"/>
          <cell r="AA99"/>
          <cell r="AB99">
            <v>19.86</v>
          </cell>
          <cell r="AC99" t="str">
            <v>التخصصية الثالثة</v>
          </cell>
        </row>
        <row r="100">
          <cell r="A100">
            <v>28008042500107</v>
          </cell>
          <cell r="B100">
            <v>37</v>
          </cell>
          <cell r="C100" t="str">
            <v>شيماء حسن زكى حسين</v>
          </cell>
          <cell r="D100">
            <v>1104.0999999999999</v>
          </cell>
          <cell r="E100"/>
          <cell r="F100">
            <v>5.51</v>
          </cell>
          <cell r="G100"/>
          <cell r="H100">
            <v>50</v>
          </cell>
          <cell r="I100"/>
          <cell r="J100">
            <v>223.18</v>
          </cell>
          <cell r="K100"/>
          <cell r="L100"/>
          <cell r="M100"/>
          <cell r="N100"/>
          <cell r="O100">
            <v>273.18</v>
          </cell>
          <cell r="P100">
            <v>1630.2</v>
          </cell>
          <cell r="Q100">
            <v>1587.93</v>
          </cell>
          <cell r="R100">
            <v>263</v>
          </cell>
          <cell r="S100">
            <v>29160</v>
          </cell>
          <cell r="T100">
            <v>10.69</v>
          </cell>
          <cell r="U100"/>
          <cell r="V100">
            <v>10.69</v>
          </cell>
          <cell r="W100">
            <v>6.05</v>
          </cell>
          <cell r="X100">
            <v>9.8000000000000007</v>
          </cell>
          <cell r="Y100">
            <v>6.6999999999999993</v>
          </cell>
          <cell r="Z100"/>
          <cell r="AA100">
            <v>3.16</v>
          </cell>
          <cell r="AB100">
            <v>35.129999999999995</v>
          </cell>
          <cell r="AC100" t="str">
            <v>التخصصية الثالثة</v>
          </cell>
        </row>
        <row r="101">
          <cell r="A101">
            <v>28602182503687</v>
          </cell>
          <cell r="B101">
            <v>99</v>
          </cell>
          <cell r="C101" t="str">
            <v>مروة سيد حسن سيد</v>
          </cell>
          <cell r="D101">
            <v>1064.22</v>
          </cell>
          <cell r="E101"/>
          <cell r="F101">
            <v>5.24</v>
          </cell>
          <cell r="G101"/>
          <cell r="H101">
            <v>50</v>
          </cell>
          <cell r="I101"/>
          <cell r="J101"/>
          <cell r="K101"/>
          <cell r="L101"/>
          <cell r="M101"/>
          <cell r="N101"/>
          <cell r="O101">
            <v>50</v>
          </cell>
          <cell r="P101"/>
          <cell r="Q101"/>
          <cell r="R101">
            <v>259</v>
          </cell>
          <cell r="S101">
            <v>13341.830000000002</v>
          </cell>
          <cell r="T101"/>
          <cell r="U101"/>
          <cell r="V101">
            <v>0</v>
          </cell>
          <cell r="W101">
            <v>3.7</v>
          </cell>
          <cell r="X101">
            <v>8.0500000000000007</v>
          </cell>
          <cell r="Y101">
            <v>0.3</v>
          </cell>
          <cell r="Z101"/>
          <cell r="AA101"/>
          <cell r="AB101">
            <v>0.44</v>
          </cell>
          <cell r="AC101" t="str">
            <v>التخصصية الثالثة</v>
          </cell>
        </row>
        <row r="102">
          <cell r="A102">
            <v>28308012503041</v>
          </cell>
          <cell r="B102">
            <v>38</v>
          </cell>
          <cell r="C102" t="str">
            <v>شيماء سيد علي حسن</v>
          </cell>
          <cell r="D102">
            <v>1126.3599999999999</v>
          </cell>
          <cell r="E102"/>
          <cell r="F102">
            <v>5.53</v>
          </cell>
          <cell r="G102"/>
          <cell r="H102">
            <v>50</v>
          </cell>
          <cell r="I102"/>
          <cell r="J102"/>
          <cell r="K102"/>
          <cell r="L102"/>
          <cell r="M102"/>
          <cell r="N102"/>
          <cell r="O102">
            <v>50</v>
          </cell>
          <cell r="P102">
            <v>2164.6799999999998</v>
          </cell>
          <cell r="Q102">
            <v>1630.98</v>
          </cell>
          <cell r="R102">
            <v>270</v>
          </cell>
          <cell r="S102">
            <v>14670.46</v>
          </cell>
          <cell r="T102"/>
          <cell r="U102"/>
          <cell r="V102">
            <v>0</v>
          </cell>
          <cell r="W102">
            <v>7.55</v>
          </cell>
          <cell r="X102">
            <v>8.5500000000000007</v>
          </cell>
          <cell r="Y102">
            <v>8.85</v>
          </cell>
          <cell r="Z102"/>
          <cell r="AA102"/>
          <cell r="AB102">
            <v>44.37</v>
          </cell>
          <cell r="AC102" t="str">
            <v>التخصصية الثانية</v>
          </cell>
        </row>
        <row r="103">
          <cell r="A103">
            <v>28402062500227</v>
          </cell>
          <cell r="B103">
            <v>39</v>
          </cell>
          <cell r="C103" t="str">
            <v>شيماء فواز عبد الرحمن مهران</v>
          </cell>
          <cell r="D103">
            <v>1145.97</v>
          </cell>
          <cell r="E103"/>
          <cell r="F103">
            <v>5.71</v>
          </cell>
          <cell r="G103"/>
          <cell r="H103">
            <v>50</v>
          </cell>
          <cell r="I103"/>
          <cell r="J103"/>
          <cell r="K103"/>
          <cell r="L103"/>
          <cell r="M103"/>
          <cell r="N103"/>
          <cell r="O103">
            <v>50</v>
          </cell>
          <cell r="P103">
            <v>1859.74</v>
          </cell>
          <cell r="Q103">
            <v>1637.12</v>
          </cell>
          <cell r="R103">
            <v>271</v>
          </cell>
          <cell r="S103">
            <v>15112.97</v>
          </cell>
          <cell r="T103"/>
          <cell r="U103"/>
          <cell r="V103">
            <v>0</v>
          </cell>
          <cell r="W103">
            <v>7.7</v>
          </cell>
          <cell r="X103">
            <v>9</v>
          </cell>
          <cell r="Y103">
            <v>8.75</v>
          </cell>
          <cell r="Z103"/>
          <cell r="AA103">
            <v>1.1499999999999999</v>
          </cell>
          <cell r="AB103">
            <v>82.050000000000011</v>
          </cell>
          <cell r="AC103" t="str">
            <v>التخصصية الثانية</v>
          </cell>
        </row>
        <row r="104">
          <cell r="A104">
            <v>28311190104789</v>
          </cell>
          <cell r="B104">
            <v>40</v>
          </cell>
          <cell r="C104" t="str">
            <v>شيماء محسن محمد فرغلى</v>
          </cell>
          <cell r="D104">
            <v>880</v>
          </cell>
          <cell r="E104"/>
          <cell r="F104"/>
          <cell r="G104"/>
          <cell r="H104">
            <v>145</v>
          </cell>
          <cell r="I104"/>
          <cell r="J104"/>
          <cell r="K104"/>
          <cell r="L104"/>
          <cell r="M104"/>
          <cell r="N104"/>
          <cell r="O104">
            <v>145</v>
          </cell>
          <cell r="P104">
            <v>2199.3599999999997</v>
          </cell>
          <cell r="Q104">
            <v>1483.38</v>
          </cell>
          <cell r="R104">
            <v>246</v>
          </cell>
          <cell r="S104">
            <v>11838.34</v>
          </cell>
          <cell r="T104"/>
          <cell r="U104"/>
          <cell r="V104">
            <v>0</v>
          </cell>
          <cell r="W104">
            <v>6.15</v>
          </cell>
          <cell r="X104">
            <v>7.4</v>
          </cell>
          <cell r="Y104">
            <v>8.65</v>
          </cell>
          <cell r="Z104"/>
          <cell r="AA104"/>
          <cell r="AB104">
            <v>25.999999999999996</v>
          </cell>
          <cell r="AC104" t="str">
            <v>التخصصية الثالثة</v>
          </cell>
        </row>
        <row r="105">
          <cell r="A105">
            <v>28501112500035</v>
          </cell>
          <cell r="B105">
            <v>103</v>
          </cell>
          <cell r="C105" t="str">
            <v>مصطفى محمود علي عبد العزيز</v>
          </cell>
          <cell r="D105">
            <v>1064.22</v>
          </cell>
          <cell r="E105"/>
          <cell r="F105">
            <v>5.24</v>
          </cell>
          <cell r="G105"/>
          <cell r="H105">
            <v>95</v>
          </cell>
          <cell r="I105"/>
          <cell r="J105"/>
          <cell r="K105"/>
          <cell r="L105"/>
          <cell r="M105"/>
          <cell r="N105"/>
          <cell r="O105">
            <v>95</v>
          </cell>
          <cell r="P105"/>
          <cell r="Q105"/>
          <cell r="R105">
            <v>259</v>
          </cell>
          <cell r="S105">
            <v>13871.850000000002</v>
          </cell>
          <cell r="T105"/>
          <cell r="U105"/>
          <cell r="V105">
            <v>0</v>
          </cell>
          <cell r="W105">
            <v>7.5</v>
          </cell>
          <cell r="X105">
            <v>8.4</v>
          </cell>
          <cell r="Y105">
            <v>0.3</v>
          </cell>
          <cell r="Z105"/>
          <cell r="AA105"/>
          <cell r="AB105">
            <v>7.02</v>
          </cell>
          <cell r="AC105" t="str">
            <v>التخصصية الثالثة</v>
          </cell>
        </row>
        <row r="106">
          <cell r="A106">
            <v>28406092500049</v>
          </cell>
          <cell r="B106">
            <v>104</v>
          </cell>
          <cell r="C106" t="str">
            <v>مها بدر محمد احمد</v>
          </cell>
          <cell r="D106">
            <v>961.72</v>
          </cell>
          <cell r="E106"/>
          <cell r="F106">
            <v>5.14</v>
          </cell>
          <cell r="G106"/>
          <cell r="H106">
            <v>50</v>
          </cell>
          <cell r="I106"/>
          <cell r="J106">
            <v>215.02</v>
          </cell>
          <cell r="K106"/>
          <cell r="L106"/>
          <cell r="M106"/>
          <cell r="N106"/>
          <cell r="O106">
            <v>265.02</v>
          </cell>
          <cell r="P106"/>
          <cell r="Q106"/>
          <cell r="R106">
            <v>255</v>
          </cell>
          <cell r="S106">
            <v>14023.69</v>
          </cell>
          <cell r="T106">
            <v>29</v>
          </cell>
          <cell r="U106"/>
          <cell r="V106">
            <v>29</v>
          </cell>
          <cell r="W106">
            <v>6.05</v>
          </cell>
          <cell r="X106">
            <v>8.5</v>
          </cell>
          <cell r="Y106">
            <v>0.2</v>
          </cell>
          <cell r="Z106"/>
          <cell r="AA106"/>
          <cell r="AB106">
            <v>5.0199999999999996</v>
          </cell>
          <cell r="AC106" t="str">
            <v>التخصصية الثالثة</v>
          </cell>
        </row>
        <row r="107">
          <cell r="A107">
            <v>27706242500131</v>
          </cell>
          <cell r="B107">
            <v>41</v>
          </cell>
          <cell r="C107" t="str">
            <v>عبد الحميد حسنين محمد حسنين</v>
          </cell>
          <cell r="D107">
            <v>1039.5999999999999</v>
          </cell>
          <cell r="E107"/>
          <cell r="F107">
            <v>5.1100000000000003</v>
          </cell>
          <cell r="G107"/>
          <cell r="H107">
            <v>140</v>
          </cell>
          <cell r="I107"/>
          <cell r="J107"/>
          <cell r="K107"/>
          <cell r="L107"/>
          <cell r="M107"/>
          <cell r="N107"/>
          <cell r="O107">
            <v>140</v>
          </cell>
          <cell r="P107">
            <v>2105.46</v>
          </cell>
          <cell r="Q107">
            <v>1557.18</v>
          </cell>
          <cell r="R107">
            <v>258</v>
          </cell>
          <cell r="S107">
            <v>13724.77</v>
          </cell>
          <cell r="T107"/>
          <cell r="U107"/>
          <cell r="V107">
            <v>0</v>
          </cell>
          <cell r="W107">
            <v>7.65</v>
          </cell>
          <cell r="X107">
            <v>8.5500000000000007</v>
          </cell>
          <cell r="Y107">
            <v>9.0500000000000007</v>
          </cell>
          <cell r="Z107"/>
          <cell r="AA107"/>
          <cell r="AB107">
            <v>70.87</v>
          </cell>
          <cell r="AC107" t="str">
            <v>التخصصية الثالثة</v>
          </cell>
        </row>
        <row r="108">
          <cell r="A108">
            <v>28709052605142</v>
          </cell>
          <cell r="B108">
            <v>106</v>
          </cell>
          <cell r="C108" t="str">
            <v>مى عطا الله ذكى حسن عطا الله</v>
          </cell>
          <cell r="D108"/>
          <cell r="E108"/>
          <cell r="F108"/>
          <cell r="G108"/>
          <cell r="H108"/>
          <cell r="I108"/>
          <cell r="J108"/>
          <cell r="K108"/>
          <cell r="L108"/>
          <cell r="M108">
            <v>14.4</v>
          </cell>
          <cell r="N108"/>
          <cell r="O108">
            <v>14.4</v>
          </cell>
          <cell r="P108"/>
          <cell r="Q108"/>
          <cell r="R108"/>
          <cell r="S108">
            <v>8887.2900000000009</v>
          </cell>
          <cell r="T108"/>
          <cell r="U108"/>
          <cell r="V108">
            <v>0</v>
          </cell>
          <cell r="W108">
            <v>6.1</v>
          </cell>
          <cell r="X108"/>
          <cell r="Y108">
            <v>1.45</v>
          </cell>
          <cell r="Z108"/>
          <cell r="AA108"/>
          <cell r="AB108">
            <v>21.75</v>
          </cell>
          <cell r="AC108" t="str">
            <v>التخصصية الثالثة</v>
          </cell>
        </row>
        <row r="109">
          <cell r="A109">
            <v>28410222500183</v>
          </cell>
          <cell r="B109">
            <v>42</v>
          </cell>
          <cell r="C109" t="str">
            <v>عبير فاروق مصطفي إسماعيل</v>
          </cell>
          <cell r="D109">
            <v>1137.06</v>
          </cell>
          <cell r="E109"/>
          <cell r="F109">
            <v>5.51</v>
          </cell>
          <cell r="G109"/>
          <cell r="H109">
            <v>50</v>
          </cell>
          <cell r="I109"/>
          <cell r="J109"/>
          <cell r="K109"/>
          <cell r="L109"/>
          <cell r="M109"/>
          <cell r="N109"/>
          <cell r="O109">
            <v>50</v>
          </cell>
          <cell r="P109">
            <v>2340.3100000000004</v>
          </cell>
          <cell r="Q109">
            <v>1587.93</v>
          </cell>
          <cell r="R109">
            <v>263</v>
          </cell>
          <cell r="S109">
            <v>15350.539999999999</v>
          </cell>
          <cell r="T109"/>
          <cell r="U109"/>
          <cell r="V109">
            <v>0</v>
          </cell>
          <cell r="W109">
            <v>7.65</v>
          </cell>
          <cell r="X109">
            <v>8.6</v>
          </cell>
          <cell r="Y109">
            <v>10.750000000000002</v>
          </cell>
          <cell r="Z109"/>
          <cell r="AA109">
            <v>0.08</v>
          </cell>
          <cell r="AB109">
            <v>86.000000000000014</v>
          </cell>
          <cell r="AC109" t="str">
            <v>التخصصية الثانية</v>
          </cell>
        </row>
        <row r="110">
          <cell r="A110">
            <v>28607031900244</v>
          </cell>
          <cell r="B110">
            <v>43</v>
          </cell>
          <cell r="C110" t="str">
            <v>عبير نصير كامل محمد</v>
          </cell>
          <cell r="D110">
            <v>1088.25</v>
          </cell>
          <cell r="E110"/>
          <cell r="F110">
            <v>5.43</v>
          </cell>
          <cell r="G110"/>
          <cell r="H110">
            <v>140</v>
          </cell>
          <cell r="I110"/>
          <cell r="J110"/>
          <cell r="K110"/>
          <cell r="L110"/>
          <cell r="M110"/>
          <cell r="N110"/>
          <cell r="O110">
            <v>140</v>
          </cell>
          <cell r="P110">
            <v>1740.0900000000001</v>
          </cell>
          <cell r="Q110">
            <v>1551.03</v>
          </cell>
          <cell r="R110">
            <v>257</v>
          </cell>
          <cell r="S110">
            <v>13835.04</v>
          </cell>
          <cell r="T110"/>
          <cell r="U110"/>
          <cell r="V110">
            <v>0</v>
          </cell>
          <cell r="W110">
            <v>8</v>
          </cell>
          <cell r="X110">
            <v>8.9499999999999993</v>
          </cell>
          <cell r="Y110">
            <v>8.0500000000000007</v>
          </cell>
          <cell r="Z110"/>
          <cell r="AA110">
            <v>0.9</v>
          </cell>
          <cell r="AB110">
            <v>67.87</v>
          </cell>
          <cell r="AC110" t="str">
            <v>التخصصية الثالثة</v>
          </cell>
        </row>
        <row r="111">
          <cell r="A111">
            <v>26712062501837</v>
          </cell>
          <cell r="B111">
            <v>44</v>
          </cell>
          <cell r="C111" t="str">
            <v>عثمان محمد عبده محمد</v>
          </cell>
          <cell r="D111">
            <v>1088.25</v>
          </cell>
          <cell r="E111"/>
          <cell r="F111">
            <v>5.43</v>
          </cell>
          <cell r="G111"/>
          <cell r="H111">
            <v>145</v>
          </cell>
          <cell r="I111"/>
          <cell r="J111">
            <v>221.56</v>
          </cell>
          <cell r="K111"/>
          <cell r="L111"/>
          <cell r="M111">
            <v>14.4</v>
          </cell>
          <cell r="N111"/>
          <cell r="O111">
            <v>380.96</v>
          </cell>
          <cell r="P111">
            <v>3475.09</v>
          </cell>
          <cell r="Q111">
            <v>1551.03</v>
          </cell>
          <cell r="R111">
            <v>257</v>
          </cell>
          <cell r="S111">
            <v>26011.699999999997</v>
          </cell>
          <cell r="T111">
            <v>34.03</v>
          </cell>
          <cell r="U111"/>
          <cell r="V111">
            <v>34.03</v>
          </cell>
          <cell r="W111">
            <v>8.1</v>
          </cell>
          <cell r="X111">
            <v>8.8000000000000007</v>
          </cell>
          <cell r="Y111">
            <v>16.05</v>
          </cell>
          <cell r="Z111"/>
          <cell r="AA111">
            <v>0.57999999999999996</v>
          </cell>
          <cell r="AB111">
            <v>161.54999999999998</v>
          </cell>
          <cell r="AC111" t="str">
            <v>التخصصية الثالثة</v>
          </cell>
        </row>
        <row r="112">
          <cell r="A112">
            <v>28707062500061</v>
          </cell>
          <cell r="B112">
            <v>45</v>
          </cell>
          <cell r="C112" t="str">
            <v>عزة سيد تمام مصطفى</v>
          </cell>
          <cell r="D112">
            <v>1080.3399999999999</v>
          </cell>
          <cell r="E112"/>
          <cell r="F112">
            <v>5.45</v>
          </cell>
          <cell r="G112"/>
          <cell r="H112">
            <v>50</v>
          </cell>
          <cell r="I112"/>
          <cell r="J112"/>
          <cell r="K112"/>
          <cell r="L112"/>
          <cell r="M112"/>
          <cell r="N112"/>
          <cell r="O112">
            <v>50</v>
          </cell>
          <cell r="P112">
            <v>2173.98</v>
          </cell>
          <cell r="Q112">
            <v>1532.58</v>
          </cell>
          <cell r="R112">
            <v>254</v>
          </cell>
          <cell r="S112">
            <v>14348.71</v>
          </cell>
          <cell r="T112"/>
          <cell r="U112"/>
          <cell r="V112">
            <v>0</v>
          </cell>
          <cell r="W112">
            <v>7.25</v>
          </cell>
          <cell r="X112">
            <v>8.1999999999999993</v>
          </cell>
          <cell r="Y112">
            <v>9.2000000000000011</v>
          </cell>
          <cell r="Z112"/>
          <cell r="AA112"/>
          <cell r="AB112">
            <v>52.809999999999995</v>
          </cell>
          <cell r="AC112" t="str">
            <v>التخصصية الثالثة</v>
          </cell>
        </row>
        <row r="113">
          <cell r="A113">
            <v>26106032500111</v>
          </cell>
          <cell r="B113">
            <v>46</v>
          </cell>
          <cell r="C113" t="str">
            <v>عزت سيد حسن محمد</v>
          </cell>
          <cell r="D113">
            <v>1162.82</v>
          </cell>
          <cell r="E113">
            <v>50.68</v>
          </cell>
          <cell r="F113">
            <v>5.98</v>
          </cell>
          <cell r="G113"/>
          <cell r="H113">
            <v>150</v>
          </cell>
          <cell r="I113"/>
          <cell r="J113"/>
          <cell r="K113"/>
          <cell r="L113"/>
          <cell r="M113"/>
          <cell r="N113"/>
          <cell r="O113">
            <v>150</v>
          </cell>
          <cell r="P113">
            <v>2401.5600000000004</v>
          </cell>
          <cell r="Q113">
            <v>1741.68</v>
          </cell>
          <cell r="R113">
            <v>288</v>
          </cell>
          <cell r="S113">
            <v>16494.75</v>
          </cell>
          <cell r="T113"/>
          <cell r="U113"/>
          <cell r="V113">
            <v>0</v>
          </cell>
          <cell r="W113">
            <v>8.9</v>
          </cell>
          <cell r="X113">
            <v>9.85</v>
          </cell>
          <cell r="Y113">
            <v>10.800000000000002</v>
          </cell>
          <cell r="Z113">
            <v>9.9499999999999993</v>
          </cell>
          <cell r="AA113">
            <v>3.39</v>
          </cell>
          <cell r="AB113">
            <v>118.12000000000002</v>
          </cell>
          <cell r="AC113" t="str">
            <v>التخصصية الثانية</v>
          </cell>
        </row>
        <row r="114">
          <cell r="A114">
            <v>27203062500221</v>
          </cell>
          <cell r="B114">
            <v>47</v>
          </cell>
          <cell r="C114" t="str">
            <v>عزه عبد الحميد زكى محمد</v>
          </cell>
          <cell r="D114">
            <v>1145.97</v>
          </cell>
          <cell r="E114"/>
          <cell r="F114">
            <v>5.64</v>
          </cell>
          <cell r="G114"/>
          <cell r="H114">
            <v>50</v>
          </cell>
          <cell r="I114"/>
          <cell r="J114"/>
          <cell r="K114"/>
          <cell r="L114"/>
          <cell r="M114"/>
          <cell r="N114"/>
          <cell r="O114">
            <v>50</v>
          </cell>
          <cell r="P114">
            <v>2326.38</v>
          </cell>
          <cell r="Q114">
            <v>1655.58</v>
          </cell>
          <cell r="R114">
            <v>274</v>
          </cell>
          <cell r="S114">
            <v>15730.039999999997</v>
          </cell>
          <cell r="T114">
            <v>49.96</v>
          </cell>
          <cell r="U114"/>
          <cell r="V114">
            <v>49.96</v>
          </cell>
          <cell r="W114">
            <v>7.7</v>
          </cell>
          <cell r="X114">
            <v>8.3000000000000007</v>
          </cell>
          <cell r="Y114">
            <v>10.4</v>
          </cell>
          <cell r="Z114"/>
          <cell r="AA114"/>
          <cell r="AB114">
            <v>61.420000000000016</v>
          </cell>
          <cell r="AC114" t="str">
            <v>التخصصية الثانية</v>
          </cell>
        </row>
        <row r="115">
          <cell r="A115">
            <v>28305182401049</v>
          </cell>
          <cell r="B115">
            <v>113</v>
          </cell>
          <cell r="C115" t="str">
            <v>هبة على حسين عبد العزيز</v>
          </cell>
          <cell r="D115">
            <v>961.72</v>
          </cell>
          <cell r="E115"/>
          <cell r="F115">
            <v>5.14</v>
          </cell>
          <cell r="G115"/>
          <cell r="H115">
            <v>50</v>
          </cell>
          <cell r="I115"/>
          <cell r="J115"/>
          <cell r="K115"/>
          <cell r="L115"/>
          <cell r="M115"/>
          <cell r="N115"/>
          <cell r="O115">
            <v>50</v>
          </cell>
          <cell r="P115"/>
          <cell r="Q115"/>
          <cell r="R115">
            <v>255</v>
          </cell>
          <cell r="S115">
            <v>12655.27</v>
          </cell>
          <cell r="T115"/>
          <cell r="U115"/>
          <cell r="V115">
            <v>0</v>
          </cell>
          <cell r="W115">
            <v>6.05</v>
          </cell>
          <cell r="X115">
            <v>7.3</v>
          </cell>
          <cell r="Y115">
            <v>0.25</v>
          </cell>
          <cell r="Z115"/>
          <cell r="AA115"/>
          <cell r="AB115">
            <v>8.52</v>
          </cell>
          <cell r="AC115" t="str">
            <v>التخصصية الثالثة</v>
          </cell>
        </row>
        <row r="116">
          <cell r="A116">
            <v>28310292500283</v>
          </cell>
          <cell r="B116">
            <v>114</v>
          </cell>
          <cell r="C116" t="str">
            <v>هبه محمد صلاح الدين أحمد محروس</v>
          </cell>
          <cell r="D116">
            <v>1096.17</v>
          </cell>
          <cell r="E116"/>
          <cell r="F116">
            <v>5.47</v>
          </cell>
          <cell r="G116"/>
          <cell r="H116">
            <v>95</v>
          </cell>
          <cell r="I116"/>
          <cell r="J116">
            <v>221.37</v>
          </cell>
          <cell r="K116"/>
          <cell r="L116"/>
          <cell r="M116"/>
          <cell r="N116"/>
          <cell r="O116">
            <v>316.37</v>
          </cell>
          <cell r="P116"/>
          <cell r="Q116"/>
          <cell r="R116">
            <v>260</v>
          </cell>
          <cell r="S116">
            <v>22025.7</v>
          </cell>
          <cell r="T116"/>
          <cell r="U116"/>
          <cell r="V116">
            <v>0</v>
          </cell>
          <cell r="W116">
            <v>7.7</v>
          </cell>
          <cell r="X116">
            <v>8.65</v>
          </cell>
          <cell r="Y116">
            <v>2</v>
          </cell>
          <cell r="Z116"/>
          <cell r="AA116">
            <v>0.16</v>
          </cell>
          <cell r="AB116">
            <v>8.52</v>
          </cell>
          <cell r="AC116" t="str">
            <v>التخصصية الثالثة</v>
          </cell>
        </row>
        <row r="117">
          <cell r="A117">
            <v>28412162501722</v>
          </cell>
          <cell r="B117">
            <v>115</v>
          </cell>
          <cell r="C117" t="str">
            <v>هدى عبد اللاه احمد بهنساوى</v>
          </cell>
          <cell r="D117">
            <v>1088.25</v>
          </cell>
          <cell r="E117"/>
          <cell r="F117">
            <v>5.43</v>
          </cell>
          <cell r="G117"/>
          <cell r="H117">
            <v>145</v>
          </cell>
          <cell r="I117"/>
          <cell r="J117">
            <v>217.56</v>
          </cell>
          <cell r="K117"/>
          <cell r="L117"/>
          <cell r="M117"/>
          <cell r="N117"/>
          <cell r="O117"/>
          <cell r="P117"/>
          <cell r="Q117"/>
          <cell r="R117">
            <v>257</v>
          </cell>
          <cell r="S117">
            <v>21919.48</v>
          </cell>
          <cell r="T117"/>
          <cell r="U117"/>
          <cell r="V117">
            <v>0</v>
          </cell>
          <cell r="W117"/>
          <cell r="X117">
            <v>8.9499999999999993</v>
          </cell>
          <cell r="Y117">
            <v>1.35</v>
          </cell>
          <cell r="Z117"/>
          <cell r="AA117">
            <v>1</v>
          </cell>
          <cell r="AB117">
            <v>35.54</v>
          </cell>
          <cell r="AC117" t="str">
            <v>التخصصية الثالثة</v>
          </cell>
        </row>
        <row r="118">
          <cell r="A118">
            <v>28505012500157</v>
          </cell>
          <cell r="B118">
            <v>48</v>
          </cell>
          <cell r="C118" t="str">
            <v>علاء رمضان توفيق على</v>
          </cell>
          <cell r="D118">
            <v>1191.8900000000001</v>
          </cell>
          <cell r="E118"/>
          <cell r="F118">
            <v>5.69</v>
          </cell>
          <cell r="G118"/>
          <cell r="H118">
            <v>95</v>
          </cell>
          <cell r="I118"/>
          <cell r="J118"/>
          <cell r="K118"/>
          <cell r="L118"/>
          <cell r="M118"/>
          <cell r="N118"/>
          <cell r="O118">
            <v>95</v>
          </cell>
          <cell r="P118">
            <v>3128.8199999999997</v>
          </cell>
          <cell r="Q118">
            <v>1680.18</v>
          </cell>
          <cell r="R118">
            <v>278</v>
          </cell>
          <cell r="S118">
            <v>18854.530000000002</v>
          </cell>
          <cell r="T118"/>
          <cell r="U118"/>
          <cell r="V118">
            <v>0</v>
          </cell>
          <cell r="W118">
            <v>8.35</v>
          </cell>
          <cell r="X118">
            <v>9.3000000000000007</v>
          </cell>
          <cell r="Y118">
            <v>14.850000000000001</v>
          </cell>
          <cell r="Z118">
            <v>2.58</v>
          </cell>
          <cell r="AA118">
            <v>1.85</v>
          </cell>
          <cell r="AB118">
            <v>61.420000000000016</v>
          </cell>
          <cell r="AC118" t="str">
            <v>التخصصية الثانية</v>
          </cell>
        </row>
        <row r="119">
          <cell r="A119">
            <v>28206262500473</v>
          </cell>
          <cell r="B119">
            <v>49</v>
          </cell>
          <cell r="C119" t="str">
            <v>عمر اسماعيل عمر اسماعيل</v>
          </cell>
          <cell r="D119">
            <v>1145.97</v>
          </cell>
          <cell r="E119"/>
          <cell r="F119">
            <v>5.58</v>
          </cell>
          <cell r="G119"/>
          <cell r="H119">
            <v>95</v>
          </cell>
          <cell r="I119"/>
          <cell r="J119"/>
          <cell r="K119"/>
          <cell r="L119"/>
          <cell r="M119">
            <v>21</v>
          </cell>
          <cell r="N119"/>
          <cell r="O119">
            <v>116</v>
          </cell>
          <cell r="P119">
            <v>3689.61</v>
          </cell>
          <cell r="Q119">
            <v>1655.58</v>
          </cell>
          <cell r="R119">
            <v>274</v>
          </cell>
          <cell r="S119">
            <v>16078.269999999999</v>
          </cell>
          <cell r="T119"/>
          <cell r="U119"/>
          <cell r="V119">
            <v>0</v>
          </cell>
          <cell r="W119">
            <v>8.15</v>
          </cell>
          <cell r="X119">
            <v>9.15</v>
          </cell>
          <cell r="Y119">
            <v>17.850000000000001</v>
          </cell>
          <cell r="Z119">
            <v>0.36</v>
          </cell>
          <cell r="AA119">
            <v>1.51</v>
          </cell>
          <cell r="AB119">
            <v>189.05</v>
          </cell>
          <cell r="AC119" t="str">
            <v>التخصصية الثانية</v>
          </cell>
        </row>
        <row r="120">
          <cell r="A120">
            <v>28912102500266</v>
          </cell>
          <cell r="B120">
            <v>118</v>
          </cell>
          <cell r="C120" t="str">
            <v>ولاء وحيد زكي عمار</v>
          </cell>
          <cell r="D120">
            <v>636.86</v>
          </cell>
          <cell r="E120"/>
          <cell r="F120">
            <v>3.4</v>
          </cell>
          <cell r="G120"/>
          <cell r="H120">
            <v>50</v>
          </cell>
          <cell r="I120"/>
          <cell r="J120"/>
          <cell r="K120"/>
          <cell r="L120"/>
          <cell r="M120"/>
          <cell r="N120"/>
          <cell r="O120"/>
          <cell r="P120"/>
          <cell r="Q120"/>
          <cell r="R120">
            <v>168</v>
          </cell>
          <cell r="S120">
            <v>11344.529999999999</v>
          </cell>
          <cell r="T120"/>
          <cell r="U120"/>
          <cell r="V120">
            <v>0</v>
          </cell>
          <cell r="W120"/>
          <cell r="X120">
            <v>4.55</v>
          </cell>
          <cell r="Y120">
            <v>0.25</v>
          </cell>
          <cell r="Z120"/>
          <cell r="AA120"/>
          <cell r="AB120">
            <v>1.55</v>
          </cell>
          <cell r="AC120" t="str">
            <v>التخصصية الثالثة</v>
          </cell>
        </row>
        <row r="121">
          <cell r="A121">
            <v>28307182502212</v>
          </cell>
          <cell r="B121">
            <v>50</v>
          </cell>
          <cell r="C121" t="str">
            <v>عمر عبد الرحمن دوينى عبدالرحمن</v>
          </cell>
          <cell r="D121">
            <v>1096.17</v>
          </cell>
          <cell r="E121"/>
          <cell r="F121">
            <v>5.47</v>
          </cell>
          <cell r="G121"/>
          <cell r="H121">
            <v>50</v>
          </cell>
          <cell r="I121"/>
          <cell r="J121">
            <v>221.37</v>
          </cell>
          <cell r="K121"/>
          <cell r="L121"/>
          <cell r="M121"/>
          <cell r="N121"/>
          <cell r="O121">
            <v>271.37</v>
          </cell>
          <cell r="P121">
            <v>2206.1999999999998</v>
          </cell>
          <cell r="Q121">
            <v>1569.48</v>
          </cell>
          <cell r="R121">
            <v>260</v>
          </cell>
          <cell r="S121">
            <v>15648.88</v>
          </cell>
          <cell r="T121">
            <v>16</v>
          </cell>
          <cell r="U121"/>
          <cell r="V121">
            <v>16</v>
          </cell>
          <cell r="W121">
            <v>7.35</v>
          </cell>
          <cell r="X121">
            <v>9.65</v>
          </cell>
          <cell r="Y121">
            <v>9.4999999999999982</v>
          </cell>
          <cell r="Z121"/>
          <cell r="AA121">
            <v>2.86</v>
          </cell>
          <cell r="AB121">
            <v>57.819999999999993</v>
          </cell>
          <cell r="AC121" t="str">
            <v>التخصصية الثالثة</v>
          </cell>
        </row>
        <row r="122">
          <cell r="A122">
            <v>27012092500071</v>
          </cell>
          <cell r="B122">
            <v>120</v>
          </cell>
          <cell r="C122" t="str">
            <v>احمد جمعة عبد العزيز بدوى</v>
          </cell>
          <cell r="D122">
            <v>1399.23</v>
          </cell>
          <cell r="E122">
            <v>183.44</v>
          </cell>
          <cell r="F122">
            <v>40.549999999999997</v>
          </cell>
          <cell r="G122"/>
          <cell r="H122">
            <v>150</v>
          </cell>
          <cell r="I122"/>
          <cell r="J122"/>
          <cell r="K122"/>
          <cell r="L122"/>
          <cell r="M122"/>
          <cell r="N122"/>
          <cell r="O122">
            <v>150</v>
          </cell>
          <cell r="P122"/>
          <cell r="Q122"/>
          <cell r="R122">
            <v>380.65</v>
          </cell>
          <cell r="S122">
            <v>19459.760000000002</v>
          </cell>
          <cell r="T122"/>
          <cell r="U122"/>
          <cell r="V122">
            <v>0</v>
          </cell>
          <cell r="W122">
            <v>11.6</v>
          </cell>
          <cell r="X122">
            <v>12.8</v>
          </cell>
          <cell r="Y122">
            <v>2.0499999999999998</v>
          </cell>
          <cell r="Z122">
            <v>45.63</v>
          </cell>
          <cell r="AA122">
            <v>11.11</v>
          </cell>
          <cell r="AB122">
            <v>5.15</v>
          </cell>
          <cell r="AC122" t="str">
            <v>التخصصية الثانية</v>
          </cell>
        </row>
        <row r="123">
          <cell r="A123">
            <v>28507012500494</v>
          </cell>
          <cell r="B123">
            <v>51</v>
          </cell>
          <cell r="C123" t="str">
            <v>عمر محى عبد العليم عبد الحافظ</v>
          </cell>
          <cell r="D123">
            <v>1088.25</v>
          </cell>
          <cell r="E123"/>
          <cell r="F123">
            <v>5.43</v>
          </cell>
          <cell r="G123"/>
          <cell r="H123">
            <v>100</v>
          </cell>
          <cell r="I123">
            <v>97</v>
          </cell>
          <cell r="J123">
            <v>217.56</v>
          </cell>
          <cell r="K123"/>
          <cell r="L123"/>
          <cell r="M123">
            <v>14.4</v>
          </cell>
          <cell r="N123"/>
          <cell r="O123">
            <v>428.96</v>
          </cell>
          <cell r="P123">
            <v>3475.09</v>
          </cell>
          <cell r="Q123">
            <v>1551.03</v>
          </cell>
          <cell r="R123">
            <v>257</v>
          </cell>
          <cell r="S123">
            <v>27055.699999999997</v>
          </cell>
          <cell r="T123"/>
          <cell r="U123"/>
          <cell r="V123">
            <v>0</v>
          </cell>
          <cell r="W123">
            <v>8.4499999999999993</v>
          </cell>
          <cell r="X123">
            <v>9.35</v>
          </cell>
          <cell r="Y123">
            <v>16.05</v>
          </cell>
          <cell r="Z123">
            <v>3.9</v>
          </cell>
          <cell r="AA123">
            <v>2.0699999999999998</v>
          </cell>
          <cell r="AB123">
            <v>181.51999999999998</v>
          </cell>
          <cell r="AC123" t="str">
            <v>التخصصية الثالثة</v>
          </cell>
        </row>
        <row r="124">
          <cell r="A124">
            <v>28112020101791</v>
          </cell>
          <cell r="B124">
            <v>52</v>
          </cell>
          <cell r="C124" t="str">
            <v>عمرو حامد حسن محمد</v>
          </cell>
          <cell r="D124">
            <v>774.39</v>
          </cell>
          <cell r="E124"/>
          <cell r="F124">
            <v>3.34</v>
          </cell>
          <cell r="G124"/>
          <cell r="H124">
            <v>150</v>
          </cell>
          <cell r="I124">
            <v>58.2</v>
          </cell>
          <cell r="J124">
            <v>215.21</v>
          </cell>
          <cell r="K124"/>
          <cell r="L124"/>
          <cell r="M124">
            <v>8.64</v>
          </cell>
          <cell r="N124"/>
          <cell r="O124">
            <v>432.04999999999995</v>
          </cell>
          <cell r="P124">
            <v>2208.0699999999997</v>
          </cell>
          <cell r="Q124">
            <v>1538.73</v>
          </cell>
          <cell r="R124">
            <v>255</v>
          </cell>
          <cell r="S124">
            <v>22713.969999999998</v>
          </cell>
          <cell r="T124"/>
          <cell r="U124"/>
          <cell r="V124">
            <v>0</v>
          </cell>
          <cell r="W124">
            <v>5.8</v>
          </cell>
          <cell r="X124">
            <v>5.55</v>
          </cell>
          <cell r="Y124">
            <v>7.6499999999999986</v>
          </cell>
          <cell r="Z124"/>
          <cell r="AA124"/>
          <cell r="AB124">
            <v>7.0299999999999994</v>
          </cell>
          <cell r="AC124" t="str">
            <v>التخصصية الثالثة</v>
          </cell>
        </row>
        <row r="125">
          <cell r="A125">
            <v>27912222500339</v>
          </cell>
          <cell r="B125">
            <v>53</v>
          </cell>
          <cell r="C125" t="str">
            <v>عمرو محمد محمد عبد المجيد</v>
          </cell>
          <cell r="D125">
            <v>1162.82</v>
          </cell>
          <cell r="E125">
            <v>14.66</v>
          </cell>
          <cell r="F125">
            <v>5.7</v>
          </cell>
          <cell r="G125"/>
          <cell r="H125">
            <v>145</v>
          </cell>
          <cell r="I125">
            <v>297</v>
          </cell>
          <cell r="J125"/>
          <cell r="K125"/>
          <cell r="L125"/>
          <cell r="M125"/>
          <cell r="N125"/>
          <cell r="O125">
            <v>442</v>
          </cell>
          <cell r="P125">
            <v>2285.08</v>
          </cell>
          <cell r="Q125">
            <v>1717.08</v>
          </cell>
          <cell r="R125">
            <v>284</v>
          </cell>
          <cell r="S125">
            <v>19792.75</v>
          </cell>
          <cell r="T125"/>
          <cell r="U125"/>
          <cell r="V125">
            <v>0</v>
          </cell>
          <cell r="W125">
            <v>9.25</v>
          </cell>
          <cell r="X125">
            <v>11.55</v>
          </cell>
          <cell r="Y125">
            <v>10.450000000000003</v>
          </cell>
          <cell r="Z125">
            <v>14.9</v>
          </cell>
          <cell r="AA125">
            <v>7.9</v>
          </cell>
          <cell r="AB125">
            <v>100.54000000000002</v>
          </cell>
          <cell r="AC125" t="str">
            <v>التخصصية الثانية</v>
          </cell>
        </row>
        <row r="126">
          <cell r="A126">
            <v>28109012500413</v>
          </cell>
          <cell r="B126">
            <v>54</v>
          </cell>
          <cell r="C126" t="str">
            <v>عمرو محمود أحمد حسان</v>
          </cell>
          <cell r="D126">
            <v>694.91</v>
          </cell>
          <cell r="E126"/>
          <cell r="F126">
            <v>3.7</v>
          </cell>
          <cell r="G126"/>
          <cell r="H126">
            <v>100</v>
          </cell>
          <cell r="I126"/>
          <cell r="J126">
            <v>226.45</v>
          </cell>
          <cell r="K126"/>
          <cell r="L126"/>
          <cell r="M126">
            <v>8.64</v>
          </cell>
          <cell r="N126"/>
          <cell r="O126">
            <v>335.09</v>
          </cell>
          <cell r="P126">
            <v>2034.52</v>
          </cell>
          <cell r="Q126">
            <v>1594.08</v>
          </cell>
          <cell r="R126">
            <v>264</v>
          </cell>
          <cell r="S126">
            <v>14891.46</v>
          </cell>
          <cell r="T126"/>
          <cell r="U126"/>
          <cell r="V126">
            <v>0</v>
          </cell>
          <cell r="W126">
            <v>4.4000000000000004</v>
          </cell>
          <cell r="X126">
            <v>5.35</v>
          </cell>
          <cell r="Y126">
            <v>7.1000000000000005</v>
          </cell>
          <cell r="Z126"/>
          <cell r="AA126"/>
          <cell r="AB126">
            <v>0.18</v>
          </cell>
          <cell r="AC126" t="str">
            <v>التخصصية الثالثة</v>
          </cell>
        </row>
        <row r="127">
          <cell r="A127">
            <v>27909242500041</v>
          </cell>
          <cell r="B127">
            <v>55</v>
          </cell>
          <cell r="C127" t="str">
            <v>غادة أحمد سيد عبد العال</v>
          </cell>
          <cell r="D127">
            <v>1126.3599999999999</v>
          </cell>
          <cell r="E127"/>
          <cell r="F127">
            <v>5.53</v>
          </cell>
          <cell r="G127"/>
          <cell r="H127">
            <v>145</v>
          </cell>
          <cell r="I127"/>
          <cell r="J127"/>
          <cell r="K127"/>
          <cell r="L127"/>
          <cell r="M127"/>
          <cell r="N127"/>
          <cell r="O127">
            <v>145</v>
          </cell>
          <cell r="P127">
            <v>2776.47</v>
          </cell>
          <cell r="Q127">
            <v>1630.98</v>
          </cell>
          <cell r="R127">
            <v>270</v>
          </cell>
          <cell r="S127">
            <v>15239.259999999998</v>
          </cell>
          <cell r="T127"/>
          <cell r="U127"/>
          <cell r="V127">
            <v>0</v>
          </cell>
          <cell r="W127">
            <v>8.25</v>
          </cell>
          <cell r="X127">
            <v>9.25</v>
          </cell>
          <cell r="Y127">
            <v>12.15</v>
          </cell>
          <cell r="Z127">
            <v>1.71</v>
          </cell>
          <cell r="AA127">
            <v>1.74</v>
          </cell>
          <cell r="AB127">
            <v>124.17</v>
          </cell>
          <cell r="AC127" t="str">
            <v>التخصصية الثانية</v>
          </cell>
        </row>
        <row r="128">
          <cell r="A128">
            <v>28004262500242</v>
          </cell>
          <cell r="B128">
            <v>56</v>
          </cell>
          <cell r="C128" t="str">
            <v>فاطمة أحمد فواز خلف الله عثمان علي</v>
          </cell>
          <cell r="D128">
            <v>1145.97</v>
          </cell>
          <cell r="E128"/>
          <cell r="F128">
            <v>5.58</v>
          </cell>
          <cell r="G128"/>
          <cell r="H128">
            <v>50</v>
          </cell>
          <cell r="I128"/>
          <cell r="J128"/>
          <cell r="K128"/>
          <cell r="L128"/>
          <cell r="M128"/>
          <cell r="N128"/>
          <cell r="O128">
            <v>50</v>
          </cell>
          <cell r="P128">
            <v>3287.0000000000005</v>
          </cell>
          <cell r="Q128">
            <v>1655.58</v>
          </cell>
          <cell r="R128">
            <v>274</v>
          </cell>
          <cell r="S128">
            <v>17455.089999999997</v>
          </cell>
          <cell r="T128">
            <v>5.19</v>
          </cell>
          <cell r="U128"/>
          <cell r="V128">
            <v>5.19</v>
          </cell>
          <cell r="W128">
            <v>7.7</v>
          </cell>
          <cell r="X128">
            <v>9</v>
          </cell>
          <cell r="Y128">
            <v>15.3</v>
          </cell>
          <cell r="Z128"/>
          <cell r="AA128">
            <v>1.1399999999999999</v>
          </cell>
          <cell r="AB128">
            <v>131.66999999999999</v>
          </cell>
          <cell r="AC128" t="str">
            <v>التخصصية الثانية</v>
          </cell>
        </row>
        <row r="129">
          <cell r="A129">
            <v>28603178800223</v>
          </cell>
          <cell r="B129">
            <v>57</v>
          </cell>
          <cell r="C129" t="str">
            <v>فاطمه حسانين احمد محمد</v>
          </cell>
          <cell r="D129">
            <v>1145.17</v>
          </cell>
          <cell r="E129"/>
          <cell r="F129">
            <v>5.54</v>
          </cell>
          <cell r="G129"/>
          <cell r="H129">
            <v>50</v>
          </cell>
          <cell r="I129"/>
          <cell r="J129"/>
          <cell r="K129"/>
          <cell r="L129"/>
          <cell r="M129"/>
          <cell r="N129"/>
          <cell r="O129">
            <v>50</v>
          </cell>
          <cell r="P129">
            <v>2283.42</v>
          </cell>
          <cell r="Q129">
            <v>1606.38</v>
          </cell>
          <cell r="R129">
            <v>266</v>
          </cell>
          <cell r="S129">
            <v>15281.56</v>
          </cell>
          <cell r="T129"/>
          <cell r="U129"/>
          <cell r="V129">
            <v>0</v>
          </cell>
          <cell r="W129">
            <v>7.7</v>
          </cell>
          <cell r="X129">
            <v>8.6999999999999993</v>
          </cell>
          <cell r="Y129">
            <v>10</v>
          </cell>
          <cell r="Z129"/>
          <cell r="AA129">
            <v>0.24</v>
          </cell>
          <cell r="AB129">
            <v>76.310000000000016</v>
          </cell>
          <cell r="AC129" t="str">
            <v>التخصصية الثانية</v>
          </cell>
        </row>
        <row r="130">
          <cell r="A130">
            <v>28612082503685</v>
          </cell>
          <cell r="B130">
            <v>58</v>
          </cell>
          <cell r="C130" t="str">
            <v>ليلى محمد فرحان أحمد</v>
          </cell>
          <cell r="D130">
            <v>1096.17</v>
          </cell>
          <cell r="E130"/>
          <cell r="F130">
            <v>5.47</v>
          </cell>
          <cell r="G130"/>
          <cell r="H130">
            <v>50</v>
          </cell>
          <cell r="I130"/>
          <cell r="J130"/>
          <cell r="K130"/>
          <cell r="L130">
            <v>19.2</v>
          </cell>
          <cell r="M130"/>
          <cell r="N130"/>
          <cell r="O130">
            <v>69.2</v>
          </cell>
          <cell r="P130">
            <v>2116.1999999999998</v>
          </cell>
          <cell r="Q130">
            <v>1569.48</v>
          </cell>
          <cell r="R130">
            <v>260</v>
          </cell>
          <cell r="S130">
            <v>14682.429999999998</v>
          </cell>
          <cell r="T130"/>
          <cell r="U130"/>
          <cell r="V130">
            <v>0</v>
          </cell>
          <cell r="W130">
            <v>7.5</v>
          </cell>
          <cell r="X130">
            <v>8.4499999999999993</v>
          </cell>
          <cell r="Y130">
            <v>9.2499999999999982</v>
          </cell>
          <cell r="Z130"/>
          <cell r="AA130"/>
          <cell r="AB130">
            <v>60.519999999999989</v>
          </cell>
          <cell r="AC130" t="str">
            <v>التخصصية الثالثة</v>
          </cell>
        </row>
        <row r="131">
          <cell r="A131">
            <v>28004192500037</v>
          </cell>
          <cell r="B131">
            <v>129</v>
          </cell>
          <cell r="C131" t="str">
            <v>أحمد عصمت سيف الدولة سيد سالم</v>
          </cell>
          <cell r="D131">
            <v>1338.78</v>
          </cell>
          <cell r="E131">
            <v>156.02000000000001</v>
          </cell>
          <cell r="F131">
            <v>31.38</v>
          </cell>
          <cell r="G131"/>
          <cell r="H131">
            <v>140</v>
          </cell>
          <cell r="I131"/>
          <cell r="J131"/>
          <cell r="K131"/>
          <cell r="L131"/>
          <cell r="M131"/>
          <cell r="N131"/>
          <cell r="O131">
            <v>140</v>
          </cell>
          <cell r="P131"/>
          <cell r="Q131"/>
          <cell r="R131">
            <v>359.06</v>
          </cell>
          <cell r="S131">
            <v>25113.22</v>
          </cell>
          <cell r="T131"/>
          <cell r="U131"/>
          <cell r="V131">
            <v>0</v>
          </cell>
          <cell r="W131">
            <v>10.85</v>
          </cell>
          <cell r="X131">
            <v>12</v>
          </cell>
          <cell r="Y131">
            <v>1.4</v>
          </cell>
          <cell r="Z131">
            <v>36.06</v>
          </cell>
          <cell r="AA131">
            <v>9.07</v>
          </cell>
          <cell r="AB131">
            <v>0</v>
          </cell>
          <cell r="AC131" t="str">
            <v>التخصصية الثانية</v>
          </cell>
        </row>
        <row r="132">
          <cell r="A132">
            <v>28109172500291</v>
          </cell>
          <cell r="B132">
            <v>59</v>
          </cell>
          <cell r="C132" t="str">
            <v>محمد احمد عبد العال عبد السلام</v>
          </cell>
          <cell r="D132">
            <v>1096.17</v>
          </cell>
          <cell r="E132"/>
          <cell r="F132">
            <v>5.47</v>
          </cell>
          <cell r="G132"/>
          <cell r="H132">
            <v>50</v>
          </cell>
          <cell r="I132"/>
          <cell r="J132">
            <v>219.37</v>
          </cell>
          <cell r="K132"/>
          <cell r="L132"/>
          <cell r="M132"/>
          <cell r="N132"/>
          <cell r="O132">
            <v>269.37</v>
          </cell>
          <cell r="P132">
            <v>2206.1999999999998</v>
          </cell>
          <cell r="Q132">
            <v>1569.48</v>
          </cell>
          <cell r="R132">
            <v>260</v>
          </cell>
          <cell r="S132">
            <v>25106.190000000002</v>
          </cell>
          <cell r="T132"/>
          <cell r="U132"/>
          <cell r="V132">
            <v>0</v>
          </cell>
          <cell r="W132">
            <v>7.35</v>
          </cell>
          <cell r="X132">
            <v>8.3000000000000007</v>
          </cell>
          <cell r="Y132">
            <v>9.4999999999999982</v>
          </cell>
          <cell r="Z132"/>
          <cell r="AA132"/>
          <cell r="AB132">
            <v>58.68</v>
          </cell>
          <cell r="AC132" t="str">
            <v>التخصصية الثالثة</v>
          </cell>
        </row>
        <row r="133">
          <cell r="A133">
            <v>27503308800273</v>
          </cell>
          <cell r="B133">
            <v>131</v>
          </cell>
          <cell r="C133" t="str">
            <v>أحمد محمود أحمد فارس</v>
          </cell>
          <cell r="D133">
            <v>1145.97</v>
          </cell>
          <cell r="E133"/>
          <cell r="F133">
            <v>5.64</v>
          </cell>
          <cell r="G133"/>
          <cell r="H133">
            <v>50</v>
          </cell>
          <cell r="I133"/>
          <cell r="J133"/>
          <cell r="K133"/>
          <cell r="L133"/>
          <cell r="M133"/>
          <cell r="N133"/>
          <cell r="O133">
            <v>50</v>
          </cell>
          <cell r="P133"/>
          <cell r="Q133"/>
          <cell r="R133">
            <v>274</v>
          </cell>
          <cell r="S133">
            <v>15828.449999999997</v>
          </cell>
          <cell r="T133">
            <v>24.34</v>
          </cell>
          <cell r="U133"/>
          <cell r="V133">
            <v>24.34</v>
          </cell>
          <cell r="W133">
            <v>7.7</v>
          </cell>
          <cell r="X133">
            <v>8.5</v>
          </cell>
          <cell r="Y133">
            <v>0</v>
          </cell>
          <cell r="Z133"/>
          <cell r="AA133"/>
          <cell r="AB133">
            <v>0</v>
          </cell>
          <cell r="AC133" t="str">
            <v>التخصصية الثانية</v>
          </cell>
        </row>
        <row r="134">
          <cell r="A134">
            <v>27011242500117</v>
          </cell>
          <cell r="B134">
            <v>132</v>
          </cell>
          <cell r="C134" t="str">
            <v>أشرف أحمد على محمد</v>
          </cell>
          <cell r="D134">
            <v>1398</v>
          </cell>
          <cell r="E134">
            <v>180.17</v>
          </cell>
          <cell r="F134">
            <v>40.06</v>
          </cell>
          <cell r="G134"/>
          <cell r="H134">
            <v>95</v>
          </cell>
          <cell r="I134"/>
          <cell r="J134"/>
          <cell r="K134"/>
          <cell r="L134"/>
          <cell r="M134"/>
          <cell r="N134"/>
          <cell r="O134">
            <v>95</v>
          </cell>
          <cell r="P134"/>
          <cell r="Q134"/>
          <cell r="R134">
            <v>379.65</v>
          </cell>
          <cell r="S134">
            <v>21282.01</v>
          </cell>
          <cell r="T134"/>
          <cell r="U134"/>
          <cell r="V134">
            <v>0</v>
          </cell>
          <cell r="W134">
            <v>11.15</v>
          </cell>
          <cell r="X134">
            <v>12</v>
          </cell>
          <cell r="Y134">
            <v>0.25</v>
          </cell>
          <cell r="Z134">
            <v>39.729999999999997</v>
          </cell>
          <cell r="AA134">
            <v>9.08</v>
          </cell>
          <cell r="AB134">
            <v>1.61</v>
          </cell>
          <cell r="AC134" t="str">
            <v>التخصصية الثانية</v>
          </cell>
        </row>
        <row r="135">
          <cell r="A135">
            <v>28508292500032</v>
          </cell>
          <cell r="B135">
            <v>60</v>
          </cell>
          <cell r="C135" t="str">
            <v>محمد أحمد رضى محمود محمد عبد المنعم</v>
          </cell>
          <cell r="D135">
            <v>1025.45</v>
          </cell>
          <cell r="E135"/>
          <cell r="F135">
            <v>5.0999999999999996</v>
          </cell>
          <cell r="G135"/>
          <cell r="H135">
            <v>50</v>
          </cell>
          <cell r="I135"/>
          <cell r="J135">
            <v>209.09</v>
          </cell>
          <cell r="K135"/>
          <cell r="L135"/>
          <cell r="M135">
            <v>14.4</v>
          </cell>
          <cell r="N135"/>
          <cell r="O135">
            <v>273.49</v>
          </cell>
          <cell r="P135">
            <v>3423.24</v>
          </cell>
          <cell r="Q135">
            <v>1520.28</v>
          </cell>
          <cell r="R135">
            <v>252</v>
          </cell>
          <cell r="S135">
            <v>24742.949999999997</v>
          </cell>
          <cell r="T135"/>
          <cell r="U135"/>
          <cell r="V135">
            <v>0</v>
          </cell>
          <cell r="W135">
            <v>6.5</v>
          </cell>
          <cell r="X135">
            <v>7.85</v>
          </cell>
          <cell r="Y135">
            <v>15.899999999999999</v>
          </cell>
          <cell r="Z135"/>
          <cell r="AA135"/>
          <cell r="AB135">
            <v>110.72</v>
          </cell>
          <cell r="AC135" t="str">
            <v>التخصصية الثالثة</v>
          </cell>
        </row>
        <row r="136">
          <cell r="A136">
            <v>28801012517392</v>
          </cell>
          <cell r="B136">
            <v>61</v>
          </cell>
          <cell r="C136" t="str">
            <v>محمد حسنى نفادى أحمد</v>
          </cell>
          <cell r="D136">
            <v>1080.3399999999999</v>
          </cell>
          <cell r="E136"/>
          <cell r="F136">
            <v>5.45</v>
          </cell>
          <cell r="G136"/>
          <cell r="H136">
            <v>100</v>
          </cell>
          <cell r="I136"/>
          <cell r="J136">
            <v>213.75</v>
          </cell>
          <cell r="K136"/>
          <cell r="L136"/>
          <cell r="M136"/>
          <cell r="N136"/>
          <cell r="O136">
            <v>313.75</v>
          </cell>
          <cell r="P136">
            <v>2173.98</v>
          </cell>
          <cell r="Q136">
            <v>1630.98</v>
          </cell>
          <cell r="R136">
            <v>254</v>
          </cell>
          <cell r="S136">
            <v>24744.269999999997</v>
          </cell>
          <cell r="T136"/>
          <cell r="U136"/>
          <cell r="V136">
            <v>0</v>
          </cell>
          <cell r="W136">
            <v>7.65</v>
          </cell>
          <cell r="X136">
            <v>8.5500000000000007</v>
          </cell>
          <cell r="Y136">
            <v>9.2000000000000011</v>
          </cell>
          <cell r="Z136"/>
          <cell r="AA136"/>
          <cell r="AB136">
            <v>68.989999999999995</v>
          </cell>
          <cell r="AC136" t="str">
            <v>التخصصية الثالثة</v>
          </cell>
        </row>
        <row r="137">
          <cell r="A137">
            <v>28008252500151</v>
          </cell>
          <cell r="B137">
            <v>62</v>
          </cell>
          <cell r="C137" t="str">
            <v>محمد سيد محمود سيد</v>
          </cell>
          <cell r="D137">
            <v>1126.3599999999999</v>
          </cell>
          <cell r="E137">
            <v>2.9</v>
          </cell>
          <cell r="F137">
            <v>5.53</v>
          </cell>
          <cell r="G137"/>
          <cell r="H137">
            <v>145</v>
          </cell>
          <cell r="I137"/>
          <cell r="J137"/>
          <cell r="K137"/>
          <cell r="L137"/>
          <cell r="M137"/>
          <cell r="N137"/>
          <cell r="O137">
            <v>145</v>
          </cell>
          <cell r="P137">
            <v>2565.8699999999994</v>
          </cell>
          <cell r="Q137">
            <v>1630.98</v>
          </cell>
          <cell r="R137">
            <v>270</v>
          </cell>
          <cell r="S137">
            <v>15423.46</v>
          </cell>
          <cell r="T137"/>
          <cell r="U137"/>
          <cell r="V137">
            <v>0</v>
          </cell>
          <cell r="W137">
            <v>8.3000000000000007</v>
          </cell>
          <cell r="X137">
            <v>9.25</v>
          </cell>
          <cell r="Y137">
            <v>11.6</v>
          </cell>
          <cell r="Z137">
            <v>1.96</v>
          </cell>
          <cell r="AA137">
            <v>1.79</v>
          </cell>
          <cell r="AB137">
            <v>123.66000000000001</v>
          </cell>
          <cell r="AC137" t="str">
            <v>التخصصية الثانية</v>
          </cell>
        </row>
        <row r="138">
          <cell r="A138">
            <v>28301222500171</v>
          </cell>
          <cell r="B138">
            <v>63</v>
          </cell>
          <cell r="C138" t="str">
            <v>محمد فتحي محمود فرج</v>
          </cell>
          <cell r="D138">
            <v>1096.17</v>
          </cell>
          <cell r="E138"/>
          <cell r="F138">
            <v>5.47</v>
          </cell>
          <cell r="G138"/>
          <cell r="H138">
            <v>50</v>
          </cell>
          <cell r="I138"/>
          <cell r="J138"/>
          <cell r="K138"/>
          <cell r="L138"/>
          <cell r="M138"/>
          <cell r="N138"/>
          <cell r="O138">
            <v>50</v>
          </cell>
          <cell r="P138">
            <v>2711.4199999999996</v>
          </cell>
          <cell r="Q138">
            <v>1569.48</v>
          </cell>
          <cell r="R138">
            <v>260</v>
          </cell>
          <cell r="S138">
            <v>15047.250000000002</v>
          </cell>
          <cell r="T138">
            <v>5.1100000000000003</v>
          </cell>
          <cell r="U138"/>
          <cell r="V138">
            <v>5.1100000000000003</v>
          </cell>
          <cell r="W138">
            <v>7.35</v>
          </cell>
          <cell r="X138">
            <v>8.25</v>
          </cell>
          <cell r="Y138">
            <v>11.799999999999999</v>
          </cell>
          <cell r="Z138"/>
          <cell r="AA138"/>
          <cell r="AB138">
            <v>80.05</v>
          </cell>
          <cell r="AC138" t="str">
            <v>التخصصية الثالثة</v>
          </cell>
        </row>
        <row r="139">
          <cell r="A139">
            <v>26702232501874</v>
          </cell>
          <cell r="B139">
            <v>137</v>
          </cell>
          <cell r="C139" t="str">
            <v>حامد أحمد عبد اللطيف أحمد</v>
          </cell>
          <cell r="D139">
            <v>1466.5</v>
          </cell>
          <cell r="E139">
            <v>213.51</v>
          </cell>
          <cell r="F139">
            <v>50.74</v>
          </cell>
          <cell r="G139"/>
          <cell r="H139">
            <v>150</v>
          </cell>
          <cell r="I139"/>
          <cell r="J139"/>
          <cell r="K139"/>
          <cell r="L139"/>
          <cell r="M139"/>
          <cell r="N139"/>
          <cell r="O139">
            <v>150</v>
          </cell>
          <cell r="P139"/>
          <cell r="Q139"/>
          <cell r="R139">
            <v>404.33</v>
          </cell>
          <cell r="S139">
            <v>22431.9</v>
          </cell>
          <cell r="T139">
            <v>9.5299999999999994</v>
          </cell>
          <cell r="U139"/>
          <cell r="V139">
            <v>9.5299999999999994</v>
          </cell>
          <cell r="W139">
            <v>12.3</v>
          </cell>
          <cell r="X139">
            <v>13.55</v>
          </cell>
          <cell r="Y139">
            <v>0.3</v>
          </cell>
          <cell r="Z139">
            <v>54.19</v>
          </cell>
          <cell r="AA139">
            <v>13.17</v>
          </cell>
          <cell r="AB139">
            <v>6.34</v>
          </cell>
          <cell r="AC139" t="str">
            <v>التخصصية الثانية</v>
          </cell>
        </row>
        <row r="140">
          <cell r="A140">
            <v>28309102500411</v>
          </cell>
          <cell r="B140">
            <v>64</v>
          </cell>
          <cell r="C140" t="str">
            <v>محمد كمال الدين عبد العال مرسى</v>
          </cell>
          <cell r="D140">
            <v>1032.52</v>
          </cell>
          <cell r="E140"/>
          <cell r="F140">
            <v>5.14</v>
          </cell>
          <cell r="G140"/>
          <cell r="H140"/>
          <cell r="I140"/>
          <cell r="J140">
            <v>203.59</v>
          </cell>
          <cell r="K140"/>
          <cell r="L140"/>
          <cell r="M140"/>
          <cell r="N140"/>
          <cell r="O140">
            <v>203.59</v>
          </cell>
          <cell r="P140">
            <v>1909.3500000000001</v>
          </cell>
          <cell r="Q140">
            <v>1538.73</v>
          </cell>
          <cell r="R140">
            <v>255</v>
          </cell>
          <cell r="S140">
            <v>13093.5</v>
          </cell>
          <cell r="T140"/>
          <cell r="U140"/>
          <cell r="V140">
            <v>0</v>
          </cell>
          <cell r="W140">
            <v>6.1</v>
          </cell>
          <cell r="X140">
            <v>7.45</v>
          </cell>
          <cell r="Y140">
            <v>8.5500000000000007</v>
          </cell>
          <cell r="Z140"/>
          <cell r="AA140"/>
          <cell r="AB140">
            <v>25.549999999999997</v>
          </cell>
          <cell r="AC140" t="str">
            <v>التخصصية الثالثة</v>
          </cell>
        </row>
        <row r="141">
          <cell r="A141">
            <v>28409242500254</v>
          </cell>
          <cell r="B141">
            <v>65</v>
          </cell>
          <cell r="C141" t="str">
            <v>محمد محمود محمد قاسم</v>
          </cell>
          <cell r="D141">
            <v>1096.17</v>
          </cell>
          <cell r="E141"/>
          <cell r="F141">
            <v>5.47</v>
          </cell>
          <cell r="G141"/>
          <cell r="H141">
            <v>50</v>
          </cell>
          <cell r="I141"/>
          <cell r="J141"/>
          <cell r="K141"/>
          <cell r="L141"/>
          <cell r="M141"/>
          <cell r="N141"/>
          <cell r="O141">
            <v>50</v>
          </cell>
          <cell r="P141">
            <v>2206.1999999999998</v>
          </cell>
          <cell r="Q141">
            <v>1569.48</v>
          </cell>
          <cell r="R141">
            <v>260</v>
          </cell>
          <cell r="S141">
            <v>14542.03</v>
          </cell>
          <cell r="T141"/>
          <cell r="U141"/>
          <cell r="V141">
            <v>0</v>
          </cell>
          <cell r="W141">
            <v>7.35</v>
          </cell>
          <cell r="X141">
            <v>8.3000000000000007</v>
          </cell>
          <cell r="Y141">
            <v>9.4999999999999982</v>
          </cell>
          <cell r="Z141"/>
          <cell r="AA141"/>
          <cell r="AB141">
            <v>58.68</v>
          </cell>
          <cell r="AC141" t="str">
            <v>التخصصية الثالثة</v>
          </cell>
        </row>
        <row r="142">
          <cell r="A142">
            <v>28201012501162</v>
          </cell>
          <cell r="B142">
            <v>140</v>
          </cell>
          <cell r="C142" t="str">
            <v>دعاء محمد بكر محمد مصطفى</v>
          </cell>
          <cell r="D142">
            <v>1357.69</v>
          </cell>
          <cell r="E142">
            <v>159.11000000000001</v>
          </cell>
          <cell r="F142">
            <v>33.619999999999997</v>
          </cell>
          <cell r="G142"/>
          <cell r="H142">
            <v>95</v>
          </cell>
          <cell r="I142"/>
          <cell r="J142"/>
          <cell r="K142">
            <v>10</v>
          </cell>
          <cell r="L142"/>
          <cell r="M142"/>
          <cell r="N142"/>
          <cell r="O142">
            <v>105</v>
          </cell>
          <cell r="P142"/>
          <cell r="Q142"/>
          <cell r="R142">
            <v>364.64</v>
          </cell>
          <cell r="S142">
            <v>20017.440000000002</v>
          </cell>
          <cell r="T142"/>
          <cell r="U142"/>
          <cell r="V142">
            <v>0</v>
          </cell>
          <cell r="W142">
            <v>10.75</v>
          </cell>
          <cell r="X142">
            <v>11.9</v>
          </cell>
          <cell r="Y142">
            <v>0.3</v>
          </cell>
          <cell r="Z142">
            <v>34.630000000000003</v>
          </cell>
          <cell r="AA142">
            <v>8.82</v>
          </cell>
          <cell r="AB142">
            <v>1.7</v>
          </cell>
          <cell r="AC142" t="str">
            <v>التخصصية الثانية</v>
          </cell>
        </row>
        <row r="143">
          <cell r="A143">
            <v>28602042500319</v>
          </cell>
          <cell r="B143">
            <v>66</v>
          </cell>
          <cell r="C143" t="str">
            <v>محمود محمد عبد العال احمد</v>
          </cell>
          <cell r="D143">
            <v>1056.81</v>
          </cell>
          <cell r="E143"/>
          <cell r="F143">
            <v>5.26</v>
          </cell>
          <cell r="G143"/>
          <cell r="H143">
            <v>50</v>
          </cell>
          <cell r="I143"/>
          <cell r="J143"/>
          <cell r="K143"/>
          <cell r="L143"/>
          <cell r="M143"/>
          <cell r="N143"/>
          <cell r="O143">
            <v>50</v>
          </cell>
          <cell r="P143">
            <v>2184.7199999999998</v>
          </cell>
          <cell r="Q143">
            <v>1544.88</v>
          </cell>
          <cell r="R143">
            <v>256</v>
          </cell>
          <cell r="S143">
            <v>14040.999999999998</v>
          </cell>
          <cell r="T143"/>
          <cell r="U143"/>
          <cell r="V143">
            <v>0</v>
          </cell>
          <cell r="W143">
            <v>6.65</v>
          </cell>
          <cell r="X143">
            <v>8</v>
          </cell>
          <cell r="Y143">
            <v>9.3000000000000007</v>
          </cell>
          <cell r="Z143"/>
          <cell r="AA143"/>
          <cell r="AB143">
            <v>46.83</v>
          </cell>
          <cell r="AC143" t="str">
            <v>التخصصية الثالثة</v>
          </cell>
        </row>
        <row r="144">
          <cell r="A144">
            <v>27804112500107</v>
          </cell>
          <cell r="B144">
            <v>67</v>
          </cell>
          <cell r="C144" t="str">
            <v>مرفت فؤاد حنين أرمانيوس</v>
          </cell>
          <cell r="D144">
            <v>1559.79</v>
          </cell>
          <cell r="E144">
            <v>188.74</v>
          </cell>
          <cell r="F144">
            <v>56.73</v>
          </cell>
          <cell r="G144"/>
          <cell r="H144">
            <v>50</v>
          </cell>
          <cell r="I144"/>
          <cell r="J144"/>
          <cell r="K144"/>
          <cell r="L144"/>
          <cell r="M144"/>
          <cell r="N144"/>
          <cell r="O144">
            <v>50</v>
          </cell>
          <cell r="P144">
            <v>3107.55</v>
          </cell>
          <cell r="Q144">
            <v>2455.27</v>
          </cell>
          <cell r="R144">
            <v>419.47</v>
          </cell>
          <cell r="S144">
            <v>23128.32</v>
          </cell>
          <cell r="T144"/>
          <cell r="U144"/>
          <cell r="V144">
            <v>0</v>
          </cell>
          <cell r="W144">
            <v>12.05</v>
          </cell>
          <cell r="X144">
            <v>13.4</v>
          </cell>
          <cell r="Y144">
            <v>15.700000000000005</v>
          </cell>
          <cell r="Z144">
            <v>51.81</v>
          </cell>
          <cell r="AA144">
            <v>12.71</v>
          </cell>
          <cell r="AB144">
            <v>146.24999999999997</v>
          </cell>
          <cell r="AC144" t="str">
            <v>التخصصية الثانية</v>
          </cell>
        </row>
        <row r="145">
          <cell r="A145">
            <v>26405312500203</v>
          </cell>
          <cell r="B145">
            <v>143</v>
          </cell>
          <cell r="C145" t="str">
            <v>سامية شاكر على عبد الهادى</v>
          </cell>
          <cell r="D145">
            <v>1441.24</v>
          </cell>
          <cell r="E145">
            <v>196.52</v>
          </cell>
          <cell r="F145">
            <v>46.23</v>
          </cell>
          <cell r="G145"/>
          <cell r="H145">
            <v>50</v>
          </cell>
          <cell r="I145"/>
          <cell r="J145"/>
          <cell r="K145"/>
          <cell r="L145"/>
          <cell r="M145"/>
          <cell r="N145"/>
          <cell r="O145">
            <v>50</v>
          </cell>
          <cell r="P145"/>
          <cell r="Q145"/>
          <cell r="R145">
            <v>395.67</v>
          </cell>
          <cell r="S145">
            <v>21834.71</v>
          </cell>
          <cell r="T145"/>
          <cell r="U145"/>
          <cell r="V145">
            <v>0</v>
          </cell>
          <cell r="W145">
            <v>11.25</v>
          </cell>
          <cell r="X145">
            <v>11.85</v>
          </cell>
          <cell r="Y145">
            <v>0.25</v>
          </cell>
          <cell r="Z145">
            <v>41.07</v>
          </cell>
          <cell r="AA145">
            <v>8.59</v>
          </cell>
          <cell r="AB145">
            <v>1.61</v>
          </cell>
          <cell r="AC145" t="str">
            <v>التخصصية الثانية</v>
          </cell>
        </row>
        <row r="146">
          <cell r="A146">
            <v>27405112501756</v>
          </cell>
          <cell r="B146">
            <v>144</v>
          </cell>
          <cell r="C146" t="str">
            <v>سعد الدين محمد مصطفى حسن</v>
          </cell>
          <cell r="D146">
            <v>1543.62</v>
          </cell>
          <cell r="E146">
            <v>249.81</v>
          </cell>
          <cell r="F146">
            <v>62.52</v>
          </cell>
          <cell r="G146"/>
          <cell r="H146">
            <v>140</v>
          </cell>
          <cell r="I146"/>
          <cell r="J146"/>
          <cell r="K146"/>
          <cell r="L146"/>
          <cell r="M146"/>
          <cell r="N146"/>
          <cell r="O146">
            <v>140</v>
          </cell>
          <cell r="P146"/>
          <cell r="Q146"/>
          <cell r="R146">
            <v>432.9</v>
          </cell>
          <cell r="S146">
            <v>23356.639999999999</v>
          </cell>
          <cell r="T146"/>
          <cell r="U146"/>
          <cell r="V146">
            <v>0</v>
          </cell>
          <cell r="W146">
            <v>13.05</v>
          </cell>
          <cell r="X146">
            <v>14.4</v>
          </cell>
          <cell r="Y146">
            <v>0.25</v>
          </cell>
          <cell r="Z146">
            <v>65.22</v>
          </cell>
          <cell r="AA146">
            <v>15.34</v>
          </cell>
          <cell r="AB146">
            <v>0</v>
          </cell>
          <cell r="AC146" t="str">
            <v>التخصصية الثانية</v>
          </cell>
        </row>
        <row r="147">
          <cell r="A147">
            <v>26710122500263</v>
          </cell>
          <cell r="B147">
            <v>145</v>
          </cell>
          <cell r="C147" t="str">
            <v>سلوى محمد موسى على</v>
          </cell>
          <cell r="D147">
            <v>1415.02</v>
          </cell>
          <cell r="E147">
            <v>188.04</v>
          </cell>
          <cell r="F147">
            <v>42.66</v>
          </cell>
          <cell r="G147"/>
          <cell r="H147">
            <v>150</v>
          </cell>
          <cell r="I147"/>
          <cell r="J147"/>
          <cell r="K147"/>
          <cell r="L147"/>
          <cell r="M147"/>
          <cell r="N147"/>
          <cell r="O147">
            <v>150</v>
          </cell>
          <cell r="P147"/>
          <cell r="Q147"/>
          <cell r="R147">
            <v>385.85</v>
          </cell>
          <cell r="S147">
            <v>21054.22</v>
          </cell>
          <cell r="T147">
            <v>17.45</v>
          </cell>
          <cell r="U147"/>
          <cell r="V147">
            <v>17.45</v>
          </cell>
          <cell r="W147">
            <v>11.75</v>
          </cell>
          <cell r="X147">
            <v>12.5</v>
          </cell>
          <cell r="Y147">
            <v>0.25</v>
          </cell>
          <cell r="Z147">
            <v>45.88</v>
          </cell>
          <cell r="AA147">
            <v>10.35</v>
          </cell>
          <cell r="AB147">
            <v>8.08</v>
          </cell>
          <cell r="AC147" t="str">
            <v>التخصصية الثانية</v>
          </cell>
        </row>
        <row r="148">
          <cell r="A148">
            <v>28009142501786</v>
          </cell>
          <cell r="B148">
            <v>146</v>
          </cell>
          <cell r="C148" t="str">
            <v>سميحه فاروق احمد شاهين</v>
          </cell>
          <cell r="D148">
            <v>1109.45</v>
          </cell>
          <cell r="E148"/>
          <cell r="F148">
            <v>5.51</v>
          </cell>
          <cell r="G148"/>
          <cell r="H148">
            <v>50</v>
          </cell>
          <cell r="I148"/>
          <cell r="J148"/>
          <cell r="K148"/>
          <cell r="L148"/>
          <cell r="M148"/>
          <cell r="N148"/>
          <cell r="O148">
            <v>50</v>
          </cell>
          <cell r="P148"/>
          <cell r="Q148"/>
          <cell r="R148">
            <v>263</v>
          </cell>
          <cell r="S148">
            <v>14250.730000000003</v>
          </cell>
          <cell r="T148"/>
          <cell r="U148"/>
          <cell r="V148">
            <v>0</v>
          </cell>
          <cell r="W148">
            <v>7.45</v>
          </cell>
          <cell r="X148">
            <v>8.4</v>
          </cell>
          <cell r="Y148">
            <v>1.4</v>
          </cell>
          <cell r="Z148"/>
          <cell r="AA148"/>
          <cell r="AB148">
            <v>11.03</v>
          </cell>
          <cell r="AC148" t="str">
            <v>التخصصية الثانية</v>
          </cell>
        </row>
        <row r="149">
          <cell r="A149">
            <v>28607162500063</v>
          </cell>
          <cell r="B149">
            <v>68</v>
          </cell>
          <cell r="C149" t="str">
            <v>مروة مجدى عبد الحافظ سيد</v>
          </cell>
          <cell r="D149">
            <v>1096.17</v>
          </cell>
          <cell r="E149"/>
          <cell r="F149">
            <v>5.47</v>
          </cell>
          <cell r="G149"/>
          <cell r="H149">
            <v>50</v>
          </cell>
          <cell r="I149"/>
          <cell r="J149"/>
          <cell r="K149"/>
          <cell r="L149"/>
          <cell r="M149"/>
          <cell r="N149"/>
          <cell r="O149">
            <v>50</v>
          </cell>
          <cell r="P149">
            <v>2466.1999999999998</v>
          </cell>
          <cell r="Q149">
            <v>1569.48</v>
          </cell>
          <cell r="R149">
            <v>260</v>
          </cell>
          <cell r="S149">
            <v>15322.030000000004</v>
          </cell>
          <cell r="T149"/>
          <cell r="U149"/>
          <cell r="V149">
            <v>0</v>
          </cell>
          <cell r="W149">
            <v>7.35</v>
          </cell>
          <cell r="X149">
            <v>8.3000000000000007</v>
          </cell>
          <cell r="Y149">
            <v>10.9</v>
          </cell>
          <cell r="Z149"/>
          <cell r="AA149"/>
          <cell r="AB149">
            <v>79.25</v>
          </cell>
          <cell r="AC149" t="str">
            <v>التخصصية الثالثة</v>
          </cell>
        </row>
        <row r="150">
          <cell r="A150">
            <v>28501142500382</v>
          </cell>
          <cell r="B150">
            <v>69</v>
          </cell>
          <cell r="C150" t="str">
            <v>مروة محمد على محمد</v>
          </cell>
          <cell r="D150">
            <v>1096.17</v>
          </cell>
          <cell r="E150"/>
          <cell r="F150">
            <v>5.47</v>
          </cell>
          <cell r="G150"/>
          <cell r="H150">
            <v>50</v>
          </cell>
          <cell r="I150"/>
          <cell r="J150"/>
          <cell r="K150"/>
          <cell r="L150"/>
          <cell r="M150"/>
          <cell r="N150"/>
          <cell r="O150">
            <v>50</v>
          </cell>
          <cell r="P150">
            <v>2206.1999999999998</v>
          </cell>
          <cell r="Q150">
            <v>1569.48</v>
          </cell>
          <cell r="R150">
            <v>260</v>
          </cell>
          <cell r="S150">
            <v>14542.03</v>
          </cell>
          <cell r="T150"/>
          <cell r="U150"/>
          <cell r="V150">
            <v>0</v>
          </cell>
          <cell r="W150">
            <v>7.35</v>
          </cell>
          <cell r="X150">
            <v>8.3000000000000007</v>
          </cell>
          <cell r="Y150">
            <v>9.4999999999999982</v>
          </cell>
          <cell r="Z150"/>
          <cell r="AA150"/>
          <cell r="AB150">
            <v>58.68</v>
          </cell>
          <cell r="AC150" t="str">
            <v>التخصصية الثالثة</v>
          </cell>
        </row>
        <row r="151">
          <cell r="A151">
            <v>28304192500162</v>
          </cell>
          <cell r="B151">
            <v>149</v>
          </cell>
          <cell r="C151" t="str">
            <v>صفاء مختار محمود ضاحى</v>
          </cell>
          <cell r="D151">
            <v>1300.98</v>
          </cell>
          <cell r="E151">
            <v>67.010000000000005</v>
          </cell>
          <cell r="F151">
            <v>17.010000000000002</v>
          </cell>
          <cell r="G151"/>
          <cell r="H151">
            <v>50</v>
          </cell>
          <cell r="I151"/>
          <cell r="J151"/>
          <cell r="K151"/>
          <cell r="L151"/>
          <cell r="M151"/>
          <cell r="N151"/>
          <cell r="O151">
            <v>50</v>
          </cell>
          <cell r="P151"/>
          <cell r="Q151"/>
          <cell r="R151">
            <v>325.2</v>
          </cell>
          <cell r="S151">
            <v>18672.61</v>
          </cell>
          <cell r="T151"/>
          <cell r="U151"/>
          <cell r="V151">
            <v>0</v>
          </cell>
          <cell r="W151">
            <v>9.25</v>
          </cell>
          <cell r="X151">
            <v>10.35</v>
          </cell>
          <cell r="Y151">
            <v>1.4</v>
          </cell>
          <cell r="Z151">
            <v>14.66</v>
          </cell>
          <cell r="AA151">
            <v>4.72</v>
          </cell>
          <cell r="AB151">
            <v>11.99</v>
          </cell>
          <cell r="AC151" t="str">
            <v>التخصصية الثانية</v>
          </cell>
        </row>
        <row r="152">
          <cell r="A152">
            <v>28310042500156</v>
          </cell>
          <cell r="B152">
            <v>150</v>
          </cell>
          <cell r="C152" t="str">
            <v>عاصم جمال قطب حسن</v>
          </cell>
          <cell r="D152">
            <v>1117.3699999999999</v>
          </cell>
          <cell r="E152"/>
          <cell r="F152">
            <v>5.54</v>
          </cell>
          <cell r="G152"/>
          <cell r="H152">
            <v>50</v>
          </cell>
          <cell r="I152"/>
          <cell r="J152"/>
          <cell r="K152"/>
          <cell r="L152"/>
          <cell r="M152"/>
          <cell r="N152"/>
          <cell r="O152">
            <v>50</v>
          </cell>
          <cell r="P152"/>
          <cell r="Q152"/>
          <cell r="R152">
            <v>266</v>
          </cell>
          <cell r="S152">
            <v>14650.85</v>
          </cell>
          <cell r="T152"/>
          <cell r="U152"/>
          <cell r="V152">
            <v>0</v>
          </cell>
          <cell r="W152">
            <v>7.5</v>
          </cell>
          <cell r="X152">
            <v>7.9</v>
          </cell>
          <cell r="Y152">
            <v>0.25</v>
          </cell>
          <cell r="Z152"/>
          <cell r="AA152"/>
          <cell r="AB152">
            <v>0.44</v>
          </cell>
          <cell r="AC152" t="str">
            <v>التخصصية الثانية</v>
          </cell>
        </row>
        <row r="153">
          <cell r="A153">
            <v>28201032504214</v>
          </cell>
          <cell r="B153">
            <v>70</v>
          </cell>
          <cell r="C153" t="str">
            <v>مصطفى صلاح الدين سيد عبد الرحمن</v>
          </cell>
          <cell r="D153">
            <v>687.58</v>
          </cell>
          <cell r="E153"/>
          <cell r="F153">
            <v>3.35</v>
          </cell>
          <cell r="G153"/>
          <cell r="H153">
            <v>100</v>
          </cell>
          <cell r="I153"/>
          <cell r="J153"/>
          <cell r="K153"/>
          <cell r="L153"/>
          <cell r="M153"/>
          <cell r="N153"/>
          <cell r="O153">
            <v>100</v>
          </cell>
          <cell r="P153">
            <v>2027.38</v>
          </cell>
          <cell r="Q153">
            <v>1655.58</v>
          </cell>
          <cell r="R153">
            <v>274</v>
          </cell>
          <cell r="S153">
            <v>15329.209999999997</v>
          </cell>
          <cell r="T153"/>
          <cell r="U153"/>
          <cell r="V153">
            <v>0</v>
          </cell>
          <cell r="W153">
            <v>4.3</v>
          </cell>
          <cell r="X153">
            <v>9.0500000000000007</v>
          </cell>
          <cell r="Y153">
            <v>8.2999999999999989</v>
          </cell>
          <cell r="Z153"/>
          <cell r="AA153">
            <v>1.24</v>
          </cell>
          <cell r="AB153">
            <v>23.69</v>
          </cell>
          <cell r="AC153" t="str">
            <v>التخصصية الثانية</v>
          </cell>
        </row>
        <row r="154">
          <cell r="A154">
            <v>28403242500051</v>
          </cell>
          <cell r="B154">
            <v>71</v>
          </cell>
          <cell r="C154" t="str">
            <v>مصطفى عيد سيد محمد</v>
          </cell>
          <cell r="D154">
            <v>1104.0999999999999</v>
          </cell>
          <cell r="E154"/>
          <cell r="F154">
            <v>5.51</v>
          </cell>
          <cell r="G154"/>
          <cell r="H154">
            <v>50</v>
          </cell>
          <cell r="I154"/>
          <cell r="J154">
            <v>223.18</v>
          </cell>
          <cell r="K154"/>
          <cell r="L154"/>
          <cell r="M154"/>
          <cell r="N154"/>
          <cell r="O154">
            <v>273.18</v>
          </cell>
          <cell r="P154">
            <v>2292.3100000000004</v>
          </cell>
          <cell r="Q154">
            <v>1587.93</v>
          </cell>
          <cell r="R154">
            <v>263</v>
          </cell>
          <cell r="S154">
            <v>14824.32</v>
          </cell>
          <cell r="T154"/>
          <cell r="U154"/>
          <cell r="V154">
            <v>0</v>
          </cell>
          <cell r="W154">
            <v>7.4</v>
          </cell>
          <cell r="X154">
            <v>8.35</v>
          </cell>
          <cell r="Y154">
            <v>9.6499999999999986</v>
          </cell>
          <cell r="Z154"/>
          <cell r="AA154"/>
          <cell r="AB154">
            <v>69.2</v>
          </cell>
          <cell r="AC154" t="str">
            <v>التخصصية الثالثة</v>
          </cell>
        </row>
        <row r="155">
          <cell r="A155">
            <v>27807022501821</v>
          </cell>
          <cell r="B155">
            <v>72</v>
          </cell>
          <cell r="C155" t="str">
            <v>منى قاسم أحمد على</v>
          </cell>
          <cell r="D155">
            <v>1145.97</v>
          </cell>
          <cell r="E155">
            <v>34.42</v>
          </cell>
          <cell r="F155">
            <v>5.82</v>
          </cell>
          <cell r="G155"/>
          <cell r="H155">
            <v>50</v>
          </cell>
          <cell r="I155"/>
          <cell r="J155"/>
          <cell r="K155"/>
          <cell r="L155"/>
          <cell r="M155"/>
          <cell r="N155"/>
          <cell r="O155">
            <v>50</v>
          </cell>
          <cell r="P155">
            <v>2428.6000000000004</v>
          </cell>
          <cell r="Q155">
            <v>1693.48</v>
          </cell>
          <cell r="R155">
            <v>280</v>
          </cell>
          <cell r="S155">
            <v>16266.08</v>
          </cell>
          <cell r="T155">
            <v>8.44</v>
          </cell>
          <cell r="U155"/>
          <cell r="V155">
            <v>8.44</v>
          </cell>
          <cell r="W155">
            <v>7.9</v>
          </cell>
          <cell r="X155">
            <v>9.3000000000000007</v>
          </cell>
          <cell r="Y155">
            <v>10.650000000000002</v>
          </cell>
          <cell r="Z155"/>
          <cell r="AA155">
            <v>1.84</v>
          </cell>
          <cell r="AB155">
            <v>98.910000000000025</v>
          </cell>
          <cell r="AC155" t="str">
            <v>التخصصية الثانية</v>
          </cell>
        </row>
        <row r="156">
          <cell r="A156">
            <v>28409202500227</v>
          </cell>
          <cell r="B156">
            <v>73</v>
          </cell>
          <cell r="C156" t="str">
            <v>مها مراد احمد شوكت</v>
          </cell>
          <cell r="D156">
            <v>712.51</v>
          </cell>
          <cell r="E156"/>
          <cell r="F156">
            <v>3.56</v>
          </cell>
          <cell r="G156"/>
          <cell r="H156">
            <v>50</v>
          </cell>
          <cell r="I156"/>
          <cell r="J156"/>
          <cell r="K156"/>
          <cell r="L156"/>
          <cell r="M156"/>
          <cell r="N156"/>
          <cell r="O156">
            <v>50</v>
          </cell>
          <cell r="P156">
            <v>1637.9999999999998</v>
          </cell>
          <cell r="Q156">
            <v>1569.48</v>
          </cell>
          <cell r="R156">
            <v>260</v>
          </cell>
          <cell r="S156">
            <v>13831.89</v>
          </cell>
          <cell r="T156"/>
          <cell r="U156"/>
          <cell r="V156">
            <v>0</v>
          </cell>
          <cell r="W156">
            <v>7.35</v>
          </cell>
          <cell r="X156">
            <v>4.7</v>
          </cell>
          <cell r="Y156">
            <v>7.6499999999999995</v>
          </cell>
          <cell r="Z156"/>
          <cell r="AA156"/>
          <cell r="AB156">
            <v>50.860000000000007</v>
          </cell>
          <cell r="AC156" t="str">
            <v>التخصصية الثالثة</v>
          </cell>
        </row>
        <row r="157">
          <cell r="A157">
            <v>28003102503168</v>
          </cell>
          <cell r="B157">
            <v>74</v>
          </cell>
          <cell r="C157" t="str">
            <v>ناهد عبد الموجود محمود</v>
          </cell>
          <cell r="D157">
            <v>1032.52</v>
          </cell>
          <cell r="E157"/>
          <cell r="F157">
            <v>5.14</v>
          </cell>
          <cell r="G157"/>
          <cell r="H157">
            <v>50</v>
          </cell>
          <cell r="I157"/>
          <cell r="J157">
            <v>215.02</v>
          </cell>
          <cell r="K157"/>
          <cell r="L157"/>
          <cell r="M157"/>
          <cell r="N157"/>
          <cell r="O157">
            <v>265.02</v>
          </cell>
          <cell r="P157">
            <v>2179.3500000000004</v>
          </cell>
          <cell r="Q157">
            <v>1538.73</v>
          </cell>
          <cell r="R157">
            <v>255</v>
          </cell>
          <cell r="S157">
            <v>13729.39</v>
          </cell>
          <cell r="T157"/>
          <cell r="U157"/>
          <cell r="V157">
            <v>0</v>
          </cell>
          <cell r="W157">
            <v>6.45</v>
          </cell>
          <cell r="X157">
            <v>7.85</v>
          </cell>
          <cell r="Y157">
            <v>9.3000000000000007</v>
          </cell>
          <cell r="Z157"/>
          <cell r="AA157"/>
          <cell r="AB157">
            <v>40.419999999999995</v>
          </cell>
          <cell r="AC157" t="str">
            <v>التخصصية الثالثة</v>
          </cell>
        </row>
        <row r="158">
          <cell r="A158">
            <v>27806222500083</v>
          </cell>
          <cell r="B158">
            <v>75</v>
          </cell>
          <cell r="C158" t="str">
            <v>نجلاء احمد دياب سلامة</v>
          </cell>
          <cell r="D158">
            <v>1162.82</v>
          </cell>
          <cell r="E158">
            <v>4.74</v>
          </cell>
          <cell r="F158">
            <v>5.69</v>
          </cell>
          <cell r="G158"/>
          <cell r="H158">
            <v>50</v>
          </cell>
          <cell r="I158"/>
          <cell r="J158"/>
          <cell r="K158"/>
          <cell r="L158"/>
          <cell r="M158"/>
          <cell r="N158"/>
          <cell r="O158">
            <v>50</v>
          </cell>
          <cell r="P158">
            <v>2374.71</v>
          </cell>
          <cell r="Q158">
            <v>1710.93</v>
          </cell>
          <cell r="R158">
            <v>283</v>
          </cell>
          <cell r="S158">
            <v>15516.510000000002</v>
          </cell>
          <cell r="T158"/>
          <cell r="U158"/>
          <cell r="V158">
            <v>0</v>
          </cell>
          <cell r="W158">
            <v>7.85</v>
          </cell>
          <cell r="X158">
            <v>8.8000000000000007</v>
          </cell>
          <cell r="Y158">
            <v>10.750000000000002</v>
          </cell>
          <cell r="Z158"/>
          <cell r="AA158">
            <v>0.59</v>
          </cell>
          <cell r="AB158">
            <v>91.28</v>
          </cell>
          <cell r="AC158" t="str">
            <v>التخصصية الثانية</v>
          </cell>
        </row>
        <row r="159">
          <cell r="A159">
            <v>27512112500165</v>
          </cell>
          <cell r="B159">
            <v>76</v>
          </cell>
          <cell r="C159" t="str">
            <v>نجوان رضا محمد عمر</v>
          </cell>
          <cell r="D159">
            <v>1162.82</v>
          </cell>
          <cell r="E159">
            <v>46.68</v>
          </cell>
          <cell r="F159">
            <v>5.92</v>
          </cell>
          <cell r="G159"/>
          <cell r="H159">
            <v>150</v>
          </cell>
          <cell r="I159"/>
          <cell r="J159"/>
          <cell r="K159"/>
          <cell r="L159"/>
          <cell r="M159"/>
          <cell r="N159"/>
          <cell r="O159">
            <v>150</v>
          </cell>
          <cell r="P159">
            <v>2545.5600000000004</v>
          </cell>
          <cell r="Q159">
            <v>1741.68</v>
          </cell>
          <cell r="R159">
            <v>288</v>
          </cell>
          <cell r="S159">
            <v>16058.349999999999</v>
          </cell>
          <cell r="T159">
            <v>5.52</v>
          </cell>
          <cell r="U159"/>
          <cell r="V159">
            <v>5.52</v>
          </cell>
          <cell r="W159">
            <v>8.85</v>
          </cell>
          <cell r="X159">
            <v>9.8000000000000007</v>
          </cell>
          <cell r="Y159">
            <v>11.400000000000002</v>
          </cell>
          <cell r="Z159">
            <v>9.0399999999999991</v>
          </cell>
          <cell r="AA159">
            <v>3.21</v>
          </cell>
          <cell r="AB159">
            <v>120.87000000000002</v>
          </cell>
          <cell r="AC159" t="str">
            <v>التخصصية الثانية</v>
          </cell>
        </row>
        <row r="160">
          <cell r="A160">
            <v>28108052500126</v>
          </cell>
          <cell r="B160">
            <v>77</v>
          </cell>
          <cell r="C160" t="str">
            <v>نجوى إبراهيم عبد العال مهران</v>
          </cell>
          <cell r="D160">
            <v>1145.97</v>
          </cell>
          <cell r="E160">
            <v>15.97</v>
          </cell>
          <cell r="F160">
            <v>5.7</v>
          </cell>
          <cell r="G160"/>
          <cell r="H160">
            <v>50</v>
          </cell>
          <cell r="I160"/>
          <cell r="J160"/>
          <cell r="K160"/>
          <cell r="L160"/>
          <cell r="M160"/>
          <cell r="N160"/>
          <cell r="O160">
            <v>50</v>
          </cell>
          <cell r="P160">
            <v>2331.75</v>
          </cell>
          <cell r="Q160">
            <v>1661.73</v>
          </cell>
          <cell r="R160">
            <v>275</v>
          </cell>
          <cell r="S160">
            <v>15481.709999999995</v>
          </cell>
          <cell r="T160">
            <v>2.5299999999999998</v>
          </cell>
          <cell r="U160"/>
          <cell r="V160">
            <v>2.5299999999999998</v>
          </cell>
          <cell r="W160">
            <v>7.8</v>
          </cell>
          <cell r="X160">
            <v>8.8000000000000007</v>
          </cell>
          <cell r="Y160">
            <v>10.4</v>
          </cell>
          <cell r="Z160"/>
          <cell r="AA160">
            <v>0.54</v>
          </cell>
          <cell r="AB160">
            <v>85.510000000000019</v>
          </cell>
          <cell r="AC160" t="str">
            <v>التخصصية الثانية</v>
          </cell>
        </row>
        <row r="161">
          <cell r="A161">
            <v>26701012500404</v>
          </cell>
          <cell r="B161">
            <v>78</v>
          </cell>
          <cell r="C161" t="str">
            <v>نجوى عزت عبد المجيد القرنى</v>
          </cell>
          <cell r="D161">
            <v>1145.97</v>
          </cell>
          <cell r="E161">
            <v>2.69</v>
          </cell>
          <cell r="F161">
            <v>5.63</v>
          </cell>
          <cell r="G161"/>
          <cell r="H161">
            <v>50</v>
          </cell>
          <cell r="I161"/>
          <cell r="J161"/>
          <cell r="K161"/>
          <cell r="L161"/>
          <cell r="M161"/>
          <cell r="N161"/>
          <cell r="O161">
            <v>50</v>
          </cell>
          <cell r="P161">
            <v>3029.1000000000004</v>
          </cell>
          <cell r="Q161">
            <v>1680.18</v>
          </cell>
          <cell r="R161">
            <v>278</v>
          </cell>
          <cell r="S161">
            <v>16130.04</v>
          </cell>
          <cell r="T161">
            <v>29.76</v>
          </cell>
          <cell r="U161"/>
          <cell r="V161">
            <v>29.76</v>
          </cell>
          <cell r="W161">
            <v>7.7</v>
          </cell>
          <cell r="X161">
            <v>8.9</v>
          </cell>
          <cell r="Y161">
            <v>13.800000000000002</v>
          </cell>
          <cell r="Z161"/>
          <cell r="AA161">
            <v>0.86</v>
          </cell>
          <cell r="AB161">
            <v>100.30000000000003</v>
          </cell>
          <cell r="AC161" t="str">
            <v>التخصصية الثانية</v>
          </cell>
        </row>
        <row r="162">
          <cell r="A162">
            <v>28409082500082</v>
          </cell>
          <cell r="B162">
            <v>79</v>
          </cell>
          <cell r="C162" t="str">
            <v>نهال محمد عصمت محمد بيومى</v>
          </cell>
          <cell r="D162">
            <v>1145.97</v>
          </cell>
          <cell r="E162"/>
          <cell r="F162">
            <v>5.58</v>
          </cell>
          <cell r="G162"/>
          <cell r="H162">
            <v>95</v>
          </cell>
          <cell r="I162"/>
          <cell r="J162"/>
          <cell r="K162"/>
          <cell r="L162"/>
          <cell r="M162"/>
          <cell r="N162"/>
          <cell r="O162">
            <v>95</v>
          </cell>
          <cell r="P162">
            <v>2035.7299999999998</v>
          </cell>
          <cell r="Q162">
            <v>1655.58</v>
          </cell>
          <cell r="R162">
            <v>274</v>
          </cell>
          <cell r="S162">
            <v>14973.56</v>
          </cell>
          <cell r="T162"/>
          <cell r="U162"/>
          <cell r="V162">
            <v>0</v>
          </cell>
          <cell r="W162">
            <v>8.0500000000000007</v>
          </cell>
          <cell r="X162">
            <v>9</v>
          </cell>
          <cell r="Y162">
            <v>8.7999999999999989</v>
          </cell>
          <cell r="Z162"/>
          <cell r="AA162">
            <v>1.1399999999999999</v>
          </cell>
          <cell r="AB162">
            <v>86.79</v>
          </cell>
          <cell r="AC162" t="str">
            <v>التخصصية الثانية</v>
          </cell>
        </row>
        <row r="163">
          <cell r="A163">
            <v>27003302500151</v>
          </cell>
          <cell r="B163">
            <v>161</v>
          </cell>
          <cell r="C163" t="str">
            <v>محمد محمود عبد الله عبد الرحيم</v>
          </cell>
          <cell r="D163">
            <v>1795.4</v>
          </cell>
          <cell r="E163">
            <v>304.05</v>
          </cell>
          <cell r="F163">
            <v>79.790000000000006</v>
          </cell>
          <cell r="G163"/>
          <cell r="H163">
            <v>150</v>
          </cell>
          <cell r="I163"/>
          <cell r="J163"/>
          <cell r="K163"/>
          <cell r="L163"/>
          <cell r="M163"/>
          <cell r="N163"/>
          <cell r="O163">
            <v>150</v>
          </cell>
          <cell r="P163"/>
          <cell r="Q163">
            <v>0</v>
          </cell>
          <cell r="R163">
            <v>507.11</v>
          </cell>
          <cell r="S163">
            <v>29160</v>
          </cell>
          <cell r="T163"/>
          <cell r="U163">
            <v>11.33</v>
          </cell>
          <cell r="V163">
            <v>11.33</v>
          </cell>
          <cell r="W163">
            <v>15.3</v>
          </cell>
          <cell r="X163">
            <v>16.649999999999999</v>
          </cell>
          <cell r="Y163">
            <v>1.55</v>
          </cell>
          <cell r="Z163">
            <v>93.71</v>
          </cell>
          <cell r="AA163">
            <v>21.39</v>
          </cell>
          <cell r="AB163">
            <v>20.22</v>
          </cell>
          <cell r="AC163" t="str">
            <v>التخصصية الثانية</v>
          </cell>
        </row>
        <row r="164">
          <cell r="A164">
            <v>28310112500426</v>
          </cell>
          <cell r="B164">
            <v>80</v>
          </cell>
          <cell r="C164" t="str">
            <v>نهى عثمان عبدالحافظ ابراهيم</v>
          </cell>
          <cell r="D164">
            <v>1011.29</v>
          </cell>
          <cell r="E164"/>
          <cell r="F164">
            <v>5.08</v>
          </cell>
          <cell r="G164"/>
          <cell r="H164">
            <v>50</v>
          </cell>
          <cell r="I164"/>
          <cell r="J164"/>
          <cell r="K164"/>
          <cell r="L164"/>
          <cell r="M164"/>
          <cell r="N164"/>
          <cell r="O164">
            <v>50</v>
          </cell>
          <cell r="P164">
            <v>2131.02</v>
          </cell>
          <cell r="Q164">
            <v>1483.38</v>
          </cell>
          <cell r="R164">
            <v>246</v>
          </cell>
          <cell r="S164">
            <v>13971.300000000001</v>
          </cell>
          <cell r="T164"/>
          <cell r="U164">
            <v>216.5</v>
          </cell>
          <cell r="V164">
            <v>216.5</v>
          </cell>
          <cell r="W164">
            <v>6.35</v>
          </cell>
          <cell r="X164">
            <v>5.65</v>
          </cell>
          <cell r="Y164">
            <v>8.65</v>
          </cell>
          <cell r="Z164"/>
          <cell r="AA164"/>
          <cell r="AB164">
            <v>1.96</v>
          </cell>
          <cell r="AC164" t="str">
            <v>التخصصية الثالثة</v>
          </cell>
        </row>
        <row r="165">
          <cell r="A165">
            <v>28712152500268</v>
          </cell>
          <cell r="B165">
            <v>81</v>
          </cell>
          <cell r="C165" t="str">
            <v>نهى فتحى محمد الصغير</v>
          </cell>
          <cell r="D165">
            <v>955.3</v>
          </cell>
          <cell r="E165"/>
          <cell r="F165">
            <v>5.0999999999999996</v>
          </cell>
          <cell r="G165"/>
          <cell r="H165">
            <v>50</v>
          </cell>
          <cell r="I165"/>
          <cell r="J165"/>
          <cell r="K165"/>
          <cell r="L165"/>
          <cell r="M165"/>
          <cell r="N165">
            <v>14.4</v>
          </cell>
          <cell r="O165">
            <v>64.400000000000006</v>
          </cell>
          <cell r="P165">
            <v>2168.31</v>
          </cell>
          <cell r="Q165">
            <v>1520.28</v>
          </cell>
          <cell r="R165">
            <v>252</v>
          </cell>
          <cell r="S165">
            <v>12679.77</v>
          </cell>
          <cell r="T165"/>
          <cell r="U165"/>
          <cell r="V165">
            <v>0</v>
          </cell>
          <cell r="W165">
            <v>6.1</v>
          </cell>
          <cell r="X165">
            <v>7.35</v>
          </cell>
          <cell r="Y165">
            <v>9.2000000000000011</v>
          </cell>
          <cell r="Z165"/>
          <cell r="AA165"/>
          <cell r="AB165">
            <v>25.099999999999998</v>
          </cell>
          <cell r="AC165" t="str">
            <v>التخصصية الثالثة</v>
          </cell>
        </row>
        <row r="166">
          <cell r="A166">
            <v>27201270103488</v>
          </cell>
          <cell r="B166">
            <v>164</v>
          </cell>
          <cell r="C166" t="str">
            <v>منال موسى على قوشتى</v>
          </cell>
          <cell r="D166">
            <v>1355.44</v>
          </cell>
          <cell r="E166">
            <v>159.19</v>
          </cell>
          <cell r="F166">
            <v>33.36</v>
          </cell>
          <cell r="G166"/>
          <cell r="H166">
            <v>50</v>
          </cell>
          <cell r="I166"/>
          <cell r="J166"/>
          <cell r="K166"/>
          <cell r="L166"/>
          <cell r="M166"/>
          <cell r="N166"/>
          <cell r="O166">
            <v>50</v>
          </cell>
          <cell r="P166"/>
          <cell r="Q166">
            <v>0</v>
          </cell>
          <cell r="R166">
            <v>364.71</v>
          </cell>
          <cell r="S166">
            <v>20245.64</v>
          </cell>
          <cell r="T166">
            <v>9.83</v>
          </cell>
          <cell r="U166"/>
          <cell r="V166">
            <v>9.83</v>
          </cell>
          <cell r="W166">
            <v>10.35</v>
          </cell>
          <cell r="X166">
            <v>11.4</v>
          </cell>
          <cell r="Y166">
            <v>0.25</v>
          </cell>
          <cell r="Z166">
            <v>28.07</v>
          </cell>
          <cell r="AA166">
            <v>7.51</v>
          </cell>
          <cell r="AB166">
            <v>1.7</v>
          </cell>
          <cell r="AC166" t="str">
            <v>التخصصية الثانية</v>
          </cell>
        </row>
        <row r="167">
          <cell r="A167">
            <v>28708232500181</v>
          </cell>
          <cell r="B167">
            <v>82</v>
          </cell>
          <cell r="C167" t="str">
            <v>نهى محمد عفيفى محمود</v>
          </cell>
          <cell r="D167">
            <v>671.14</v>
          </cell>
          <cell r="E167"/>
          <cell r="F167">
            <v>3.34</v>
          </cell>
          <cell r="G167"/>
          <cell r="H167">
            <v>50</v>
          </cell>
          <cell r="I167"/>
          <cell r="J167">
            <v>213.02</v>
          </cell>
          <cell r="K167"/>
          <cell r="L167"/>
          <cell r="M167"/>
          <cell r="N167"/>
          <cell r="O167">
            <v>263.02</v>
          </cell>
          <cell r="P167">
            <v>2266.37</v>
          </cell>
          <cell r="Q167">
            <v>1538.73</v>
          </cell>
          <cell r="R167">
            <v>255</v>
          </cell>
          <cell r="S167">
            <v>24072.710000000003</v>
          </cell>
          <cell r="T167"/>
          <cell r="U167"/>
          <cell r="V167">
            <v>0</v>
          </cell>
          <cell r="W167">
            <v>6.45</v>
          </cell>
          <cell r="X167">
            <v>4.4000000000000004</v>
          </cell>
          <cell r="Y167">
            <v>10.749999999999998</v>
          </cell>
          <cell r="Z167"/>
          <cell r="AA167"/>
          <cell r="AB167">
            <v>49.52</v>
          </cell>
          <cell r="AC167" t="str">
            <v>التخصصية الثالثة</v>
          </cell>
        </row>
        <row r="168">
          <cell r="A168">
            <v>28309202500125</v>
          </cell>
          <cell r="B168">
            <v>83</v>
          </cell>
          <cell r="C168" t="str">
            <v>نهى محمد نبيل كامل محمود</v>
          </cell>
          <cell r="D168">
            <v>1145.97</v>
          </cell>
          <cell r="E168">
            <v>15.97</v>
          </cell>
          <cell r="F168">
            <v>5.7</v>
          </cell>
          <cell r="G168"/>
          <cell r="H168">
            <v>50</v>
          </cell>
          <cell r="I168"/>
          <cell r="J168"/>
          <cell r="K168"/>
          <cell r="L168"/>
          <cell r="M168"/>
          <cell r="N168"/>
          <cell r="O168">
            <v>50</v>
          </cell>
          <cell r="P168">
            <v>2331.75</v>
          </cell>
          <cell r="Q168">
            <v>1661.73</v>
          </cell>
          <cell r="R168">
            <v>275</v>
          </cell>
          <cell r="S168">
            <v>15481.709999999995</v>
          </cell>
          <cell r="T168"/>
          <cell r="U168"/>
          <cell r="V168">
            <v>0</v>
          </cell>
          <cell r="W168">
            <v>7.8</v>
          </cell>
          <cell r="X168">
            <v>8.8000000000000007</v>
          </cell>
          <cell r="Y168">
            <v>10.4</v>
          </cell>
          <cell r="Z168"/>
          <cell r="AA168">
            <v>0.59</v>
          </cell>
          <cell r="AB168">
            <v>86.810000000000031</v>
          </cell>
          <cell r="AC168" t="str">
            <v>التخصصية الثانية</v>
          </cell>
        </row>
        <row r="169">
          <cell r="A169">
            <v>28204210100288</v>
          </cell>
          <cell r="B169">
            <v>84</v>
          </cell>
          <cell r="C169" t="str">
            <v>نيفين عبد اللاه محمد عبد الرحيم</v>
          </cell>
          <cell r="D169">
            <v>1159.31</v>
          </cell>
          <cell r="E169"/>
          <cell r="F169">
            <v>5.51</v>
          </cell>
          <cell r="G169"/>
          <cell r="H169"/>
          <cell r="I169"/>
          <cell r="J169"/>
          <cell r="K169"/>
          <cell r="L169"/>
          <cell r="M169"/>
          <cell r="N169"/>
          <cell r="O169"/>
          <cell r="P169">
            <v>1878.21</v>
          </cell>
          <cell r="Q169">
            <v>1587.93</v>
          </cell>
          <cell r="R169">
            <v>263</v>
          </cell>
          <cell r="S169">
            <v>13919.679999999998</v>
          </cell>
          <cell r="T169"/>
          <cell r="U169"/>
          <cell r="V169">
            <v>0</v>
          </cell>
          <cell r="W169"/>
          <cell r="X169">
            <v>8.4</v>
          </cell>
          <cell r="Y169">
            <v>7.9</v>
          </cell>
          <cell r="Z169"/>
          <cell r="AA169"/>
          <cell r="AB169">
            <v>57.83</v>
          </cell>
          <cell r="AC169" t="str">
            <v>التخصصية الثالثة</v>
          </cell>
        </row>
        <row r="170">
          <cell r="A170">
            <v>28707172500121</v>
          </cell>
          <cell r="B170">
            <v>85</v>
          </cell>
          <cell r="C170" t="str">
            <v>هاله علي الدين محمود سيد</v>
          </cell>
          <cell r="D170">
            <v>1096.17</v>
          </cell>
          <cell r="E170"/>
          <cell r="F170">
            <v>5.47</v>
          </cell>
          <cell r="G170"/>
          <cell r="H170">
            <v>50</v>
          </cell>
          <cell r="I170"/>
          <cell r="J170">
            <v>221.37</v>
          </cell>
          <cell r="K170"/>
          <cell r="L170"/>
          <cell r="M170"/>
          <cell r="N170"/>
          <cell r="O170">
            <v>271.37</v>
          </cell>
          <cell r="P170">
            <v>1846.2</v>
          </cell>
          <cell r="Q170">
            <v>1569.48</v>
          </cell>
          <cell r="R170">
            <v>260</v>
          </cell>
          <cell r="S170">
            <v>14177.03</v>
          </cell>
          <cell r="T170"/>
          <cell r="U170"/>
          <cell r="V170">
            <v>0</v>
          </cell>
          <cell r="W170">
            <v>7.35</v>
          </cell>
          <cell r="X170">
            <v>8.3000000000000007</v>
          </cell>
          <cell r="Y170">
            <v>8.4999999999999982</v>
          </cell>
          <cell r="Z170"/>
          <cell r="AA170"/>
          <cell r="AB170">
            <v>55.750000000000007</v>
          </cell>
          <cell r="AC170" t="str">
            <v>التخصصية الثالثة</v>
          </cell>
        </row>
        <row r="171">
          <cell r="A171">
            <v>28610012513826</v>
          </cell>
          <cell r="B171">
            <v>86</v>
          </cell>
          <cell r="C171" t="str">
            <v>هناء بيومى على بيومى</v>
          </cell>
          <cell r="D171">
            <v>1096.17</v>
          </cell>
          <cell r="E171"/>
          <cell r="F171">
            <v>5.47</v>
          </cell>
          <cell r="G171"/>
          <cell r="H171">
            <v>50</v>
          </cell>
          <cell r="I171"/>
          <cell r="J171"/>
          <cell r="K171"/>
          <cell r="L171"/>
          <cell r="M171"/>
          <cell r="N171"/>
          <cell r="O171">
            <v>50</v>
          </cell>
          <cell r="P171">
            <v>2196.1999999999998</v>
          </cell>
          <cell r="Q171">
            <v>1569.48</v>
          </cell>
          <cell r="R171">
            <v>260</v>
          </cell>
          <cell r="S171">
            <v>13300.84</v>
          </cell>
          <cell r="T171"/>
          <cell r="U171"/>
          <cell r="V171">
            <v>0</v>
          </cell>
          <cell r="W171">
            <v>7.35</v>
          </cell>
          <cell r="X171">
            <v>8.3000000000000007</v>
          </cell>
          <cell r="Y171">
            <v>10.149999999999999</v>
          </cell>
          <cell r="Z171"/>
          <cell r="AA171"/>
          <cell r="AB171">
            <v>78.83</v>
          </cell>
          <cell r="AC171" t="str">
            <v>التخصصية الثالثة</v>
          </cell>
        </row>
        <row r="172">
          <cell r="A172">
            <v>27601152500187</v>
          </cell>
          <cell r="B172">
            <v>87</v>
          </cell>
          <cell r="C172" t="str">
            <v>هند مسعود عبد الله مسعود</v>
          </cell>
          <cell r="D172">
            <v>1174.6199999999999</v>
          </cell>
          <cell r="E172"/>
          <cell r="F172">
            <v>5.71</v>
          </cell>
          <cell r="G172"/>
          <cell r="H172">
            <v>50</v>
          </cell>
          <cell r="I172"/>
          <cell r="J172"/>
          <cell r="K172"/>
          <cell r="L172"/>
          <cell r="M172"/>
          <cell r="N172"/>
          <cell r="O172">
            <v>50</v>
          </cell>
          <cell r="P172">
            <v>2310.27</v>
          </cell>
          <cell r="Q172">
            <v>1637.13</v>
          </cell>
          <cell r="R172">
            <v>271</v>
          </cell>
          <cell r="S172">
            <v>16084.73</v>
          </cell>
          <cell r="T172">
            <v>21</v>
          </cell>
          <cell r="U172"/>
          <cell r="V172">
            <v>21</v>
          </cell>
          <cell r="W172">
            <v>7.95</v>
          </cell>
          <cell r="X172">
            <v>8.8000000000000007</v>
          </cell>
          <cell r="Y172">
            <v>10.25</v>
          </cell>
          <cell r="Z172"/>
          <cell r="AA172">
            <v>0.61</v>
          </cell>
          <cell r="AB172">
            <v>83.139999999999986</v>
          </cell>
          <cell r="AC172" t="str">
            <v>التخصصية الثانية</v>
          </cell>
        </row>
        <row r="173">
          <cell r="A173">
            <v>28703202500168</v>
          </cell>
          <cell r="B173">
            <v>88</v>
          </cell>
          <cell r="C173" t="str">
            <v>ولاء عبد الناصر حسين أحمد</v>
          </cell>
          <cell r="D173">
            <v>1096.17</v>
          </cell>
          <cell r="E173"/>
          <cell r="F173">
            <v>5.47</v>
          </cell>
          <cell r="G173"/>
          <cell r="H173">
            <v>50</v>
          </cell>
          <cell r="I173"/>
          <cell r="J173">
            <v>221.37</v>
          </cell>
          <cell r="K173"/>
          <cell r="L173"/>
          <cell r="M173"/>
          <cell r="N173"/>
          <cell r="O173">
            <v>271.37</v>
          </cell>
          <cell r="P173">
            <v>2206.1999999999998</v>
          </cell>
          <cell r="Q173">
            <v>1569.48</v>
          </cell>
          <cell r="R173">
            <v>260</v>
          </cell>
          <cell r="S173">
            <v>14452.03</v>
          </cell>
          <cell r="T173"/>
          <cell r="U173"/>
          <cell r="V173">
            <v>0</v>
          </cell>
          <cell r="W173">
            <v>7.35</v>
          </cell>
          <cell r="X173">
            <v>8.3000000000000007</v>
          </cell>
          <cell r="Y173">
            <v>9.4999999999999982</v>
          </cell>
          <cell r="Z173"/>
          <cell r="AA173"/>
          <cell r="AB173">
            <v>58.68</v>
          </cell>
          <cell r="AC173" t="str">
            <v>التخصصية الثالثة</v>
          </cell>
        </row>
        <row r="174">
          <cell r="A174">
            <v>28505042500224</v>
          </cell>
          <cell r="B174">
            <v>172</v>
          </cell>
          <cell r="C174" t="str">
            <v>هبه إبراهيم عبد العال مهران</v>
          </cell>
          <cell r="D174">
            <v>1109.45</v>
          </cell>
          <cell r="E174"/>
          <cell r="F174">
            <v>5.51</v>
          </cell>
          <cell r="G174"/>
          <cell r="H174">
            <v>50</v>
          </cell>
          <cell r="I174"/>
          <cell r="J174"/>
          <cell r="K174"/>
          <cell r="L174"/>
          <cell r="M174"/>
          <cell r="N174"/>
          <cell r="O174">
            <v>50</v>
          </cell>
          <cell r="P174"/>
          <cell r="Q174">
            <v>0</v>
          </cell>
          <cell r="R174">
            <v>263</v>
          </cell>
          <cell r="S174">
            <v>14659.160000000003</v>
          </cell>
          <cell r="T174"/>
          <cell r="U174"/>
          <cell r="V174">
            <v>0</v>
          </cell>
          <cell r="W174">
            <v>7.45</v>
          </cell>
          <cell r="X174">
            <v>8.4</v>
          </cell>
          <cell r="Y174">
            <v>0.25</v>
          </cell>
          <cell r="Z174"/>
          <cell r="AA174"/>
          <cell r="AB174">
            <v>0</v>
          </cell>
          <cell r="AC174" t="str">
            <v>التخصصية الثانية</v>
          </cell>
        </row>
        <row r="175">
          <cell r="A175">
            <v>26810012701225</v>
          </cell>
          <cell r="B175">
            <v>173</v>
          </cell>
          <cell r="C175" t="str">
            <v>هناء الصادق عبد الظاهر مصطفى</v>
          </cell>
          <cell r="D175">
            <v>1639.31</v>
          </cell>
          <cell r="E175">
            <v>289.19</v>
          </cell>
          <cell r="F175">
            <v>71.67</v>
          </cell>
          <cell r="G175"/>
          <cell r="H175">
            <v>150</v>
          </cell>
          <cell r="I175"/>
          <cell r="J175"/>
          <cell r="K175"/>
          <cell r="L175"/>
          <cell r="M175"/>
          <cell r="N175"/>
          <cell r="O175">
            <v>150</v>
          </cell>
          <cell r="P175"/>
          <cell r="Q175">
            <v>0</v>
          </cell>
          <cell r="R175">
            <v>467.07</v>
          </cell>
          <cell r="S175">
            <v>26701.960000000003</v>
          </cell>
          <cell r="T175"/>
          <cell r="U175"/>
          <cell r="V175">
            <v>0</v>
          </cell>
          <cell r="W175">
            <v>14.1</v>
          </cell>
          <cell r="X175">
            <v>15.5</v>
          </cell>
          <cell r="Y175">
            <v>0.25</v>
          </cell>
          <cell r="Z175">
            <v>78.88</v>
          </cell>
          <cell r="AA175">
            <v>18.28</v>
          </cell>
          <cell r="AB175">
            <v>0</v>
          </cell>
          <cell r="AC175" t="str">
            <v>التخصصية الثانية</v>
          </cell>
        </row>
        <row r="176">
          <cell r="A176">
            <v>27809202501643</v>
          </cell>
          <cell r="B176">
            <v>176</v>
          </cell>
          <cell r="C176" t="str">
            <v>ياسمين عبد القادر حسن محمد</v>
          </cell>
          <cell r="D176">
            <v>1535.61</v>
          </cell>
          <cell r="E176">
            <v>176.45</v>
          </cell>
          <cell r="F176">
            <v>52.9</v>
          </cell>
          <cell r="G176"/>
          <cell r="H176">
            <v>100</v>
          </cell>
          <cell r="I176"/>
          <cell r="J176"/>
          <cell r="K176"/>
          <cell r="L176"/>
          <cell r="M176"/>
          <cell r="N176"/>
          <cell r="O176">
            <v>100</v>
          </cell>
          <cell r="P176"/>
          <cell r="Q176">
            <v>0</v>
          </cell>
          <cell r="R176">
            <v>409.81</v>
          </cell>
          <cell r="S176">
            <v>22180.039999999997</v>
          </cell>
          <cell r="T176"/>
          <cell r="U176"/>
          <cell r="V176">
            <v>0</v>
          </cell>
          <cell r="W176">
            <v>12.15</v>
          </cell>
          <cell r="X176">
            <v>13.45</v>
          </cell>
          <cell r="Y176">
            <v>0.25</v>
          </cell>
          <cell r="Z176">
            <v>53.21</v>
          </cell>
          <cell r="AA176">
            <v>12.94</v>
          </cell>
          <cell r="AB176">
            <v>8.08</v>
          </cell>
          <cell r="AC176" t="str">
            <v>التخصصية الثانية</v>
          </cell>
        </row>
        <row r="177">
          <cell r="A177">
            <v>27510292500181</v>
          </cell>
          <cell r="B177">
            <v>175</v>
          </cell>
          <cell r="C177" t="str">
            <v>وردة جلال على عبدالحافظ</v>
          </cell>
          <cell r="D177">
            <v>1357.24</v>
          </cell>
          <cell r="E177">
            <v>160.38</v>
          </cell>
          <cell r="F177">
            <v>33.68</v>
          </cell>
          <cell r="G177"/>
          <cell r="H177">
            <v>145</v>
          </cell>
          <cell r="I177"/>
          <cell r="J177"/>
          <cell r="K177"/>
          <cell r="L177"/>
          <cell r="M177"/>
          <cell r="N177"/>
          <cell r="O177">
            <v>145</v>
          </cell>
          <cell r="P177"/>
          <cell r="Q177">
            <v>0</v>
          </cell>
          <cell r="R177">
            <v>365.64</v>
          </cell>
          <cell r="S177">
            <v>20120.27</v>
          </cell>
          <cell r="T177">
            <v>5.89</v>
          </cell>
          <cell r="U177"/>
          <cell r="V177">
            <v>5.89</v>
          </cell>
          <cell r="W177">
            <v>11.05</v>
          </cell>
          <cell r="X177">
            <v>12.2</v>
          </cell>
          <cell r="Y177">
            <v>1.95</v>
          </cell>
          <cell r="Z177">
            <v>38.19</v>
          </cell>
          <cell r="AA177">
            <v>9.5299999999999994</v>
          </cell>
          <cell r="AB177">
            <v>13.95</v>
          </cell>
          <cell r="AC177" t="str">
            <v>التخصصية الثانية</v>
          </cell>
        </row>
        <row r="178">
          <cell r="A178">
            <v>28607202503745</v>
          </cell>
          <cell r="B178">
            <v>89</v>
          </cell>
          <cell r="C178" t="str">
            <v>ياسمين محمد رفعت محمد</v>
          </cell>
          <cell r="D178">
            <v>1096.17</v>
          </cell>
          <cell r="E178"/>
          <cell r="F178">
            <v>5.47</v>
          </cell>
          <cell r="G178"/>
          <cell r="H178">
            <v>50</v>
          </cell>
          <cell r="I178"/>
          <cell r="J178">
            <v>221.37</v>
          </cell>
          <cell r="K178"/>
          <cell r="L178"/>
          <cell r="M178"/>
          <cell r="N178"/>
          <cell r="O178">
            <v>271.37</v>
          </cell>
          <cell r="P178">
            <v>2006.2</v>
          </cell>
          <cell r="Q178">
            <v>1569.48</v>
          </cell>
          <cell r="R178">
            <v>260</v>
          </cell>
          <cell r="S178">
            <v>13485.84</v>
          </cell>
          <cell r="T178"/>
          <cell r="U178"/>
          <cell r="V178">
            <v>0</v>
          </cell>
          <cell r="W178">
            <v>7.35</v>
          </cell>
          <cell r="X178">
            <v>8.3000000000000007</v>
          </cell>
          <cell r="Y178">
            <v>8.8999999999999986</v>
          </cell>
          <cell r="Z178"/>
          <cell r="AA178"/>
          <cell r="AB178">
            <v>60.680000000000007</v>
          </cell>
          <cell r="AC178" t="str">
            <v>التخصصية الثالثة</v>
          </cell>
        </row>
        <row r="179">
          <cell r="A179">
            <v>28203062500356</v>
          </cell>
          <cell r="B179">
            <v>1</v>
          </cell>
          <cell r="C179" t="str">
            <v>ابراهيم كامل محمد عبد المنعم</v>
          </cell>
          <cell r="D179">
            <v>1115.5899999999999</v>
          </cell>
          <cell r="E179"/>
          <cell r="F179">
            <v>5.35</v>
          </cell>
          <cell r="G179"/>
          <cell r="H179">
            <v>95</v>
          </cell>
          <cell r="I179"/>
          <cell r="J179"/>
          <cell r="K179"/>
          <cell r="L179"/>
          <cell r="M179"/>
          <cell r="N179"/>
          <cell r="O179">
            <v>95</v>
          </cell>
          <cell r="P179"/>
          <cell r="Q179"/>
          <cell r="R179">
            <v>236.5</v>
          </cell>
          <cell r="S179">
            <v>14787.35</v>
          </cell>
          <cell r="T179"/>
          <cell r="U179"/>
          <cell r="V179">
            <v>0</v>
          </cell>
          <cell r="W179">
            <v>6.65</v>
          </cell>
          <cell r="X179">
            <v>8.3000000000000007</v>
          </cell>
          <cell r="Y179"/>
          <cell r="Z179"/>
          <cell r="AA179"/>
          <cell r="AB179"/>
          <cell r="AC179" t="str">
            <v>الفنية الثالثة</v>
          </cell>
        </row>
        <row r="180">
          <cell r="A180">
            <v>27110092502131</v>
          </cell>
          <cell r="B180">
            <v>2</v>
          </cell>
          <cell r="C180" t="str">
            <v>ابو المجد علي عبد الحفيظ أحمد</v>
          </cell>
          <cell r="D180">
            <v>1177.24</v>
          </cell>
          <cell r="E180"/>
          <cell r="F180">
            <v>6.07</v>
          </cell>
          <cell r="G180"/>
          <cell r="H180">
            <v>100</v>
          </cell>
          <cell r="I180"/>
          <cell r="J180"/>
          <cell r="K180"/>
          <cell r="L180"/>
          <cell r="M180"/>
          <cell r="N180"/>
          <cell r="O180">
            <v>100</v>
          </cell>
          <cell r="P180"/>
          <cell r="Q180"/>
          <cell r="R180">
            <v>264.5</v>
          </cell>
          <cell r="S180">
            <v>15443.3</v>
          </cell>
          <cell r="T180"/>
          <cell r="U180"/>
          <cell r="V180">
            <v>0</v>
          </cell>
          <cell r="W180">
            <v>7.95</v>
          </cell>
          <cell r="X180">
            <v>9.3000000000000007</v>
          </cell>
          <cell r="Y180"/>
          <cell r="Z180"/>
          <cell r="AA180">
            <v>1.9</v>
          </cell>
          <cell r="AB180"/>
          <cell r="AC180" t="str">
            <v>الفنية الثالثة</v>
          </cell>
        </row>
        <row r="181">
          <cell r="A181">
            <v>28207182501891</v>
          </cell>
          <cell r="B181">
            <v>3</v>
          </cell>
          <cell r="C181" t="str">
            <v>احمد /علي زغلول/ حسن علي زرزور</v>
          </cell>
          <cell r="D181">
            <v>1109.46</v>
          </cell>
          <cell r="E181"/>
          <cell r="F181">
            <v>5.33</v>
          </cell>
          <cell r="G181"/>
          <cell r="H181">
            <v>50</v>
          </cell>
          <cell r="I181"/>
          <cell r="J181">
            <v>186.99</v>
          </cell>
          <cell r="K181"/>
          <cell r="L181"/>
          <cell r="M181"/>
          <cell r="N181"/>
          <cell r="O181">
            <v>236.99</v>
          </cell>
          <cell r="P181"/>
          <cell r="Q181"/>
          <cell r="R181">
            <v>234.5</v>
          </cell>
          <cell r="S181">
            <v>29160.000000000004</v>
          </cell>
          <cell r="T181">
            <v>8</v>
          </cell>
          <cell r="U181"/>
          <cell r="V181">
            <v>8</v>
          </cell>
          <cell r="W181">
            <v>6.65</v>
          </cell>
          <cell r="X181">
            <v>9.6</v>
          </cell>
          <cell r="Y181"/>
          <cell r="Z181"/>
          <cell r="AA181">
            <v>2.7</v>
          </cell>
          <cell r="AB181"/>
          <cell r="AC181" t="str">
            <v>الفنية الثالثة</v>
          </cell>
        </row>
        <row r="182">
          <cell r="A182">
            <v>28809262500119</v>
          </cell>
          <cell r="B182">
            <v>4</v>
          </cell>
          <cell r="C182" t="str">
            <v>احمد جاد المولى سيد عابدين</v>
          </cell>
          <cell r="D182">
            <v>1040.56</v>
          </cell>
          <cell r="E182"/>
          <cell r="F182">
            <v>5.65</v>
          </cell>
          <cell r="G182"/>
          <cell r="H182">
            <v>100</v>
          </cell>
          <cell r="I182"/>
          <cell r="J182"/>
          <cell r="K182"/>
          <cell r="L182"/>
          <cell r="M182"/>
          <cell r="N182"/>
          <cell r="O182">
            <v>100</v>
          </cell>
          <cell r="P182"/>
          <cell r="Q182"/>
          <cell r="R182">
            <v>220.5</v>
          </cell>
          <cell r="S182">
            <v>13752.29</v>
          </cell>
          <cell r="T182"/>
          <cell r="U182"/>
          <cell r="V182">
            <v>0</v>
          </cell>
          <cell r="W182">
            <v>6.55</v>
          </cell>
          <cell r="X182">
            <v>8.25</v>
          </cell>
          <cell r="Y182"/>
          <cell r="Z182"/>
          <cell r="AA182"/>
          <cell r="AB182"/>
          <cell r="AC182" t="str">
            <v>الفنية الثالثة</v>
          </cell>
        </row>
        <row r="183">
          <cell r="A183">
            <v>27908152500053</v>
          </cell>
          <cell r="B183">
            <v>5</v>
          </cell>
          <cell r="C183" t="str">
            <v>احمد جلال سيد مصطفى</v>
          </cell>
          <cell r="D183">
            <v>1341.36</v>
          </cell>
          <cell r="E183">
            <v>79.78</v>
          </cell>
          <cell r="F183">
            <v>19.86</v>
          </cell>
          <cell r="G183"/>
          <cell r="H183">
            <v>140</v>
          </cell>
          <cell r="I183"/>
          <cell r="J183"/>
          <cell r="K183"/>
          <cell r="L183"/>
          <cell r="M183"/>
          <cell r="N183"/>
          <cell r="O183">
            <v>140</v>
          </cell>
          <cell r="P183"/>
          <cell r="Q183"/>
          <cell r="R183">
            <v>330.53</v>
          </cell>
          <cell r="S183">
            <v>18935.8</v>
          </cell>
          <cell r="T183"/>
          <cell r="U183"/>
          <cell r="V183">
            <v>0</v>
          </cell>
          <cell r="W183">
            <v>9.9499999999999993</v>
          </cell>
          <cell r="X183">
            <v>11.45</v>
          </cell>
          <cell r="Y183"/>
          <cell r="Z183">
            <v>23.87</v>
          </cell>
          <cell r="AA183">
            <v>7.6</v>
          </cell>
          <cell r="AB183"/>
          <cell r="AC183" t="str">
            <v>الفنية الثالثة</v>
          </cell>
        </row>
        <row r="184">
          <cell r="A184">
            <v>27806102500055</v>
          </cell>
          <cell r="B184">
            <v>6</v>
          </cell>
          <cell r="C184" t="str">
            <v>احمد عبد الخالق سيد عبد الحافظ</v>
          </cell>
          <cell r="D184">
            <v>1074.5999999999999</v>
          </cell>
          <cell r="E184"/>
          <cell r="F184">
            <v>5.84</v>
          </cell>
          <cell r="G184"/>
          <cell r="H184">
            <v>145</v>
          </cell>
          <cell r="I184"/>
          <cell r="J184">
            <v>93.16</v>
          </cell>
          <cell r="K184"/>
          <cell r="L184"/>
          <cell r="M184"/>
          <cell r="N184"/>
          <cell r="O184">
            <v>238.16</v>
          </cell>
          <cell r="P184"/>
          <cell r="Q184"/>
          <cell r="R184">
            <v>222.5</v>
          </cell>
          <cell r="S184">
            <v>13361.079999999998</v>
          </cell>
          <cell r="T184"/>
          <cell r="U184"/>
          <cell r="V184">
            <v>0</v>
          </cell>
          <cell r="W184">
            <v>7.25</v>
          </cell>
          <cell r="X184">
            <v>9.5</v>
          </cell>
          <cell r="Y184"/>
          <cell r="Z184"/>
          <cell r="AA184">
            <v>2.4</v>
          </cell>
          <cell r="AB184"/>
          <cell r="AC184" t="str">
            <v>الفنية الثالثة</v>
          </cell>
        </row>
        <row r="185">
          <cell r="A185">
            <v>28809162500278</v>
          </cell>
          <cell r="B185">
            <v>7</v>
          </cell>
          <cell r="C185" t="str">
            <v>احمد عبد العظيم عبد اللطيف حسن</v>
          </cell>
          <cell r="D185">
            <v>1014.91</v>
          </cell>
          <cell r="E185"/>
          <cell r="F185">
            <v>5.49</v>
          </cell>
          <cell r="G185"/>
          <cell r="H185">
            <v>95</v>
          </cell>
          <cell r="I185"/>
          <cell r="J185"/>
          <cell r="K185"/>
          <cell r="L185"/>
          <cell r="M185"/>
          <cell r="N185"/>
          <cell r="O185">
            <v>95</v>
          </cell>
          <cell r="P185"/>
          <cell r="Q185"/>
          <cell r="R185">
            <v>220.5</v>
          </cell>
          <cell r="S185">
            <v>13623.65</v>
          </cell>
          <cell r="T185"/>
          <cell r="U185"/>
          <cell r="V185">
            <v>0</v>
          </cell>
          <cell r="W185">
            <v>6.2</v>
          </cell>
          <cell r="X185">
            <v>8.0500000000000007</v>
          </cell>
          <cell r="Y185"/>
          <cell r="Z185"/>
          <cell r="AA185"/>
          <cell r="AB185"/>
          <cell r="AC185" t="str">
            <v>الفنية الثالثة</v>
          </cell>
        </row>
        <row r="186">
          <cell r="A186">
            <v>28008262500256</v>
          </cell>
          <cell r="B186">
            <v>8</v>
          </cell>
          <cell r="C186" t="str">
            <v>احمد علي أحمد علي الشريف</v>
          </cell>
          <cell r="D186">
            <v>1398.6</v>
          </cell>
          <cell r="E186">
            <v>183.44</v>
          </cell>
          <cell r="F186">
            <v>40.43</v>
          </cell>
          <cell r="G186"/>
          <cell r="H186">
            <v>145</v>
          </cell>
          <cell r="I186"/>
          <cell r="J186"/>
          <cell r="K186"/>
          <cell r="L186"/>
          <cell r="M186"/>
          <cell r="N186"/>
          <cell r="O186">
            <v>145</v>
          </cell>
          <cell r="P186"/>
          <cell r="Q186"/>
          <cell r="R186">
            <v>380.66</v>
          </cell>
          <cell r="S186">
            <v>20868.29</v>
          </cell>
          <cell r="T186"/>
          <cell r="U186"/>
          <cell r="V186">
            <v>0</v>
          </cell>
          <cell r="W186">
            <v>11.45</v>
          </cell>
          <cell r="X186">
            <v>12.65</v>
          </cell>
          <cell r="Y186"/>
          <cell r="Z186">
            <v>43.8</v>
          </cell>
          <cell r="AA186">
            <v>10.72</v>
          </cell>
          <cell r="AB186"/>
          <cell r="AC186" t="str">
            <v>الفنية</v>
          </cell>
        </row>
        <row r="187">
          <cell r="A187">
            <v>28503062501275</v>
          </cell>
          <cell r="B187">
            <v>9</v>
          </cell>
          <cell r="C187" t="str">
            <v>احمد محمد احمد منصور</v>
          </cell>
          <cell r="D187">
            <v>1015.95</v>
          </cell>
          <cell r="E187"/>
          <cell r="F187">
            <v>5.16</v>
          </cell>
          <cell r="G187"/>
          <cell r="H187">
            <v>145</v>
          </cell>
          <cell r="I187"/>
          <cell r="J187">
            <v>185.9</v>
          </cell>
          <cell r="K187"/>
          <cell r="L187"/>
          <cell r="M187"/>
          <cell r="N187"/>
          <cell r="O187">
            <v>330.9</v>
          </cell>
          <cell r="P187"/>
          <cell r="Q187"/>
          <cell r="R187">
            <v>230.5</v>
          </cell>
          <cell r="S187">
            <v>23644.170000000002</v>
          </cell>
          <cell r="T187"/>
          <cell r="U187"/>
          <cell r="V187">
            <v>0</v>
          </cell>
          <cell r="W187">
            <v>7.55</v>
          </cell>
          <cell r="X187">
            <v>9.65</v>
          </cell>
          <cell r="Y187"/>
          <cell r="Z187"/>
          <cell r="AA187">
            <v>2.84</v>
          </cell>
          <cell r="AB187"/>
          <cell r="AC187" t="str">
            <v>الفنية الثالثة</v>
          </cell>
        </row>
        <row r="188">
          <cell r="A188">
            <v>27305022500039</v>
          </cell>
          <cell r="B188">
            <v>10</v>
          </cell>
          <cell r="C188" t="str">
            <v>احمد محمد حسن جاد</v>
          </cell>
          <cell r="D188">
            <v>1315.91</v>
          </cell>
          <cell r="E188">
            <v>82.75</v>
          </cell>
          <cell r="F188">
            <v>20.96</v>
          </cell>
          <cell r="G188"/>
          <cell r="H188">
            <v>150</v>
          </cell>
          <cell r="I188"/>
          <cell r="J188">
            <v>183</v>
          </cell>
          <cell r="K188"/>
          <cell r="L188"/>
          <cell r="M188"/>
          <cell r="N188"/>
          <cell r="O188">
            <v>333</v>
          </cell>
          <cell r="P188"/>
          <cell r="Q188"/>
          <cell r="R188">
            <v>332.87</v>
          </cell>
          <cell r="S188">
            <v>19897.39</v>
          </cell>
          <cell r="T188"/>
          <cell r="U188"/>
          <cell r="V188">
            <v>0</v>
          </cell>
          <cell r="W188">
            <v>10.25</v>
          </cell>
          <cell r="X188">
            <v>12.6</v>
          </cell>
          <cell r="Y188"/>
          <cell r="Z188">
            <v>27.71</v>
          </cell>
          <cell r="AA188">
            <v>10.59</v>
          </cell>
          <cell r="AB188"/>
          <cell r="AC188" t="str">
            <v>الفنية الثالثة</v>
          </cell>
        </row>
        <row r="189">
          <cell r="A189">
            <v>28710262500058</v>
          </cell>
          <cell r="B189">
            <v>11</v>
          </cell>
          <cell r="C189" t="str">
            <v>احمد محمد عبد الحميد حسين</v>
          </cell>
          <cell r="D189">
            <v>941.6</v>
          </cell>
          <cell r="E189"/>
          <cell r="F189">
            <v>5.31</v>
          </cell>
          <cell r="G189"/>
          <cell r="H189">
            <v>100</v>
          </cell>
          <cell r="I189"/>
          <cell r="J189"/>
          <cell r="K189"/>
          <cell r="L189"/>
          <cell r="M189"/>
          <cell r="N189"/>
          <cell r="O189">
            <v>100</v>
          </cell>
          <cell r="P189"/>
          <cell r="Q189"/>
          <cell r="R189">
            <v>214.5</v>
          </cell>
          <cell r="S189">
            <v>12522.910000000002</v>
          </cell>
          <cell r="T189"/>
          <cell r="U189"/>
          <cell r="V189">
            <v>0</v>
          </cell>
          <cell r="W189">
            <v>5.9</v>
          </cell>
          <cell r="X189">
            <v>7.5</v>
          </cell>
          <cell r="Y189"/>
          <cell r="Z189"/>
          <cell r="AA189"/>
          <cell r="AB189"/>
          <cell r="AC189" t="str">
            <v>الفنية الثالثة</v>
          </cell>
        </row>
        <row r="190">
          <cell r="A190">
            <v>27712312500151</v>
          </cell>
          <cell r="B190">
            <v>12</v>
          </cell>
          <cell r="C190" t="str">
            <v>احمد يوسف عبد الحليم محمد</v>
          </cell>
          <cell r="D190">
            <v>1071.46</v>
          </cell>
          <cell r="E190"/>
          <cell r="F190">
            <v>5.4</v>
          </cell>
          <cell r="G190"/>
          <cell r="H190">
            <v>150</v>
          </cell>
          <cell r="I190"/>
          <cell r="J190">
            <v>200</v>
          </cell>
          <cell r="K190"/>
          <cell r="L190"/>
          <cell r="M190"/>
          <cell r="N190"/>
          <cell r="O190">
            <v>350</v>
          </cell>
          <cell r="P190"/>
          <cell r="Q190"/>
          <cell r="R190">
            <v>240.5</v>
          </cell>
          <cell r="S190">
            <v>24784.46</v>
          </cell>
          <cell r="T190">
            <v>4.54</v>
          </cell>
          <cell r="U190"/>
          <cell r="V190">
            <v>4.54</v>
          </cell>
          <cell r="W190">
            <v>7.95</v>
          </cell>
          <cell r="X190">
            <v>10.199999999999999</v>
          </cell>
          <cell r="Y190"/>
          <cell r="Z190"/>
          <cell r="AA190">
            <v>4.21</v>
          </cell>
          <cell r="AB190"/>
          <cell r="AC190" t="str">
            <v>الفنية الثالثة</v>
          </cell>
        </row>
        <row r="191">
          <cell r="A191">
            <v>27906092500331</v>
          </cell>
          <cell r="B191">
            <v>13</v>
          </cell>
          <cell r="C191" t="str">
            <v>اسامة محمد كامل احمد</v>
          </cell>
          <cell r="D191">
            <v>1071.46</v>
          </cell>
          <cell r="E191"/>
          <cell r="F191">
            <v>5.4</v>
          </cell>
          <cell r="G191"/>
          <cell r="H191">
            <v>150</v>
          </cell>
          <cell r="I191"/>
          <cell r="J191"/>
          <cell r="K191"/>
          <cell r="L191"/>
          <cell r="M191"/>
          <cell r="N191"/>
          <cell r="O191">
            <v>150</v>
          </cell>
          <cell r="P191"/>
          <cell r="Q191"/>
          <cell r="R191">
            <v>240.5</v>
          </cell>
          <cell r="S191">
            <v>14533.249999999998</v>
          </cell>
          <cell r="T191"/>
          <cell r="U191"/>
          <cell r="V191">
            <v>0</v>
          </cell>
          <cell r="W191">
            <v>7.95</v>
          </cell>
          <cell r="X191">
            <v>8.9</v>
          </cell>
          <cell r="Y191"/>
          <cell r="Z191"/>
          <cell r="AA191">
            <v>0.77</v>
          </cell>
          <cell r="AB191"/>
          <cell r="AC191" t="str">
            <v>الفنية الثالثة</v>
          </cell>
        </row>
        <row r="192">
          <cell r="A192">
            <v>28307062500119</v>
          </cell>
          <cell r="B192">
            <v>14</v>
          </cell>
          <cell r="C192" t="str">
            <v>اسامه السيد مصطفى محفوظ</v>
          </cell>
          <cell r="D192">
            <v>1177.24</v>
          </cell>
          <cell r="E192"/>
          <cell r="F192">
            <v>6.07</v>
          </cell>
          <cell r="G192"/>
          <cell r="H192">
            <v>150</v>
          </cell>
          <cell r="I192"/>
          <cell r="J192">
            <v>199.58</v>
          </cell>
          <cell r="K192"/>
          <cell r="L192"/>
          <cell r="M192"/>
          <cell r="N192"/>
          <cell r="O192">
            <v>349.58000000000004</v>
          </cell>
          <cell r="P192"/>
          <cell r="Q192"/>
          <cell r="R192">
            <v>264.5</v>
          </cell>
          <cell r="S192">
            <v>25819.33</v>
          </cell>
          <cell r="T192"/>
          <cell r="U192"/>
          <cell r="V192">
            <v>0</v>
          </cell>
          <cell r="W192">
            <v>8.3000000000000007</v>
          </cell>
          <cell r="X192">
            <v>11</v>
          </cell>
          <cell r="Y192"/>
          <cell r="Z192">
            <v>2.34</v>
          </cell>
          <cell r="AA192">
            <v>6.42</v>
          </cell>
          <cell r="AB192"/>
          <cell r="AC192" t="str">
            <v>الفنية الثالثة</v>
          </cell>
        </row>
        <row r="193">
          <cell r="A193">
            <v>29305262501382</v>
          </cell>
          <cell r="B193">
            <v>15</v>
          </cell>
          <cell r="C193" t="str">
            <v>اسراء سيد اسماعيل سيد سويفي</v>
          </cell>
          <cell r="D193">
            <v>977.3</v>
          </cell>
          <cell r="E193"/>
          <cell r="F193">
            <v>5.28</v>
          </cell>
          <cell r="G193"/>
          <cell r="H193">
            <v>4.07</v>
          </cell>
          <cell r="I193"/>
          <cell r="J193"/>
          <cell r="K193"/>
          <cell r="L193">
            <v>10</v>
          </cell>
          <cell r="M193">
            <v>5</v>
          </cell>
          <cell r="N193"/>
          <cell r="O193">
            <v>19.07</v>
          </cell>
          <cell r="P193"/>
          <cell r="Q193"/>
          <cell r="R193">
            <v>212.5</v>
          </cell>
          <cell r="S193">
            <v>13171.11</v>
          </cell>
          <cell r="T193"/>
          <cell r="U193"/>
          <cell r="V193">
            <v>0</v>
          </cell>
          <cell r="W193"/>
          <cell r="X193">
            <v>6.2</v>
          </cell>
          <cell r="Y193"/>
          <cell r="Z193"/>
          <cell r="AA193"/>
          <cell r="AB193"/>
          <cell r="AC193" t="str">
            <v>الفنية الثالثة</v>
          </cell>
        </row>
        <row r="194">
          <cell r="A194">
            <v>28408012505021</v>
          </cell>
          <cell r="B194">
            <v>16</v>
          </cell>
          <cell r="C194" t="str">
            <v>اسماء محمد زغلول رضوان</v>
          </cell>
          <cell r="D194">
            <v>1077.8499999999999</v>
          </cell>
          <cell r="E194"/>
          <cell r="F194">
            <v>5.16</v>
          </cell>
          <cell r="G194"/>
          <cell r="H194">
            <v>50</v>
          </cell>
          <cell r="I194"/>
          <cell r="J194"/>
          <cell r="K194"/>
          <cell r="L194"/>
          <cell r="M194"/>
          <cell r="N194"/>
          <cell r="O194">
            <v>50</v>
          </cell>
          <cell r="P194"/>
          <cell r="Q194"/>
          <cell r="R194">
            <v>234.5</v>
          </cell>
          <cell r="S194">
            <v>13818.89</v>
          </cell>
          <cell r="T194"/>
          <cell r="U194"/>
          <cell r="V194">
            <v>0</v>
          </cell>
          <cell r="W194">
            <v>6.45</v>
          </cell>
          <cell r="X194">
            <v>8.1999999999999993</v>
          </cell>
          <cell r="Y194"/>
          <cell r="Z194"/>
          <cell r="AA194"/>
          <cell r="AB194"/>
          <cell r="AC194" t="str">
            <v>الفنية الثالثة</v>
          </cell>
        </row>
        <row r="195">
          <cell r="A195">
            <v>28310122500289</v>
          </cell>
          <cell r="B195">
            <v>17</v>
          </cell>
          <cell r="C195" t="str">
            <v>اسماء مصطفى نصر حمدان</v>
          </cell>
          <cell r="D195">
            <v>1010.68</v>
          </cell>
          <cell r="E195"/>
          <cell r="F195">
            <v>5.09</v>
          </cell>
          <cell r="G195"/>
          <cell r="H195">
            <v>100</v>
          </cell>
          <cell r="I195"/>
          <cell r="J195"/>
          <cell r="K195"/>
          <cell r="L195"/>
          <cell r="M195"/>
          <cell r="N195"/>
          <cell r="O195">
            <v>100</v>
          </cell>
          <cell r="P195"/>
          <cell r="Q195"/>
          <cell r="R195">
            <v>228.5</v>
          </cell>
          <cell r="S195">
            <v>13814.37</v>
          </cell>
          <cell r="T195"/>
          <cell r="U195"/>
          <cell r="V195">
            <v>0</v>
          </cell>
          <cell r="W195">
            <v>6.65</v>
          </cell>
          <cell r="X195">
            <v>8.0500000000000007</v>
          </cell>
          <cell r="Y195"/>
          <cell r="Z195"/>
          <cell r="AA195"/>
          <cell r="AB195"/>
          <cell r="AC195" t="str">
            <v>الفنية الثالثة</v>
          </cell>
        </row>
        <row r="196">
          <cell r="A196">
            <v>28806112500332</v>
          </cell>
          <cell r="B196">
            <v>18</v>
          </cell>
          <cell r="C196" t="str">
            <v>اشرف سيد محمد عبد الرحيم</v>
          </cell>
          <cell r="D196">
            <v>1010.2</v>
          </cell>
          <cell r="E196"/>
          <cell r="F196">
            <v>5.49</v>
          </cell>
          <cell r="G196"/>
          <cell r="H196">
            <v>100</v>
          </cell>
          <cell r="I196"/>
          <cell r="J196">
            <v>83.54</v>
          </cell>
          <cell r="K196"/>
          <cell r="L196"/>
          <cell r="M196"/>
          <cell r="N196"/>
          <cell r="O196">
            <v>183.54000000000002</v>
          </cell>
          <cell r="P196"/>
          <cell r="Q196"/>
          <cell r="R196">
            <v>216.5</v>
          </cell>
          <cell r="S196">
            <v>19379.719999999998</v>
          </cell>
          <cell r="T196"/>
          <cell r="U196"/>
          <cell r="V196">
            <v>0</v>
          </cell>
          <cell r="W196">
            <v>5.9</v>
          </cell>
          <cell r="X196">
            <v>8.6</v>
          </cell>
          <cell r="Y196"/>
          <cell r="Z196"/>
          <cell r="AA196">
            <v>0.04</v>
          </cell>
          <cell r="AB196"/>
          <cell r="AC196" t="str">
            <v>الفنية الثالثة</v>
          </cell>
        </row>
        <row r="197">
          <cell r="A197">
            <v>28109222501862</v>
          </cell>
          <cell r="B197">
            <v>19</v>
          </cell>
          <cell r="C197" t="str">
            <v>الشيماء جابر خلاف عبد الحميد</v>
          </cell>
          <cell r="D197">
            <v>1040.56</v>
          </cell>
          <cell r="E197"/>
          <cell r="F197">
            <v>5.65</v>
          </cell>
          <cell r="G197"/>
          <cell r="H197">
            <v>50</v>
          </cell>
          <cell r="I197"/>
          <cell r="J197">
            <v>88.62</v>
          </cell>
          <cell r="K197"/>
          <cell r="L197"/>
          <cell r="M197"/>
          <cell r="N197"/>
          <cell r="O197">
            <v>138.62</v>
          </cell>
          <cell r="P197"/>
          <cell r="Q197"/>
          <cell r="R197">
            <v>220.5</v>
          </cell>
          <cell r="S197">
            <v>20599.349999999999</v>
          </cell>
          <cell r="T197">
            <v>9.9600000000000009</v>
          </cell>
          <cell r="U197"/>
          <cell r="V197">
            <v>9.9600000000000009</v>
          </cell>
          <cell r="W197">
            <v>6.2</v>
          </cell>
          <cell r="X197">
            <v>7.8</v>
          </cell>
          <cell r="Y197"/>
          <cell r="Z197"/>
          <cell r="AA197"/>
          <cell r="AB197"/>
          <cell r="AC197" t="str">
            <v>الفنية الثالثة</v>
          </cell>
        </row>
        <row r="198">
          <cell r="A198">
            <v>25808060201244</v>
          </cell>
          <cell r="B198">
            <v>20</v>
          </cell>
          <cell r="C198" t="str">
            <v>امال ابراهيم سعد الشبشيرى</v>
          </cell>
          <cell r="D198">
            <v>2854.4</v>
          </cell>
          <cell r="E198">
            <v>1046.0899999999999</v>
          </cell>
          <cell r="F198">
            <v>179.63</v>
          </cell>
          <cell r="G198">
            <v>96.06</v>
          </cell>
          <cell r="H198">
            <v>100</v>
          </cell>
          <cell r="I198"/>
          <cell r="J198"/>
          <cell r="K198"/>
          <cell r="L198">
            <v>15</v>
          </cell>
          <cell r="M198">
            <v>5</v>
          </cell>
          <cell r="N198"/>
          <cell r="O198">
            <v>120</v>
          </cell>
          <cell r="P198"/>
          <cell r="Q198"/>
          <cell r="R198">
            <v>960.69</v>
          </cell>
          <cell r="S198">
            <v>29160</v>
          </cell>
          <cell r="T198"/>
          <cell r="U198"/>
          <cell r="V198">
            <v>0</v>
          </cell>
          <cell r="W198">
            <v>28.9</v>
          </cell>
          <cell r="X198">
            <v>31.05</v>
          </cell>
          <cell r="Y198"/>
          <cell r="Z198">
            <v>313.86</v>
          </cell>
          <cell r="AA198">
            <v>210.31</v>
          </cell>
          <cell r="AB198"/>
          <cell r="AC198" t="str">
            <v>الفنية</v>
          </cell>
        </row>
        <row r="199">
          <cell r="A199">
            <v>25906202500106</v>
          </cell>
          <cell r="B199">
            <v>21</v>
          </cell>
          <cell r="C199" t="str">
            <v>امال احمد صالح حسن</v>
          </cell>
          <cell r="D199">
            <v>2292.73</v>
          </cell>
          <cell r="E199">
            <v>760.61</v>
          </cell>
          <cell r="F199">
            <v>114.9</v>
          </cell>
          <cell r="G199">
            <v>73.59</v>
          </cell>
          <cell r="H199">
            <v>50</v>
          </cell>
          <cell r="I199"/>
          <cell r="J199"/>
          <cell r="K199"/>
          <cell r="L199">
            <v>30</v>
          </cell>
          <cell r="M199"/>
          <cell r="N199"/>
          <cell r="O199">
            <v>80</v>
          </cell>
          <cell r="P199"/>
          <cell r="Q199"/>
          <cell r="R199">
            <v>735.91</v>
          </cell>
          <cell r="S199">
            <v>29160</v>
          </cell>
          <cell r="T199"/>
          <cell r="U199"/>
          <cell r="V199">
            <v>0</v>
          </cell>
          <cell r="W199">
            <v>21.85</v>
          </cell>
          <cell r="X199">
            <v>23.75</v>
          </cell>
          <cell r="Y199"/>
          <cell r="Z199">
            <v>181.39</v>
          </cell>
          <cell r="AA199">
            <v>123.4</v>
          </cell>
          <cell r="AB199"/>
          <cell r="AC199" t="str">
            <v>الفنية</v>
          </cell>
        </row>
        <row r="200">
          <cell r="A200">
            <v>25811262501143</v>
          </cell>
          <cell r="B200">
            <v>22</v>
          </cell>
          <cell r="C200" t="str">
            <v>امال سيد محمد احمد</v>
          </cell>
          <cell r="D200">
            <v>2245.54</v>
          </cell>
          <cell r="E200">
            <v>765.41</v>
          </cell>
          <cell r="F200">
            <v>115.21</v>
          </cell>
          <cell r="G200">
            <v>73.959999999999994</v>
          </cell>
          <cell r="H200">
            <v>150</v>
          </cell>
          <cell r="I200"/>
          <cell r="J200"/>
          <cell r="K200"/>
          <cell r="L200">
            <v>15</v>
          </cell>
          <cell r="M200"/>
          <cell r="N200"/>
          <cell r="O200">
            <v>165</v>
          </cell>
          <cell r="P200"/>
          <cell r="Q200"/>
          <cell r="R200">
            <v>739.68</v>
          </cell>
          <cell r="S200">
            <v>29160</v>
          </cell>
          <cell r="T200"/>
          <cell r="U200"/>
          <cell r="V200">
            <v>0</v>
          </cell>
          <cell r="W200">
            <v>22.2</v>
          </cell>
          <cell r="X200">
            <v>24.05</v>
          </cell>
          <cell r="Y200"/>
          <cell r="Z200">
            <v>186.19</v>
          </cell>
          <cell r="AA200">
            <v>126.91</v>
          </cell>
          <cell r="AB200"/>
          <cell r="AC200" t="str">
            <v>الفنية</v>
          </cell>
        </row>
        <row r="201">
          <cell r="A201">
            <v>27209090101488</v>
          </cell>
          <cell r="B201">
            <v>23</v>
          </cell>
          <cell r="C201" t="str">
            <v>ايمان عبد الله حسن أحمد</v>
          </cell>
          <cell r="D201">
            <v>1437.6</v>
          </cell>
          <cell r="E201">
            <v>195.97</v>
          </cell>
          <cell r="F201">
            <v>45.85</v>
          </cell>
          <cell r="G201"/>
          <cell r="H201">
            <v>95</v>
          </cell>
          <cell r="I201"/>
          <cell r="J201"/>
          <cell r="K201"/>
          <cell r="L201">
            <v>15</v>
          </cell>
          <cell r="M201"/>
          <cell r="N201"/>
          <cell r="O201">
            <v>110</v>
          </cell>
          <cell r="P201"/>
          <cell r="Q201"/>
          <cell r="R201">
            <v>393.67</v>
          </cell>
          <cell r="S201">
            <v>22032.71</v>
          </cell>
          <cell r="T201"/>
          <cell r="U201"/>
          <cell r="V201">
            <v>0</v>
          </cell>
          <cell r="W201">
            <v>11.65</v>
          </cell>
          <cell r="X201">
            <v>12.9</v>
          </cell>
          <cell r="Y201"/>
          <cell r="Z201">
            <v>46.48</v>
          </cell>
          <cell r="AA201">
            <v>11.36</v>
          </cell>
          <cell r="AB201"/>
          <cell r="AC201" t="str">
            <v>الفنية</v>
          </cell>
        </row>
        <row r="202">
          <cell r="A202">
            <v>27003152500212</v>
          </cell>
          <cell r="B202">
            <v>24</v>
          </cell>
          <cell r="C202" t="str">
            <v>ايمن رمضان حسن حمدان</v>
          </cell>
          <cell r="D202">
            <v>1301.17</v>
          </cell>
          <cell r="E202">
            <v>7.3</v>
          </cell>
          <cell r="F202">
            <v>10.92</v>
          </cell>
          <cell r="G202"/>
          <cell r="H202">
            <v>150</v>
          </cell>
          <cell r="I202"/>
          <cell r="J202"/>
          <cell r="K202"/>
          <cell r="L202"/>
          <cell r="M202"/>
          <cell r="N202"/>
          <cell r="O202">
            <v>150</v>
          </cell>
          <cell r="P202"/>
          <cell r="Q202"/>
          <cell r="R202">
            <v>308.89999999999998</v>
          </cell>
          <cell r="S202">
            <v>22385.43</v>
          </cell>
          <cell r="T202">
            <v>3.96</v>
          </cell>
          <cell r="U202"/>
          <cell r="V202">
            <v>3.96</v>
          </cell>
          <cell r="W202">
            <v>9.5500000000000007</v>
          </cell>
          <cell r="X202">
            <v>10.65</v>
          </cell>
          <cell r="Y202"/>
          <cell r="Z202">
            <v>17.96</v>
          </cell>
          <cell r="AA202">
            <v>5.49</v>
          </cell>
          <cell r="AB202"/>
          <cell r="AC202" t="str">
            <v>الفنية الثالثة</v>
          </cell>
        </row>
        <row r="203">
          <cell r="A203">
            <v>27010222502559</v>
          </cell>
          <cell r="B203">
            <v>25</v>
          </cell>
          <cell r="C203" t="str">
            <v>ثروت إبراهيم سيد على</v>
          </cell>
          <cell r="D203">
            <v>1328.95</v>
          </cell>
          <cell r="E203">
            <v>20.350000000000001</v>
          </cell>
          <cell r="F203">
            <v>15.2</v>
          </cell>
          <cell r="G203"/>
          <cell r="H203">
            <v>150</v>
          </cell>
          <cell r="I203"/>
          <cell r="J203">
            <v>235.17</v>
          </cell>
          <cell r="K203"/>
          <cell r="L203"/>
          <cell r="M203"/>
          <cell r="N203"/>
          <cell r="O203">
            <v>385.16999999999996</v>
          </cell>
          <cell r="P203"/>
          <cell r="Q203"/>
          <cell r="R203">
            <v>319.14999999999998</v>
          </cell>
          <cell r="S203">
            <v>18390</v>
          </cell>
          <cell r="T203">
            <v>2.97</v>
          </cell>
          <cell r="U203"/>
          <cell r="V203">
            <v>2.97</v>
          </cell>
          <cell r="W203">
            <v>9.85</v>
          </cell>
          <cell r="X203">
            <v>12.55</v>
          </cell>
          <cell r="Y203"/>
          <cell r="Z203">
            <v>22.05</v>
          </cell>
          <cell r="AA203">
            <v>10.52</v>
          </cell>
          <cell r="AB203"/>
          <cell r="AC203" t="str">
            <v>الفنية الثالثة</v>
          </cell>
        </row>
        <row r="204">
          <cell r="A204">
            <v>26703132501601</v>
          </cell>
          <cell r="B204">
            <v>26</v>
          </cell>
          <cell r="C204" t="str">
            <v>ثناء محمد أحمد محمد</v>
          </cell>
          <cell r="D204">
            <v>1519.96</v>
          </cell>
          <cell r="E204">
            <v>232.16</v>
          </cell>
          <cell r="F204">
            <v>57.62</v>
          </cell>
          <cell r="G204"/>
          <cell r="H204">
            <v>150</v>
          </cell>
          <cell r="I204"/>
          <cell r="J204"/>
          <cell r="K204"/>
          <cell r="L204"/>
          <cell r="M204"/>
          <cell r="N204"/>
          <cell r="O204">
            <v>150</v>
          </cell>
          <cell r="P204"/>
          <cell r="Q204"/>
          <cell r="R204">
            <v>422.16</v>
          </cell>
          <cell r="S204">
            <v>23574.18</v>
          </cell>
          <cell r="T204">
            <v>46</v>
          </cell>
          <cell r="U204"/>
          <cell r="V204">
            <v>46</v>
          </cell>
          <cell r="W204">
            <v>12.85</v>
          </cell>
          <cell r="X204">
            <v>13.8</v>
          </cell>
          <cell r="Y204"/>
          <cell r="Z204">
            <v>57.45</v>
          </cell>
          <cell r="AA204">
            <v>13.74</v>
          </cell>
          <cell r="AB204"/>
          <cell r="AC204" t="str">
            <v>الفنية</v>
          </cell>
        </row>
        <row r="205">
          <cell r="A205">
            <v>28210152500335</v>
          </cell>
          <cell r="B205">
            <v>27</v>
          </cell>
          <cell r="C205" t="str">
            <v>جمال احمد علي حسانين</v>
          </cell>
          <cell r="D205">
            <v>1015.95</v>
          </cell>
          <cell r="E205"/>
          <cell r="F205">
            <v>5.16</v>
          </cell>
          <cell r="G205"/>
          <cell r="H205">
            <v>145</v>
          </cell>
          <cell r="I205"/>
          <cell r="J205"/>
          <cell r="K205"/>
          <cell r="L205"/>
          <cell r="M205"/>
          <cell r="N205"/>
          <cell r="O205">
            <v>145</v>
          </cell>
          <cell r="P205"/>
          <cell r="Q205"/>
          <cell r="R205">
            <v>230.5</v>
          </cell>
          <cell r="S205">
            <v>13834.669999999998</v>
          </cell>
          <cell r="T205"/>
          <cell r="U205"/>
          <cell r="V205">
            <v>0</v>
          </cell>
          <cell r="W205">
            <v>7.55</v>
          </cell>
          <cell r="X205">
            <v>7.9</v>
          </cell>
          <cell r="Y205"/>
          <cell r="Z205"/>
          <cell r="AA205"/>
          <cell r="AB205"/>
          <cell r="AC205" t="str">
            <v>الفنية الثالثة</v>
          </cell>
        </row>
        <row r="206">
          <cell r="A206">
            <v>26705262500081</v>
          </cell>
          <cell r="B206">
            <v>28</v>
          </cell>
          <cell r="C206" t="str">
            <v>جملات حسين سيد محمد</v>
          </cell>
          <cell r="D206">
            <v>1676.69</v>
          </cell>
          <cell r="E206">
            <v>303.89999999999998</v>
          </cell>
          <cell r="F206">
            <v>75.17</v>
          </cell>
          <cell r="G206"/>
          <cell r="H206">
            <v>50</v>
          </cell>
          <cell r="I206"/>
          <cell r="J206"/>
          <cell r="K206"/>
          <cell r="L206"/>
          <cell r="M206"/>
          <cell r="N206"/>
          <cell r="O206">
            <v>50</v>
          </cell>
          <cell r="P206"/>
          <cell r="Q206"/>
          <cell r="R206">
            <v>478.65</v>
          </cell>
          <cell r="S206">
            <v>27020.84</v>
          </cell>
          <cell r="T206"/>
          <cell r="U206"/>
          <cell r="V206">
            <v>0</v>
          </cell>
          <cell r="W206">
            <v>13.75</v>
          </cell>
          <cell r="X206">
            <v>15.15</v>
          </cell>
          <cell r="Y206"/>
          <cell r="Z206">
            <v>73.86</v>
          </cell>
          <cell r="AA206">
            <v>17.36</v>
          </cell>
          <cell r="AB206"/>
          <cell r="AC206" t="str">
            <v>الفنية</v>
          </cell>
        </row>
        <row r="207">
          <cell r="A207">
            <v>26604242500157</v>
          </cell>
          <cell r="B207">
            <v>29</v>
          </cell>
          <cell r="C207" t="str">
            <v>حسين سيد حسين عيسى</v>
          </cell>
          <cell r="D207">
            <v>1517.66</v>
          </cell>
          <cell r="E207">
            <v>233.93</v>
          </cell>
          <cell r="F207">
            <v>57.64</v>
          </cell>
          <cell r="G207"/>
          <cell r="H207">
            <v>150</v>
          </cell>
          <cell r="I207"/>
          <cell r="J207"/>
          <cell r="K207"/>
          <cell r="L207"/>
          <cell r="M207"/>
          <cell r="N207"/>
          <cell r="O207">
            <v>150</v>
          </cell>
          <cell r="P207"/>
          <cell r="Q207"/>
          <cell r="R207">
            <v>420.4</v>
          </cell>
          <cell r="S207">
            <v>24756.1</v>
          </cell>
          <cell r="T207"/>
          <cell r="U207"/>
          <cell r="V207">
            <v>0</v>
          </cell>
          <cell r="W207">
            <v>12.85</v>
          </cell>
          <cell r="X207">
            <v>14.7</v>
          </cell>
          <cell r="Y207"/>
          <cell r="Z207">
            <v>62.01</v>
          </cell>
          <cell r="AA207">
            <v>16.170000000000002</v>
          </cell>
          <cell r="AB207"/>
          <cell r="AC207" t="str">
            <v>الفنية</v>
          </cell>
        </row>
        <row r="208">
          <cell r="A208">
            <v>29207152500036</v>
          </cell>
          <cell r="B208">
            <v>30</v>
          </cell>
          <cell r="C208" t="str">
            <v>حسين عبد الناصر عبد الرحيم محمد مرسى</v>
          </cell>
          <cell r="D208">
            <v>1000.31</v>
          </cell>
          <cell r="E208"/>
          <cell r="F208">
            <v>5.5</v>
          </cell>
          <cell r="G208"/>
          <cell r="H208">
            <v>50</v>
          </cell>
          <cell r="I208"/>
          <cell r="J208">
            <v>75.92</v>
          </cell>
          <cell r="K208"/>
          <cell r="L208"/>
          <cell r="M208"/>
          <cell r="N208"/>
          <cell r="O208">
            <v>125.92</v>
          </cell>
          <cell r="P208"/>
          <cell r="Q208"/>
          <cell r="R208">
            <v>212.5</v>
          </cell>
          <cell r="S208">
            <v>25318.920000000002</v>
          </cell>
          <cell r="T208"/>
          <cell r="U208"/>
          <cell r="V208">
            <v>0</v>
          </cell>
          <cell r="W208">
            <v>6.3</v>
          </cell>
          <cell r="X208">
            <v>8.1</v>
          </cell>
          <cell r="Y208"/>
          <cell r="Z208"/>
          <cell r="AA208"/>
          <cell r="AB208"/>
          <cell r="AC208" t="str">
            <v>الفنية الثالثة</v>
          </cell>
        </row>
        <row r="209">
          <cell r="A209">
            <v>27604152501832</v>
          </cell>
          <cell r="B209">
            <v>31</v>
          </cell>
          <cell r="C209" t="str">
            <v>حسين فرغلى سيد اسماعيل</v>
          </cell>
          <cell r="D209">
            <v>1376.02</v>
          </cell>
          <cell r="E209">
            <v>95.35</v>
          </cell>
          <cell r="F209">
            <v>24.99</v>
          </cell>
          <cell r="G209"/>
          <cell r="H209">
            <v>150</v>
          </cell>
          <cell r="I209"/>
          <cell r="J209"/>
          <cell r="K209"/>
          <cell r="L209"/>
          <cell r="M209"/>
          <cell r="N209"/>
          <cell r="O209">
            <v>150</v>
          </cell>
          <cell r="P209"/>
          <cell r="Q209"/>
          <cell r="R209">
            <v>342.79</v>
          </cell>
          <cell r="S209">
            <v>19461.39</v>
          </cell>
          <cell r="T209"/>
          <cell r="U209"/>
          <cell r="V209">
            <v>0</v>
          </cell>
          <cell r="W209">
            <v>10.75</v>
          </cell>
          <cell r="X209">
            <v>11.95</v>
          </cell>
          <cell r="Y209"/>
          <cell r="Z209">
            <v>34.21</v>
          </cell>
          <cell r="AA209">
            <v>8.86</v>
          </cell>
          <cell r="AB209"/>
          <cell r="AC209" t="str">
            <v>الفنية الثالثة</v>
          </cell>
        </row>
        <row r="210">
          <cell r="A210">
            <v>28408072500339</v>
          </cell>
          <cell r="B210">
            <v>32</v>
          </cell>
          <cell r="C210" t="str">
            <v>حسين محمد حسين مصطفي</v>
          </cell>
          <cell r="D210">
            <v>941.6</v>
          </cell>
          <cell r="E210"/>
          <cell r="F210">
            <v>5.31</v>
          </cell>
          <cell r="G210"/>
          <cell r="H210">
            <v>145</v>
          </cell>
          <cell r="I210"/>
          <cell r="J210"/>
          <cell r="K210"/>
          <cell r="L210"/>
          <cell r="M210"/>
          <cell r="N210"/>
          <cell r="O210">
            <v>145</v>
          </cell>
          <cell r="P210"/>
          <cell r="Q210"/>
          <cell r="R210">
            <v>214.5</v>
          </cell>
          <cell r="S210">
            <v>13050.440000000002</v>
          </cell>
          <cell r="T210"/>
          <cell r="U210"/>
          <cell r="V210">
            <v>0</v>
          </cell>
          <cell r="W210">
            <v>6.6</v>
          </cell>
          <cell r="X210">
            <v>7.85</v>
          </cell>
          <cell r="Y210"/>
          <cell r="Z210"/>
          <cell r="AA210"/>
          <cell r="AB210"/>
          <cell r="AC210" t="str">
            <v>الفنية الثالثة</v>
          </cell>
        </row>
        <row r="211">
          <cell r="A211">
            <v>26610302501751</v>
          </cell>
          <cell r="B211">
            <v>33</v>
          </cell>
          <cell r="C211" t="str">
            <v>حسين محمود حسن محمد</v>
          </cell>
          <cell r="D211">
            <v>1270.82</v>
          </cell>
          <cell r="E211">
            <v>48.08</v>
          </cell>
          <cell r="F211">
            <v>9.34</v>
          </cell>
          <cell r="G211"/>
          <cell r="H211">
            <v>150</v>
          </cell>
          <cell r="I211"/>
          <cell r="J211"/>
          <cell r="K211"/>
          <cell r="L211"/>
          <cell r="M211"/>
          <cell r="N211"/>
          <cell r="O211">
            <v>150</v>
          </cell>
          <cell r="P211"/>
          <cell r="Q211"/>
          <cell r="R211">
            <v>305.56</v>
          </cell>
          <cell r="S211">
            <v>17234.04</v>
          </cell>
          <cell r="T211"/>
          <cell r="U211"/>
          <cell r="V211">
            <v>0</v>
          </cell>
          <cell r="W211">
            <v>9.6</v>
          </cell>
          <cell r="X211">
            <v>10.7</v>
          </cell>
          <cell r="Y211"/>
          <cell r="Z211">
            <v>19.37</v>
          </cell>
          <cell r="AA211">
            <v>5.66</v>
          </cell>
          <cell r="AB211"/>
          <cell r="AC211" t="str">
            <v>الفنية الثالثة</v>
          </cell>
        </row>
        <row r="212">
          <cell r="A212">
            <v>27010312500091</v>
          </cell>
          <cell r="B212">
            <v>34</v>
          </cell>
          <cell r="C212" t="str">
            <v>حمدى فرغلى عبدالمعطى عبد السيمع</v>
          </cell>
          <cell r="D212">
            <v>1459.35</v>
          </cell>
          <cell r="E212">
            <v>149.85</v>
          </cell>
          <cell r="F212">
            <v>42.92</v>
          </cell>
          <cell r="G212"/>
          <cell r="H212">
            <v>150</v>
          </cell>
          <cell r="I212"/>
          <cell r="J212"/>
          <cell r="K212"/>
          <cell r="L212"/>
          <cell r="M212"/>
          <cell r="N212"/>
          <cell r="O212">
            <v>150</v>
          </cell>
          <cell r="P212"/>
          <cell r="Q212"/>
          <cell r="R212">
            <v>385.69</v>
          </cell>
          <cell r="S212">
            <v>21424.17</v>
          </cell>
          <cell r="T212"/>
          <cell r="U212"/>
          <cell r="V212">
            <v>0</v>
          </cell>
          <cell r="W212">
            <v>11.8</v>
          </cell>
          <cell r="X212">
            <v>13.05</v>
          </cell>
          <cell r="Y212"/>
          <cell r="Z212">
            <v>48.26</v>
          </cell>
          <cell r="AA212">
            <v>11.78</v>
          </cell>
          <cell r="AB212"/>
          <cell r="AC212" t="str">
            <v>الفنية الثالثة</v>
          </cell>
        </row>
        <row r="213">
          <cell r="A213">
            <v>27909152500271</v>
          </cell>
          <cell r="B213">
            <v>35</v>
          </cell>
          <cell r="C213" t="str">
            <v>خالد عبدالله محمد علي</v>
          </cell>
          <cell r="D213">
            <v>1056.6300000000001</v>
          </cell>
          <cell r="E213"/>
          <cell r="F213">
            <v>5.33</v>
          </cell>
          <cell r="G213"/>
          <cell r="H213">
            <v>150</v>
          </cell>
          <cell r="I213"/>
          <cell r="J213"/>
          <cell r="K213"/>
          <cell r="L213"/>
          <cell r="M213"/>
          <cell r="N213"/>
          <cell r="O213">
            <v>150</v>
          </cell>
          <cell r="P213"/>
          <cell r="Q213"/>
          <cell r="R213">
            <v>234.5</v>
          </cell>
          <cell r="S213">
            <v>12530.9</v>
          </cell>
          <cell r="T213"/>
          <cell r="U213"/>
          <cell r="V213">
            <v>0</v>
          </cell>
          <cell r="W213">
            <v>7.85</v>
          </cell>
          <cell r="X213">
            <v>8.75</v>
          </cell>
          <cell r="Y213"/>
          <cell r="Z213"/>
          <cell r="AA213">
            <v>0.48</v>
          </cell>
          <cell r="AB213"/>
          <cell r="AC213" t="str">
            <v>الفنية الثالثة</v>
          </cell>
        </row>
        <row r="214">
          <cell r="A214">
            <v>27601072502375</v>
          </cell>
          <cell r="B214">
            <v>36</v>
          </cell>
          <cell r="C214" t="str">
            <v>دويني سيد دويني محمد</v>
          </cell>
          <cell r="D214">
            <v>1184.05</v>
          </cell>
          <cell r="E214"/>
          <cell r="F214">
            <v>6.03</v>
          </cell>
          <cell r="G214"/>
          <cell r="H214">
            <v>100</v>
          </cell>
          <cell r="I214"/>
          <cell r="J214"/>
          <cell r="K214"/>
          <cell r="L214"/>
          <cell r="M214"/>
          <cell r="N214"/>
          <cell r="O214">
            <v>100</v>
          </cell>
          <cell r="P214"/>
          <cell r="Q214"/>
          <cell r="R214">
            <v>265.12</v>
          </cell>
          <cell r="S214">
            <v>16013.64</v>
          </cell>
          <cell r="T214">
            <v>2.12</v>
          </cell>
          <cell r="U214"/>
          <cell r="V214">
            <v>2.12</v>
          </cell>
          <cell r="W214">
            <v>8.35</v>
          </cell>
          <cell r="X214">
            <v>9.35</v>
          </cell>
          <cell r="Y214"/>
          <cell r="Z214">
            <v>2.31</v>
          </cell>
          <cell r="AA214">
            <v>2</v>
          </cell>
          <cell r="AB214"/>
          <cell r="AC214" t="str">
            <v>الفنية الثالثة</v>
          </cell>
        </row>
        <row r="215">
          <cell r="A215">
            <v>28911252500055</v>
          </cell>
          <cell r="B215">
            <v>37</v>
          </cell>
          <cell r="C215" t="str">
            <v>ديفيد اميل فوزي اقلاديوس</v>
          </cell>
          <cell r="D215">
            <v>1035.8599999999999</v>
          </cell>
          <cell r="E215"/>
          <cell r="F215">
            <v>5.6</v>
          </cell>
          <cell r="G215"/>
          <cell r="H215">
            <v>50</v>
          </cell>
          <cell r="I215"/>
          <cell r="J215">
            <v>83.53</v>
          </cell>
          <cell r="K215"/>
          <cell r="L215"/>
          <cell r="M215"/>
          <cell r="N215"/>
          <cell r="O215">
            <v>133.53</v>
          </cell>
          <cell r="P215"/>
          <cell r="Q215"/>
          <cell r="R215">
            <v>216.5</v>
          </cell>
          <cell r="S215">
            <v>26232.79</v>
          </cell>
          <cell r="T215"/>
          <cell r="U215"/>
          <cell r="V215">
            <v>0</v>
          </cell>
          <cell r="W215">
            <v>6.5</v>
          </cell>
          <cell r="X215">
            <v>8.4</v>
          </cell>
          <cell r="Y215"/>
          <cell r="Z215"/>
          <cell r="AA215"/>
          <cell r="AB215"/>
          <cell r="AC215" t="str">
            <v>الفنية الثالثة</v>
          </cell>
        </row>
        <row r="216">
          <cell r="A216">
            <v>29105122500123</v>
          </cell>
          <cell r="B216">
            <v>38</v>
          </cell>
          <cell r="C216" t="str">
            <v>رحاب عبد الناصر فرغلي محمد</v>
          </cell>
          <cell r="D216">
            <v>1066.58</v>
          </cell>
          <cell r="E216"/>
          <cell r="F216">
            <v>5.65</v>
          </cell>
          <cell r="G216"/>
          <cell r="H216">
            <v>50</v>
          </cell>
          <cell r="I216"/>
          <cell r="J216"/>
          <cell r="K216"/>
          <cell r="L216">
            <v>10</v>
          </cell>
          <cell r="M216">
            <v>5</v>
          </cell>
          <cell r="N216"/>
          <cell r="O216">
            <v>65</v>
          </cell>
          <cell r="P216"/>
          <cell r="Q216"/>
          <cell r="R216">
            <v>220.5</v>
          </cell>
          <cell r="S216">
            <v>14188.96</v>
          </cell>
          <cell r="T216"/>
          <cell r="U216"/>
          <cell r="V216">
            <v>0</v>
          </cell>
          <cell r="W216">
            <v>6.45</v>
          </cell>
          <cell r="X216">
            <v>8.1999999999999993</v>
          </cell>
          <cell r="Y216"/>
          <cell r="Z216"/>
          <cell r="AA216"/>
          <cell r="AB216"/>
          <cell r="AC216" t="str">
            <v>الفنية الثالثة</v>
          </cell>
        </row>
        <row r="217">
          <cell r="A217">
            <v>26606272500162</v>
          </cell>
          <cell r="B217">
            <v>39</v>
          </cell>
          <cell r="C217" t="str">
            <v>رقية محمد عبدالرحيم رفاعى</v>
          </cell>
          <cell r="D217">
            <v>1437</v>
          </cell>
          <cell r="E217">
            <v>135.26</v>
          </cell>
          <cell r="F217">
            <v>39.01</v>
          </cell>
          <cell r="G217"/>
          <cell r="H217">
            <v>50</v>
          </cell>
          <cell r="I217"/>
          <cell r="J217"/>
          <cell r="K217"/>
          <cell r="L217"/>
          <cell r="M217"/>
          <cell r="N217"/>
          <cell r="O217">
            <v>50</v>
          </cell>
          <cell r="P217"/>
          <cell r="Q217"/>
          <cell r="R217">
            <v>377.36</v>
          </cell>
          <cell r="S217">
            <v>20932.29</v>
          </cell>
          <cell r="T217">
            <v>6.35</v>
          </cell>
          <cell r="U217"/>
          <cell r="V217">
            <v>6.35</v>
          </cell>
          <cell r="W217">
            <v>10.75</v>
          </cell>
          <cell r="X217">
            <v>11.4</v>
          </cell>
          <cell r="Y217"/>
          <cell r="Z217">
            <v>34.090000000000003</v>
          </cell>
          <cell r="AA217">
            <v>7.51</v>
          </cell>
          <cell r="AB217"/>
          <cell r="AC217" t="str">
            <v>الفنية الثالثة</v>
          </cell>
        </row>
        <row r="218">
          <cell r="A218">
            <v>25802112500069</v>
          </cell>
          <cell r="B218">
            <v>40</v>
          </cell>
          <cell r="C218" t="str">
            <v>زينب حادى حسين بركات</v>
          </cell>
          <cell r="D218">
            <v>2231.9899999999998</v>
          </cell>
          <cell r="E218">
            <v>759.25</v>
          </cell>
          <cell r="F218">
            <v>147.46</v>
          </cell>
          <cell r="G218">
            <v>73.48</v>
          </cell>
          <cell r="H218">
            <v>100</v>
          </cell>
          <cell r="I218"/>
          <cell r="J218"/>
          <cell r="K218"/>
          <cell r="L218"/>
          <cell r="M218"/>
          <cell r="N218"/>
          <cell r="O218">
            <v>100</v>
          </cell>
          <cell r="P218"/>
          <cell r="Q218"/>
          <cell r="R218">
            <v>734.82</v>
          </cell>
          <cell r="S218">
            <v>29159.999999999996</v>
          </cell>
          <cell r="T218"/>
          <cell r="U218">
            <v>338.64</v>
          </cell>
          <cell r="V218">
            <v>338.64</v>
          </cell>
          <cell r="W218">
            <v>21.8</v>
          </cell>
          <cell r="X218">
            <v>21.2</v>
          </cell>
          <cell r="Y218"/>
          <cell r="Z218">
            <v>147.12</v>
          </cell>
          <cell r="AA218">
            <v>33.39</v>
          </cell>
          <cell r="AB218"/>
          <cell r="AC218" t="str">
            <v>الفنية</v>
          </cell>
        </row>
        <row r="219">
          <cell r="A219">
            <v>26907292500185</v>
          </cell>
          <cell r="B219">
            <v>41</v>
          </cell>
          <cell r="C219" t="str">
            <v>سحر سيد عبد القادر عبدالله</v>
          </cell>
          <cell r="D219">
            <v>1041.3499999999999</v>
          </cell>
          <cell r="E219"/>
          <cell r="F219">
            <v>5.1100000000000003</v>
          </cell>
          <cell r="G219"/>
          <cell r="H219">
            <v>150</v>
          </cell>
          <cell r="I219"/>
          <cell r="J219"/>
          <cell r="K219"/>
          <cell r="L219"/>
          <cell r="M219"/>
          <cell r="N219"/>
          <cell r="O219">
            <v>150</v>
          </cell>
          <cell r="P219"/>
          <cell r="Q219"/>
          <cell r="R219">
            <v>230.5</v>
          </cell>
          <cell r="S219">
            <v>14505.909999999998</v>
          </cell>
          <cell r="T219">
            <v>76.91</v>
          </cell>
          <cell r="U219"/>
          <cell r="V219">
            <v>76.91</v>
          </cell>
          <cell r="W219">
            <v>7.75</v>
          </cell>
          <cell r="X219">
            <v>8.0500000000000007</v>
          </cell>
          <cell r="Y219"/>
          <cell r="Z219"/>
          <cell r="AA219"/>
          <cell r="AB219"/>
          <cell r="AC219" t="str">
            <v>الفنية الثالثة</v>
          </cell>
        </row>
        <row r="220">
          <cell r="A220">
            <v>27402162500051</v>
          </cell>
          <cell r="B220">
            <v>42</v>
          </cell>
          <cell r="C220" t="str">
            <v>سمير على محمود حمدان</v>
          </cell>
          <cell r="D220">
            <v>1298.0899999999999</v>
          </cell>
          <cell r="E220">
            <v>75.28</v>
          </cell>
          <cell r="F220">
            <v>18.28</v>
          </cell>
          <cell r="G220"/>
          <cell r="H220">
            <v>150</v>
          </cell>
          <cell r="I220"/>
          <cell r="J220"/>
          <cell r="K220"/>
          <cell r="L220">
            <v>15</v>
          </cell>
          <cell r="M220"/>
          <cell r="N220"/>
          <cell r="O220">
            <v>165</v>
          </cell>
          <cell r="P220"/>
          <cell r="Q220"/>
          <cell r="R220">
            <v>326.97000000000003</v>
          </cell>
          <cell r="S220">
            <v>18467.23</v>
          </cell>
          <cell r="T220"/>
          <cell r="U220"/>
          <cell r="V220">
            <v>0</v>
          </cell>
          <cell r="W220">
            <v>10.15</v>
          </cell>
          <cell r="X220">
            <v>11.25</v>
          </cell>
          <cell r="Y220"/>
          <cell r="Z220">
            <v>26.58</v>
          </cell>
          <cell r="AA220">
            <v>7.09</v>
          </cell>
          <cell r="AB220"/>
          <cell r="AC220" t="str">
            <v>الفنية الثالثة</v>
          </cell>
        </row>
        <row r="221">
          <cell r="A221">
            <v>28610012500848</v>
          </cell>
          <cell r="B221">
            <v>43</v>
          </cell>
          <cell r="C221" t="str">
            <v>سناء حلمى على موسى</v>
          </cell>
          <cell r="D221">
            <v>1010.68</v>
          </cell>
          <cell r="E221"/>
          <cell r="F221">
            <v>5.09</v>
          </cell>
          <cell r="G221"/>
          <cell r="H221">
            <v>50</v>
          </cell>
          <cell r="I221"/>
          <cell r="J221"/>
          <cell r="K221"/>
          <cell r="L221"/>
          <cell r="M221"/>
          <cell r="N221"/>
          <cell r="O221">
            <v>50</v>
          </cell>
          <cell r="P221"/>
          <cell r="Q221"/>
          <cell r="R221">
            <v>228.5</v>
          </cell>
          <cell r="S221">
            <v>13998.04</v>
          </cell>
          <cell r="T221"/>
          <cell r="U221"/>
          <cell r="V221">
            <v>0</v>
          </cell>
          <cell r="W221">
            <v>6.35</v>
          </cell>
          <cell r="X221">
            <v>6.65</v>
          </cell>
          <cell r="Y221"/>
          <cell r="Z221"/>
          <cell r="AA221"/>
          <cell r="AB221"/>
          <cell r="AC221" t="str">
            <v>الفنية الثالثة</v>
          </cell>
        </row>
        <row r="222">
          <cell r="A222">
            <v>27604072500061</v>
          </cell>
          <cell r="B222">
            <v>44</v>
          </cell>
          <cell r="C222" t="str">
            <v>سهير محمد عاطف حسن</v>
          </cell>
          <cell r="D222">
            <v>1483.03</v>
          </cell>
          <cell r="E222">
            <v>217.77</v>
          </cell>
          <cell r="F222">
            <v>52.84</v>
          </cell>
          <cell r="G222"/>
          <cell r="H222">
            <v>95</v>
          </cell>
          <cell r="I222"/>
          <cell r="J222"/>
          <cell r="K222"/>
          <cell r="L222"/>
          <cell r="M222"/>
          <cell r="N222"/>
          <cell r="O222">
            <v>95</v>
          </cell>
          <cell r="P222"/>
          <cell r="Q222"/>
          <cell r="R222">
            <v>410.85</v>
          </cell>
          <cell r="S222">
            <v>22367.439999999999</v>
          </cell>
          <cell r="T222"/>
          <cell r="U222"/>
          <cell r="V222">
            <v>0</v>
          </cell>
          <cell r="W222">
            <v>12.05</v>
          </cell>
          <cell r="X222">
            <v>13.3</v>
          </cell>
          <cell r="Y222"/>
          <cell r="Z222">
            <v>51.7</v>
          </cell>
          <cell r="AA222">
            <v>12.51</v>
          </cell>
          <cell r="AB222"/>
          <cell r="AC222" t="str">
            <v>الفنية</v>
          </cell>
        </row>
        <row r="223">
          <cell r="A223">
            <v>28812122500128</v>
          </cell>
          <cell r="B223">
            <v>45</v>
          </cell>
          <cell r="C223" t="str">
            <v>شريهان محمد عبد الرؤوف حسن</v>
          </cell>
          <cell r="D223">
            <v>941.6</v>
          </cell>
          <cell r="E223"/>
          <cell r="F223">
            <v>5.31</v>
          </cell>
          <cell r="G223"/>
          <cell r="H223">
            <v>50</v>
          </cell>
          <cell r="I223"/>
          <cell r="J223"/>
          <cell r="K223"/>
          <cell r="L223"/>
          <cell r="M223"/>
          <cell r="N223"/>
          <cell r="O223">
            <v>50</v>
          </cell>
          <cell r="P223"/>
          <cell r="Q223"/>
          <cell r="R223">
            <v>214.5</v>
          </cell>
          <cell r="S223">
            <v>12870.490000000002</v>
          </cell>
          <cell r="T223"/>
          <cell r="U223"/>
          <cell r="V223">
            <v>0</v>
          </cell>
          <cell r="W223">
            <v>5.9</v>
          </cell>
          <cell r="X223">
            <v>7.15</v>
          </cell>
          <cell r="Y223"/>
          <cell r="Z223"/>
          <cell r="AA223"/>
          <cell r="AB223"/>
          <cell r="AC223" t="str">
            <v>الفنية الثالثة</v>
          </cell>
        </row>
        <row r="224">
          <cell r="A224">
            <v>25907092600645</v>
          </cell>
          <cell r="B224">
            <v>46</v>
          </cell>
          <cell r="C224" t="str">
            <v>صباح سيد بكر سليمان</v>
          </cell>
          <cell r="D224">
            <v>2115.02</v>
          </cell>
          <cell r="E224">
            <v>705.73</v>
          </cell>
          <cell r="F224">
            <v>106.97</v>
          </cell>
          <cell r="G224">
            <v>69.260000000000005</v>
          </cell>
          <cell r="H224">
            <v>50</v>
          </cell>
          <cell r="I224"/>
          <cell r="J224"/>
          <cell r="K224"/>
          <cell r="L224"/>
          <cell r="M224"/>
          <cell r="N224"/>
          <cell r="O224">
            <v>50</v>
          </cell>
          <cell r="P224"/>
          <cell r="Q224"/>
          <cell r="R224">
            <v>692.67</v>
          </cell>
          <cell r="S224">
            <v>29160</v>
          </cell>
          <cell r="T224"/>
          <cell r="U224"/>
          <cell r="V224">
            <v>0</v>
          </cell>
          <cell r="W224">
            <v>20</v>
          </cell>
          <cell r="X224">
            <v>21.65</v>
          </cell>
          <cell r="Y224"/>
          <cell r="Z224">
            <v>156.97</v>
          </cell>
          <cell r="AA224">
            <v>34.57</v>
          </cell>
          <cell r="AB224"/>
          <cell r="AC224" t="str">
            <v>الفنية</v>
          </cell>
        </row>
        <row r="225">
          <cell r="A225">
            <v>26104032501042</v>
          </cell>
          <cell r="B225">
            <v>47</v>
          </cell>
          <cell r="C225" t="str">
            <v>صباح محمد محمد محمود</v>
          </cell>
          <cell r="D225">
            <v>2336.4699999999998</v>
          </cell>
          <cell r="E225">
            <v>807.23</v>
          </cell>
          <cell r="F225">
            <v>120.45</v>
          </cell>
          <cell r="G225">
            <v>77.260000000000005</v>
          </cell>
          <cell r="H225">
            <v>50</v>
          </cell>
          <cell r="I225"/>
          <cell r="J225"/>
          <cell r="K225"/>
          <cell r="L225"/>
          <cell r="M225"/>
          <cell r="N225"/>
          <cell r="O225">
            <v>50</v>
          </cell>
          <cell r="P225"/>
          <cell r="Q225"/>
          <cell r="R225">
            <v>772.6</v>
          </cell>
          <cell r="S225">
            <v>29160</v>
          </cell>
          <cell r="T225"/>
          <cell r="U225"/>
          <cell r="V225">
            <v>0</v>
          </cell>
          <cell r="W225">
            <v>22.35</v>
          </cell>
          <cell r="X225">
            <v>24.25</v>
          </cell>
          <cell r="Y225"/>
          <cell r="Z225">
            <v>187.71</v>
          </cell>
          <cell r="AA225">
            <v>129.29</v>
          </cell>
          <cell r="AB225"/>
          <cell r="AC225" t="str">
            <v>الفنية</v>
          </cell>
        </row>
        <row r="226">
          <cell r="A226">
            <v>28601172500284</v>
          </cell>
          <cell r="B226">
            <v>48</v>
          </cell>
          <cell r="C226" t="str">
            <v>صفاء كمال علي امين</v>
          </cell>
          <cell r="D226">
            <v>1015.95</v>
          </cell>
          <cell r="E226"/>
          <cell r="F226">
            <v>5.1100000000000003</v>
          </cell>
          <cell r="G226"/>
          <cell r="H226">
            <v>50</v>
          </cell>
          <cell r="I226"/>
          <cell r="J226">
            <v>183.85</v>
          </cell>
          <cell r="K226"/>
          <cell r="L226"/>
          <cell r="M226"/>
          <cell r="N226"/>
          <cell r="O226">
            <v>233.85</v>
          </cell>
          <cell r="P226"/>
          <cell r="Q226"/>
          <cell r="R226">
            <v>230.5</v>
          </cell>
          <cell r="S226">
            <v>29160.010000000006</v>
          </cell>
          <cell r="T226"/>
          <cell r="U226"/>
          <cell r="V226">
            <v>0</v>
          </cell>
          <cell r="W226">
            <v>6.4</v>
          </cell>
          <cell r="X226">
            <v>8.9499999999999993</v>
          </cell>
          <cell r="Y226"/>
          <cell r="Z226"/>
          <cell r="AA226">
            <v>0.92</v>
          </cell>
          <cell r="AB226"/>
          <cell r="AC226" t="str">
            <v>الفنية الثالثة</v>
          </cell>
        </row>
        <row r="227">
          <cell r="A227">
            <v>27211272501699</v>
          </cell>
          <cell r="B227">
            <v>49</v>
          </cell>
          <cell r="C227" t="str">
            <v>عادل على محمد على</v>
          </cell>
          <cell r="D227">
            <v>1334.11</v>
          </cell>
          <cell r="E227">
            <v>91.98</v>
          </cell>
          <cell r="F227">
            <v>23.81</v>
          </cell>
          <cell r="G227"/>
          <cell r="H227">
            <v>150</v>
          </cell>
          <cell r="I227"/>
          <cell r="J227">
            <v>235.17</v>
          </cell>
          <cell r="K227"/>
          <cell r="L227"/>
          <cell r="M227"/>
          <cell r="N227"/>
          <cell r="O227">
            <v>385.16999999999996</v>
          </cell>
          <cell r="P227"/>
          <cell r="Q227"/>
          <cell r="R227">
            <v>340.12</v>
          </cell>
          <cell r="S227">
            <v>29160</v>
          </cell>
          <cell r="T227"/>
          <cell r="U227"/>
          <cell r="V227">
            <v>0</v>
          </cell>
          <cell r="W227">
            <v>10.45</v>
          </cell>
          <cell r="X227">
            <v>13.15</v>
          </cell>
          <cell r="Y227"/>
          <cell r="Z227">
            <v>30.38</v>
          </cell>
          <cell r="AA227">
            <v>12.09</v>
          </cell>
          <cell r="AB227"/>
          <cell r="AC227" t="str">
            <v>الفنية الثالثة</v>
          </cell>
        </row>
        <row r="228">
          <cell r="A228">
            <v>27111152200615</v>
          </cell>
          <cell r="B228">
            <v>50</v>
          </cell>
          <cell r="C228" t="str">
            <v>عاطف سمير فوزي بطرس</v>
          </cell>
          <cell r="D228">
            <v>1334.11</v>
          </cell>
          <cell r="E228">
            <v>89.98</v>
          </cell>
          <cell r="F228">
            <v>23.53</v>
          </cell>
          <cell r="G228"/>
          <cell r="H228">
            <v>140</v>
          </cell>
          <cell r="I228"/>
          <cell r="J228"/>
          <cell r="K228"/>
          <cell r="L228"/>
          <cell r="M228"/>
          <cell r="N228"/>
          <cell r="O228">
            <v>140</v>
          </cell>
          <cell r="P228"/>
          <cell r="Q228"/>
          <cell r="R228">
            <v>340.12</v>
          </cell>
          <cell r="S228">
            <v>19450.2</v>
          </cell>
          <cell r="T228">
            <v>1.96</v>
          </cell>
          <cell r="U228"/>
          <cell r="V228">
            <v>1.96</v>
          </cell>
          <cell r="W228">
            <v>10.35</v>
          </cell>
          <cell r="X228">
            <v>11.5</v>
          </cell>
          <cell r="Y228"/>
          <cell r="Z228">
            <v>28.99</v>
          </cell>
          <cell r="AA228">
            <v>7.66</v>
          </cell>
          <cell r="AB228"/>
          <cell r="AC228" t="str">
            <v>الفنية الثالثة</v>
          </cell>
        </row>
        <row r="229">
          <cell r="A229">
            <v>28210042502103</v>
          </cell>
          <cell r="B229">
            <v>51</v>
          </cell>
          <cell r="C229" t="str">
            <v>عايده احمد فرحان احمد</v>
          </cell>
          <cell r="D229">
            <v>1041.3599999999999</v>
          </cell>
          <cell r="E229"/>
          <cell r="F229">
            <v>5.1100000000000003</v>
          </cell>
          <cell r="G229"/>
          <cell r="H229">
            <v>95</v>
          </cell>
          <cell r="I229"/>
          <cell r="J229">
            <v>183.91</v>
          </cell>
          <cell r="K229"/>
          <cell r="L229"/>
          <cell r="M229"/>
          <cell r="N229"/>
          <cell r="O229">
            <v>278.90999999999997</v>
          </cell>
          <cell r="P229"/>
          <cell r="Q229"/>
          <cell r="R229">
            <v>230.5</v>
          </cell>
          <cell r="S229">
            <v>14184.34</v>
          </cell>
          <cell r="T229"/>
          <cell r="U229"/>
          <cell r="V229">
            <v>0</v>
          </cell>
          <cell r="W229">
            <v>6.5</v>
          </cell>
          <cell r="X229">
            <v>9.4499999999999993</v>
          </cell>
          <cell r="Y229"/>
          <cell r="Z229"/>
          <cell r="AA229">
            <v>2.3199999999999998</v>
          </cell>
          <cell r="AB229"/>
          <cell r="AC229" t="str">
            <v>الفنية الثالثة</v>
          </cell>
        </row>
        <row r="230">
          <cell r="A230">
            <v>28302052503096</v>
          </cell>
          <cell r="B230">
            <v>52</v>
          </cell>
          <cell r="C230" t="str">
            <v>عبد الحميد محمود عبد الحميد خضر</v>
          </cell>
          <cell r="D230">
            <v>1045.8399999999999</v>
          </cell>
          <cell r="E230"/>
          <cell r="F230">
            <v>5.67</v>
          </cell>
          <cell r="G230"/>
          <cell r="H230">
            <v>145</v>
          </cell>
          <cell r="I230"/>
          <cell r="J230"/>
          <cell r="K230"/>
          <cell r="L230"/>
          <cell r="M230"/>
          <cell r="N230"/>
          <cell r="O230">
            <v>145</v>
          </cell>
          <cell r="P230"/>
          <cell r="Q230"/>
          <cell r="R230">
            <v>222.5</v>
          </cell>
          <cell r="S230">
            <v>14150.610000000002</v>
          </cell>
          <cell r="T230"/>
          <cell r="U230"/>
          <cell r="V230">
            <v>0</v>
          </cell>
          <cell r="W230">
            <v>7.4</v>
          </cell>
          <cell r="X230">
            <v>8.65</v>
          </cell>
          <cell r="Y230"/>
          <cell r="Z230"/>
          <cell r="AA230">
            <v>0.17</v>
          </cell>
          <cell r="AB230"/>
          <cell r="AC230" t="str">
            <v>الفنية الثالثة</v>
          </cell>
        </row>
        <row r="231">
          <cell r="A231">
            <v>25901182500251</v>
          </cell>
          <cell r="B231">
            <v>53</v>
          </cell>
          <cell r="C231" t="str">
            <v>عبد الرازق عبد المجيد داود سليمان</v>
          </cell>
          <cell r="D231">
            <v>2259.56</v>
          </cell>
          <cell r="E231">
            <v>774.74</v>
          </cell>
          <cell r="F231">
            <v>116.63</v>
          </cell>
          <cell r="G231">
            <v>74.38</v>
          </cell>
          <cell r="H231">
            <v>150</v>
          </cell>
          <cell r="I231"/>
          <cell r="J231"/>
          <cell r="K231"/>
          <cell r="L231"/>
          <cell r="M231"/>
          <cell r="N231"/>
          <cell r="O231">
            <v>150</v>
          </cell>
          <cell r="P231"/>
          <cell r="Q231"/>
          <cell r="R231">
            <v>743.87</v>
          </cell>
          <cell r="S231">
            <v>29160</v>
          </cell>
          <cell r="T231"/>
          <cell r="U231"/>
          <cell r="V231">
            <v>0</v>
          </cell>
          <cell r="W231">
            <v>22.3</v>
          </cell>
          <cell r="X231">
            <v>25.1</v>
          </cell>
          <cell r="Y231"/>
          <cell r="Z231">
            <v>187.08</v>
          </cell>
          <cell r="AA231">
            <v>139.97999999999999</v>
          </cell>
          <cell r="AB231"/>
          <cell r="AC231" t="str">
            <v>الفنية</v>
          </cell>
        </row>
        <row r="232">
          <cell r="A232">
            <v>28805292500355</v>
          </cell>
          <cell r="B232">
            <v>54</v>
          </cell>
          <cell r="C232" t="str">
            <v>عبد الرازق عبد المنعم عبد الرازق على</v>
          </cell>
          <cell r="D232">
            <v>1045.8399999999999</v>
          </cell>
          <cell r="E232"/>
          <cell r="F232">
            <v>5.67</v>
          </cell>
          <cell r="G232"/>
          <cell r="H232">
            <v>145</v>
          </cell>
          <cell r="I232"/>
          <cell r="J232"/>
          <cell r="K232"/>
          <cell r="L232"/>
          <cell r="M232"/>
          <cell r="N232"/>
          <cell r="O232">
            <v>145</v>
          </cell>
          <cell r="P232"/>
          <cell r="Q232"/>
          <cell r="R232">
            <v>222.5</v>
          </cell>
          <cell r="S232">
            <v>13816.860000000002</v>
          </cell>
          <cell r="T232"/>
          <cell r="U232"/>
          <cell r="V232">
            <v>0</v>
          </cell>
          <cell r="W232">
            <v>6.6</v>
          </cell>
          <cell r="X232">
            <v>8.65</v>
          </cell>
          <cell r="Y232"/>
          <cell r="Z232"/>
          <cell r="AA232">
            <v>0.17</v>
          </cell>
          <cell r="AB232"/>
          <cell r="AC232" t="str">
            <v>الفنية الثالثة</v>
          </cell>
        </row>
        <row r="233">
          <cell r="A233">
            <v>28901192500152</v>
          </cell>
          <cell r="B233">
            <v>55</v>
          </cell>
          <cell r="C233" t="str">
            <v>عبد الناصر احمد محمد احمد</v>
          </cell>
          <cell r="D233">
            <v>1010.68</v>
          </cell>
          <cell r="E233"/>
          <cell r="F233">
            <v>5.09</v>
          </cell>
          <cell r="G233"/>
          <cell r="H233">
            <v>50</v>
          </cell>
          <cell r="I233"/>
          <cell r="J233"/>
          <cell r="K233"/>
          <cell r="L233"/>
          <cell r="M233"/>
          <cell r="N233"/>
          <cell r="O233">
            <v>50</v>
          </cell>
          <cell r="P233"/>
          <cell r="Q233"/>
          <cell r="R233">
            <v>228.5</v>
          </cell>
          <cell r="S233">
            <v>13659.980000000001</v>
          </cell>
          <cell r="T233"/>
          <cell r="U233"/>
          <cell r="V233">
            <v>0</v>
          </cell>
          <cell r="W233">
            <v>6.35</v>
          </cell>
          <cell r="X233">
            <v>7.65</v>
          </cell>
          <cell r="Y233"/>
          <cell r="Z233"/>
          <cell r="AA233"/>
          <cell r="AB233"/>
          <cell r="AC233" t="str">
            <v>الفنية الثالثة</v>
          </cell>
        </row>
        <row r="234">
          <cell r="A234">
            <v>26011302500215</v>
          </cell>
          <cell r="B234">
            <v>56</v>
          </cell>
          <cell r="C234" t="str">
            <v>عبده كامل احمد عبده</v>
          </cell>
          <cell r="D234">
            <v>2028.53</v>
          </cell>
          <cell r="E234">
            <v>536.94000000000005</v>
          </cell>
          <cell r="F234">
            <v>97.13</v>
          </cell>
          <cell r="G234">
            <v>62.35</v>
          </cell>
          <cell r="H234">
            <v>100</v>
          </cell>
          <cell r="I234"/>
          <cell r="J234"/>
          <cell r="K234"/>
          <cell r="L234"/>
          <cell r="M234"/>
          <cell r="N234"/>
          <cell r="O234">
            <v>100</v>
          </cell>
          <cell r="P234"/>
          <cell r="Q234"/>
          <cell r="R234">
            <v>623.54999999999995</v>
          </cell>
          <cell r="S234">
            <v>29160</v>
          </cell>
          <cell r="T234"/>
          <cell r="U234"/>
          <cell r="V234">
            <v>0</v>
          </cell>
          <cell r="W234">
            <v>18.55</v>
          </cell>
          <cell r="X234">
            <v>20.2</v>
          </cell>
          <cell r="Y234"/>
          <cell r="Z234">
            <v>137.91999999999999</v>
          </cell>
          <cell r="AA234">
            <v>30.7</v>
          </cell>
          <cell r="AB234"/>
          <cell r="AC234" t="str">
            <v>الفنية</v>
          </cell>
        </row>
        <row r="235">
          <cell r="A235">
            <v>28404272500249</v>
          </cell>
          <cell r="B235">
            <v>57</v>
          </cell>
          <cell r="C235" t="str">
            <v>علا عبد الرازق محمود</v>
          </cell>
          <cell r="D235">
            <v>1066.75</v>
          </cell>
          <cell r="E235"/>
          <cell r="F235">
            <v>5.1100000000000003</v>
          </cell>
          <cell r="G235"/>
          <cell r="H235">
            <v>140</v>
          </cell>
          <cell r="I235"/>
          <cell r="J235">
            <v>183.91</v>
          </cell>
          <cell r="K235"/>
          <cell r="L235"/>
          <cell r="M235"/>
          <cell r="N235"/>
          <cell r="O235">
            <v>323.90999999999997</v>
          </cell>
          <cell r="P235"/>
          <cell r="Q235"/>
          <cell r="R235">
            <v>230.5</v>
          </cell>
          <cell r="S235">
            <v>14400.76</v>
          </cell>
          <cell r="T235"/>
          <cell r="U235"/>
          <cell r="V235">
            <v>0</v>
          </cell>
          <cell r="W235">
            <v>7.15</v>
          </cell>
          <cell r="X235">
            <v>9.4499999999999993</v>
          </cell>
          <cell r="Y235"/>
          <cell r="Z235"/>
          <cell r="AA235">
            <v>2.34</v>
          </cell>
          <cell r="AB235"/>
          <cell r="AC235" t="str">
            <v>الفنية الثالثة</v>
          </cell>
        </row>
        <row r="236">
          <cell r="A236">
            <v>27205052500659</v>
          </cell>
          <cell r="B236">
            <v>58</v>
          </cell>
          <cell r="C236" t="str">
            <v>علاء احمد محمد فياض</v>
          </cell>
          <cell r="D236">
            <v>1285.48</v>
          </cell>
          <cell r="E236">
            <v>68.77</v>
          </cell>
          <cell r="F236">
            <v>16.260000000000002</v>
          </cell>
          <cell r="G236"/>
          <cell r="H236">
            <v>150</v>
          </cell>
          <cell r="I236"/>
          <cell r="J236">
            <v>235.17</v>
          </cell>
          <cell r="K236"/>
          <cell r="L236"/>
          <cell r="M236"/>
          <cell r="N236"/>
          <cell r="O236">
            <v>385.16999999999996</v>
          </cell>
          <cell r="P236"/>
          <cell r="Q236"/>
          <cell r="R236">
            <v>321.83999999999997</v>
          </cell>
          <cell r="S236">
            <v>18645.87</v>
          </cell>
          <cell r="T236">
            <v>3.04</v>
          </cell>
          <cell r="U236"/>
          <cell r="V236">
            <v>3.04</v>
          </cell>
          <cell r="W236">
            <v>9.9</v>
          </cell>
          <cell r="X236">
            <v>12.55</v>
          </cell>
          <cell r="Y236"/>
          <cell r="Z236">
            <v>23.07</v>
          </cell>
          <cell r="AA236">
            <v>10.52</v>
          </cell>
          <cell r="AB236"/>
          <cell r="AC236" t="str">
            <v>الفنية الثالثة</v>
          </cell>
        </row>
        <row r="237">
          <cell r="A237">
            <v>28711122502413</v>
          </cell>
          <cell r="B237">
            <v>59</v>
          </cell>
          <cell r="C237" t="str">
            <v>علاء حامد محمد حسب الله</v>
          </cell>
          <cell r="D237">
            <v>1044.94</v>
          </cell>
          <cell r="E237"/>
          <cell r="F237">
            <v>5.33</v>
          </cell>
          <cell r="G237"/>
          <cell r="H237">
            <v>50</v>
          </cell>
          <cell r="I237"/>
          <cell r="J237"/>
          <cell r="K237"/>
          <cell r="L237"/>
          <cell r="M237"/>
          <cell r="N237"/>
          <cell r="O237">
            <v>50</v>
          </cell>
          <cell r="P237"/>
          <cell r="Q237"/>
          <cell r="R237">
            <v>230.5</v>
          </cell>
          <cell r="S237">
            <v>13868.949999999999</v>
          </cell>
          <cell r="T237"/>
          <cell r="U237"/>
          <cell r="V237">
            <v>0</v>
          </cell>
          <cell r="W237">
            <v>6.55</v>
          </cell>
          <cell r="X237">
            <v>7.95</v>
          </cell>
          <cell r="Y237"/>
          <cell r="Z237"/>
          <cell r="AA237"/>
          <cell r="AB237"/>
          <cell r="AC237" t="str">
            <v>الفنية الثالثة</v>
          </cell>
        </row>
        <row r="238">
          <cell r="A238">
            <v>28206142500879</v>
          </cell>
          <cell r="B238">
            <v>60</v>
          </cell>
          <cell r="C238" t="str">
            <v>علاء سيد مجاهد ابو زيد</v>
          </cell>
          <cell r="D238">
            <v>1109.46</v>
          </cell>
          <cell r="E238"/>
          <cell r="F238">
            <v>5.33</v>
          </cell>
          <cell r="G238"/>
          <cell r="H238">
            <v>145</v>
          </cell>
          <cell r="I238"/>
          <cell r="J238"/>
          <cell r="K238"/>
          <cell r="L238"/>
          <cell r="M238"/>
          <cell r="N238"/>
          <cell r="O238">
            <v>145</v>
          </cell>
          <cell r="P238"/>
          <cell r="Q238"/>
          <cell r="R238">
            <v>234.5</v>
          </cell>
          <cell r="S238">
            <v>14713.539999999999</v>
          </cell>
          <cell r="T238"/>
          <cell r="U238"/>
          <cell r="V238">
            <v>0</v>
          </cell>
          <cell r="W238">
            <v>7.8</v>
          </cell>
          <cell r="X238">
            <v>9.15</v>
          </cell>
          <cell r="Y238"/>
          <cell r="Z238"/>
          <cell r="AA238">
            <v>1.44</v>
          </cell>
          <cell r="AB238"/>
          <cell r="AC238" t="str">
            <v>الفنية الثالثة</v>
          </cell>
        </row>
        <row r="239">
          <cell r="A239">
            <v>28506302503679</v>
          </cell>
          <cell r="B239">
            <v>61</v>
          </cell>
          <cell r="C239" t="str">
            <v>علاء محمد صديق محمد</v>
          </cell>
          <cell r="D239">
            <v>986.29</v>
          </cell>
          <cell r="E239"/>
          <cell r="F239">
            <v>5.36</v>
          </cell>
          <cell r="G239"/>
          <cell r="H239">
            <v>145</v>
          </cell>
          <cell r="I239"/>
          <cell r="J239"/>
          <cell r="K239"/>
          <cell r="L239"/>
          <cell r="M239"/>
          <cell r="N239"/>
          <cell r="O239">
            <v>145</v>
          </cell>
          <cell r="P239"/>
          <cell r="Q239"/>
          <cell r="R239">
            <v>214.5</v>
          </cell>
          <cell r="S239">
            <v>12556.95</v>
          </cell>
          <cell r="T239"/>
          <cell r="U239"/>
          <cell r="V239">
            <v>0</v>
          </cell>
          <cell r="W239">
            <v>6.25</v>
          </cell>
          <cell r="X239">
            <v>8.1999999999999993</v>
          </cell>
          <cell r="Y239"/>
          <cell r="Z239"/>
          <cell r="AA239"/>
          <cell r="AB239"/>
          <cell r="AC239" t="str">
            <v>الفنية الثالثة</v>
          </cell>
        </row>
        <row r="240">
          <cell r="A240">
            <v>28605062500292</v>
          </cell>
          <cell r="B240">
            <v>62</v>
          </cell>
          <cell r="C240" t="str">
            <v>على جمال ابراهيم ادريس</v>
          </cell>
          <cell r="D240">
            <v>1010.68</v>
          </cell>
          <cell r="E240"/>
          <cell r="F240">
            <v>5.09</v>
          </cell>
          <cell r="G240"/>
          <cell r="H240">
            <v>100</v>
          </cell>
          <cell r="I240"/>
          <cell r="J240"/>
          <cell r="K240"/>
          <cell r="L240"/>
          <cell r="M240"/>
          <cell r="N240"/>
          <cell r="O240">
            <v>100</v>
          </cell>
          <cell r="P240"/>
          <cell r="Q240"/>
          <cell r="R240">
            <v>228.5</v>
          </cell>
          <cell r="S240">
            <v>13679.54</v>
          </cell>
          <cell r="T240"/>
          <cell r="U240"/>
          <cell r="V240">
            <v>0</v>
          </cell>
          <cell r="W240">
            <v>7.15</v>
          </cell>
          <cell r="X240">
            <v>8.0500000000000007</v>
          </cell>
          <cell r="Y240"/>
          <cell r="Z240"/>
          <cell r="AA240"/>
          <cell r="AB240"/>
          <cell r="AC240" t="str">
            <v>الفنية الثالثة</v>
          </cell>
        </row>
        <row r="241">
          <cell r="A241">
            <v>28106132500299</v>
          </cell>
          <cell r="B241">
            <v>63</v>
          </cell>
          <cell r="C241" t="str">
            <v>علي حامد محمد سيد</v>
          </cell>
          <cell r="D241">
            <v>1044.94</v>
          </cell>
          <cell r="E241"/>
          <cell r="F241">
            <v>5.33</v>
          </cell>
          <cell r="G241"/>
          <cell r="H241">
            <v>50</v>
          </cell>
          <cell r="I241"/>
          <cell r="J241">
            <v>181.91</v>
          </cell>
          <cell r="K241"/>
          <cell r="L241"/>
          <cell r="M241"/>
          <cell r="N241"/>
          <cell r="O241">
            <v>231.91</v>
          </cell>
          <cell r="P241"/>
          <cell r="Q241"/>
          <cell r="R241">
            <v>230.5</v>
          </cell>
          <cell r="S241">
            <v>23977.65</v>
          </cell>
          <cell r="T241">
            <v>6.87</v>
          </cell>
          <cell r="U241"/>
          <cell r="V241">
            <v>6.87</v>
          </cell>
          <cell r="W241">
            <v>6.55</v>
          </cell>
          <cell r="X241">
            <v>9.1</v>
          </cell>
          <cell r="Y241"/>
          <cell r="Z241"/>
          <cell r="AA241">
            <v>1.34</v>
          </cell>
          <cell r="AB241"/>
          <cell r="AC241" t="str">
            <v>الفنية الثالثة</v>
          </cell>
        </row>
        <row r="242">
          <cell r="A242">
            <v>27003292500131</v>
          </cell>
          <cell r="B242">
            <v>64</v>
          </cell>
          <cell r="C242" t="str">
            <v>علي شعبان على احمد</v>
          </cell>
          <cell r="D242">
            <v>1689.39</v>
          </cell>
          <cell r="E242">
            <v>384.44</v>
          </cell>
          <cell r="F242">
            <v>78.709999999999994</v>
          </cell>
          <cell r="G242"/>
          <cell r="H242">
            <v>150</v>
          </cell>
          <cell r="I242"/>
          <cell r="J242"/>
          <cell r="K242"/>
          <cell r="L242">
            <v>15</v>
          </cell>
          <cell r="M242"/>
          <cell r="N242"/>
          <cell r="O242">
            <v>165</v>
          </cell>
          <cell r="P242"/>
          <cell r="Q242"/>
          <cell r="R242">
            <v>503.48</v>
          </cell>
          <cell r="S242">
            <v>29160</v>
          </cell>
          <cell r="T242"/>
          <cell r="U242">
            <v>4.54</v>
          </cell>
          <cell r="V242">
            <v>4.54</v>
          </cell>
          <cell r="W242">
            <v>15.2</v>
          </cell>
          <cell r="X242">
            <v>16.600000000000001</v>
          </cell>
          <cell r="Y242"/>
          <cell r="Z242">
            <v>93.22</v>
          </cell>
          <cell r="AA242">
            <v>21.24</v>
          </cell>
          <cell r="AB242"/>
          <cell r="AC242" t="str">
            <v>الفنية</v>
          </cell>
        </row>
        <row r="243">
          <cell r="A243">
            <v>26312172500111</v>
          </cell>
          <cell r="B243">
            <v>65</v>
          </cell>
          <cell r="C243" t="str">
            <v>عماد محمد احمد محمد</v>
          </cell>
          <cell r="D243">
            <v>1526.69</v>
          </cell>
          <cell r="E243">
            <v>177.77</v>
          </cell>
          <cell r="F243">
            <v>52.81</v>
          </cell>
          <cell r="G243"/>
          <cell r="H243">
            <v>50</v>
          </cell>
          <cell r="I243"/>
          <cell r="J243"/>
          <cell r="K243"/>
          <cell r="L243"/>
          <cell r="M243"/>
          <cell r="N243"/>
          <cell r="O243">
            <v>50</v>
          </cell>
          <cell r="P243"/>
          <cell r="Q243"/>
          <cell r="R243">
            <v>409.25</v>
          </cell>
          <cell r="S243">
            <v>23333.649999999998</v>
          </cell>
          <cell r="T243"/>
          <cell r="U243"/>
          <cell r="V243">
            <v>0</v>
          </cell>
          <cell r="W243">
            <v>11.75</v>
          </cell>
          <cell r="X243">
            <v>13.05</v>
          </cell>
          <cell r="Y243"/>
          <cell r="Z243">
            <v>47.63</v>
          </cell>
          <cell r="AA243">
            <v>11.8</v>
          </cell>
          <cell r="AB243"/>
          <cell r="AC243" t="str">
            <v>الفنية الثالثة</v>
          </cell>
        </row>
        <row r="244">
          <cell r="A244">
            <v>28509072502031</v>
          </cell>
          <cell r="B244">
            <v>66</v>
          </cell>
          <cell r="C244" t="str">
            <v>عمر عبد الله عبد الغني عمر</v>
          </cell>
          <cell r="D244">
            <v>1041.1300000000001</v>
          </cell>
          <cell r="E244"/>
          <cell r="F244">
            <v>5.68</v>
          </cell>
          <cell r="G244"/>
          <cell r="H244">
            <v>145</v>
          </cell>
          <cell r="I244"/>
          <cell r="J244"/>
          <cell r="K244"/>
          <cell r="L244"/>
          <cell r="M244"/>
          <cell r="N244"/>
          <cell r="O244">
            <v>145</v>
          </cell>
          <cell r="P244"/>
          <cell r="Q244"/>
          <cell r="R244">
            <v>218.5</v>
          </cell>
          <cell r="S244">
            <v>14054.59</v>
          </cell>
          <cell r="T244"/>
          <cell r="U244"/>
          <cell r="V244">
            <v>0</v>
          </cell>
          <cell r="W244">
            <v>7.7</v>
          </cell>
          <cell r="X244">
            <v>8</v>
          </cell>
          <cell r="Y244"/>
          <cell r="Z244"/>
          <cell r="AA244"/>
          <cell r="AB244"/>
          <cell r="AC244" t="str">
            <v>الفنية الثالثة</v>
          </cell>
        </row>
        <row r="245">
          <cell r="A245">
            <v>28510182500333</v>
          </cell>
          <cell r="B245">
            <v>67</v>
          </cell>
          <cell r="C245" t="str">
            <v>عمرو شعبان على احمد</v>
          </cell>
          <cell r="D245">
            <v>1010.68</v>
          </cell>
          <cell r="E245"/>
          <cell r="F245">
            <v>5.09</v>
          </cell>
          <cell r="G245"/>
          <cell r="H245">
            <v>145</v>
          </cell>
          <cell r="I245"/>
          <cell r="J245"/>
          <cell r="K245"/>
          <cell r="L245"/>
          <cell r="M245"/>
          <cell r="N245"/>
          <cell r="O245">
            <v>145</v>
          </cell>
          <cell r="P245"/>
          <cell r="Q245"/>
          <cell r="R245">
            <v>228.5</v>
          </cell>
          <cell r="S245">
            <v>13589.54</v>
          </cell>
          <cell r="T245"/>
          <cell r="U245"/>
          <cell r="V245">
            <v>0</v>
          </cell>
          <cell r="W245">
            <v>7.45</v>
          </cell>
          <cell r="X245">
            <v>8.4</v>
          </cell>
          <cell r="Y245"/>
          <cell r="Z245"/>
          <cell r="AA245"/>
          <cell r="AB245"/>
          <cell r="AC245" t="str">
            <v>الفنية الثالثة</v>
          </cell>
        </row>
        <row r="246">
          <cell r="A246">
            <v>28312122500338</v>
          </cell>
          <cell r="B246">
            <v>68</v>
          </cell>
          <cell r="C246" t="str">
            <v>عمرو علي ثابت علي</v>
          </cell>
          <cell r="D246">
            <v>1045.8399999999999</v>
          </cell>
          <cell r="E246"/>
          <cell r="F246">
            <v>5.67</v>
          </cell>
          <cell r="G246"/>
          <cell r="H246">
            <v>145</v>
          </cell>
          <cell r="I246"/>
          <cell r="J246">
            <v>95.16</v>
          </cell>
          <cell r="K246"/>
          <cell r="L246"/>
          <cell r="M246"/>
          <cell r="N246"/>
          <cell r="O246">
            <v>240.16</v>
          </cell>
          <cell r="P246"/>
          <cell r="Q246"/>
          <cell r="R246">
            <v>222.5</v>
          </cell>
          <cell r="S246">
            <v>16106.97</v>
          </cell>
          <cell r="T246"/>
          <cell r="U246"/>
          <cell r="V246">
            <v>0</v>
          </cell>
          <cell r="W246">
            <v>6.6</v>
          </cell>
          <cell r="X246">
            <v>9.3000000000000007</v>
          </cell>
          <cell r="Y246"/>
          <cell r="Z246"/>
          <cell r="AA246">
            <v>1.85</v>
          </cell>
          <cell r="AB246"/>
          <cell r="AC246" t="str">
            <v>الفنية الثالثة</v>
          </cell>
        </row>
        <row r="247">
          <cell r="A247">
            <v>28112272500337</v>
          </cell>
          <cell r="B247">
            <v>69</v>
          </cell>
          <cell r="C247" t="str">
            <v>عمرو محمد محمد عبدالمذكور</v>
          </cell>
          <cell r="D247">
            <v>1231.69</v>
          </cell>
          <cell r="E247">
            <v>44.68</v>
          </cell>
          <cell r="F247">
            <v>8.0500000000000007</v>
          </cell>
          <cell r="G247"/>
          <cell r="H247">
            <v>95</v>
          </cell>
          <cell r="I247"/>
          <cell r="J247">
            <v>235.17</v>
          </cell>
          <cell r="K247"/>
          <cell r="L247"/>
          <cell r="M247"/>
          <cell r="N247"/>
          <cell r="O247">
            <v>330.16999999999996</v>
          </cell>
          <cell r="P247"/>
          <cell r="Q247"/>
          <cell r="R247">
            <v>302.89</v>
          </cell>
          <cell r="S247">
            <v>17364.48</v>
          </cell>
          <cell r="T247"/>
          <cell r="U247"/>
          <cell r="V247">
            <v>0</v>
          </cell>
          <cell r="W247">
            <v>9.1</v>
          </cell>
          <cell r="X247">
            <v>11.55</v>
          </cell>
          <cell r="Y247"/>
          <cell r="Z247">
            <v>12.94</v>
          </cell>
          <cell r="AA247">
            <v>7.85</v>
          </cell>
          <cell r="AB247"/>
          <cell r="AC247" t="str">
            <v>الفنية الثالثة</v>
          </cell>
        </row>
        <row r="248">
          <cell r="A248">
            <v>27302152502051</v>
          </cell>
          <cell r="B248">
            <v>70</v>
          </cell>
          <cell r="C248" t="str">
            <v>عياد غطاس شحاتة غطاس</v>
          </cell>
          <cell r="D248">
            <v>1044.94</v>
          </cell>
          <cell r="E248"/>
          <cell r="F248">
            <v>5.33</v>
          </cell>
          <cell r="G248"/>
          <cell r="H248">
            <v>150</v>
          </cell>
          <cell r="I248"/>
          <cell r="J248"/>
          <cell r="K248"/>
          <cell r="L248"/>
          <cell r="M248"/>
          <cell r="N248"/>
          <cell r="O248">
            <v>150</v>
          </cell>
          <cell r="P248"/>
          <cell r="Q248"/>
          <cell r="R248">
            <v>230.5</v>
          </cell>
          <cell r="S248">
            <v>14157.55</v>
          </cell>
          <cell r="T248"/>
          <cell r="U248"/>
          <cell r="V248">
            <v>0</v>
          </cell>
          <cell r="W248">
            <v>7.8</v>
          </cell>
          <cell r="X248">
            <v>8.6999999999999993</v>
          </cell>
          <cell r="Y248"/>
          <cell r="Z248"/>
          <cell r="AA248">
            <v>0.24</v>
          </cell>
          <cell r="AB248"/>
          <cell r="AC248" t="str">
            <v>الفنية الثالثة</v>
          </cell>
        </row>
        <row r="249">
          <cell r="A249">
            <v>28908262500206</v>
          </cell>
          <cell r="B249">
            <v>71</v>
          </cell>
          <cell r="C249" t="str">
            <v>فاطمة الزهراء محمد الهادى كمال</v>
          </cell>
          <cell r="D249">
            <v>1040.56</v>
          </cell>
          <cell r="E249"/>
          <cell r="F249">
            <v>5.65</v>
          </cell>
          <cell r="G249"/>
          <cell r="H249">
            <v>95</v>
          </cell>
          <cell r="I249"/>
          <cell r="J249"/>
          <cell r="K249"/>
          <cell r="L249"/>
          <cell r="M249"/>
          <cell r="N249"/>
          <cell r="O249">
            <v>95</v>
          </cell>
          <cell r="P249"/>
          <cell r="Q249"/>
          <cell r="R249">
            <v>220.5</v>
          </cell>
          <cell r="S249">
            <v>13225.149999999998</v>
          </cell>
          <cell r="T249"/>
          <cell r="U249"/>
          <cell r="V249">
            <v>0</v>
          </cell>
          <cell r="W249">
            <v>3.45</v>
          </cell>
          <cell r="X249">
            <v>8.25</v>
          </cell>
          <cell r="Y249"/>
          <cell r="Z249"/>
          <cell r="AA249"/>
          <cell r="AB249"/>
          <cell r="AC249" t="str">
            <v>الفنية الثالثة</v>
          </cell>
        </row>
        <row r="250">
          <cell r="A250">
            <v>26412212500091</v>
          </cell>
          <cell r="B250">
            <v>72</v>
          </cell>
          <cell r="C250" t="str">
            <v>فتحى سيد محمد مصطفى</v>
          </cell>
          <cell r="D250">
            <v>1283.8699999999999</v>
          </cell>
          <cell r="E250">
            <v>53.86</v>
          </cell>
          <cell r="F250">
            <v>11.28</v>
          </cell>
          <cell r="G250"/>
          <cell r="H250">
            <v>145</v>
          </cell>
          <cell r="I250"/>
          <cell r="J250"/>
          <cell r="K250"/>
          <cell r="L250"/>
          <cell r="M250"/>
          <cell r="N250"/>
          <cell r="O250">
            <v>145</v>
          </cell>
          <cell r="P250"/>
          <cell r="Q250"/>
          <cell r="R250">
            <v>310.12</v>
          </cell>
          <cell r="S250">
            <v>22598.28</v>
          </cell>
          <cell r="T250">
            <v>9.16</v>
          </cell>
          <cell r="U250"/>
          <cell r="V250">
            <v>9.16</v>
          </cell>
          <cell r="W250">
            <v>10.5</v>
          </cell>
          <cell r="X250">
            <v>10.75</v>
          </cell>
          <cell r="Y250"/>
          <cell r="Z250">
            <v>30.15</v>
          </cell>
          <cell r="AA250">
            <v>5.77</v>
          </cell>
          <cell r="AB250"/>
          <cell r="AC250" t="str">
            <v>الفنية الثالثة</v>
          </cell>
        </row>
        <row r="251">
          <cell r="A251">
            <v>26103252500181</v>
          </cell>
          <cell r="B251">
            <v>73</v>
          </cell>
          <cell r="C251" t="str">
            <v>فيفى زكى مسعد مسعود</v>
          </cell>
          <cell r="D251">
            <v>2137.75</v>
          </cell>
          <cell r="E251">
            <v>715.88</v>
          </cell>
          <cell r="F251">
            <v>108.34</v>
          </cell>
          <cell r="G251">
            <v>70.06</v>
          </cell>
          <cell r="H251">
            <v>100</v>
          </cell>
          <cell r="I251"/>
          <cell r="J251"/>
          <cell r="K251"/>
          <cell r="L251"/>
          <cell r="M251"/>
          <cell r="N251"/>
          <cell r="O251">
            <v>100</v>
          </cell>
          <cell r="P251"/>
          <cell r="Q251"/>
          <cell r="R251">
            <v>700.67</v>
          </cell>
          <cell r="S251">
            <v>29160</v>
          </cell>
          <cell r="T251"/>
          <cell r="U251"/>
          <cell r="V251">
            <v>0</v>
          </cell>
          <cell r="W251">
            <v>20.6</v>
          </cell>
          <cell r="X251">
            <v>22.3</v>
          </cell>
          <cell r="Y251"/>
          <cell r="Z251">
            <v>165.03</v>
          </cell>
          <cell r="AA251">
            <v>36.229999999999997</v>
          </cell>
          <cell r="AB251"/>
          <cell r="AC251" t="str">
            <v>الفنية</v>
          </cell>
        </row>
        <row r="252">
          <cell r="A252">
            <v>27108122501733</v>
          </cell>
          <cell r="B252">
            <v>74</v>
          </cell>
          <cell r="C252" t="str">
            <v>كرم حسين بخيت محمود</v>
          </cell>
          <cell r="D252">
            <v>1485.95</v>
          </cell>
          <cell r="E252">
            <v>128.9</v>
          </cell>
          <cell r="F252">
            <v>36.17</v>
          </cell>
          <cell r="G252"/>
          <cell r="H252">
            <v>150</v>
          </cell>
          <cell r="I252"/>
          <cell r="J252">
            <v>235.01</v>
          </cell>
          <cell r="K252"/>
          <cell r="L252"/>
          <cell r="M252"/>
          <cell r="N252"/>
          <cell r="O252">
            <v>385.01</v>
          </cell>
          <cell r="P252"/>
          <cell r="Q252"/>
          <cell r="R252">
            <v>369.2</v>
          </cell>
          <cell r="S252">
            <v>29160.010000000002</v>
          </cell>
          <cell r="T252"/>
          <cell r="U252"/>
          <cell r="V252">
            <v>0</v>
          </cell>
          <cell r="W252">
            <v>11.3</v>
          </cell>
          <cell r="X252">
            <v>14.65</v>
          </cell>
          <cell r="Y252"/>
          <cell r="Z252">
            <v>41.91</v>
          </cell>
          <cell r="AA252">
            <v>15.99</v>
          </cell>
          <cell r="AB252"/>
          <cell r="AC252" t="str">
            <v>الفنية الثالثة</v>
          </cell>
        </row>
        <row r="253">
          <cell r="A253">
            <v>27701012509251</v>
          </cell>
          <cell r="B253">
            <v>75</v>
          </cell>
          <cell r="C253" t="str">
            <v>كرم مصطفي احمد فرحان</v>
          </cell>
          <cell r="D253">
            <v>1344.4</v>
          </cell>
          <cell r="E253">
            <v>27.16</v>
          </cell>
          <cell r="F253">
            <v>17.57</v>
          </cell>
          <cell r="G253"/>
          <cell r="H253">
            <v>150</v>
          </cell>
          <cell r="I253"/>
          <cell r="J253">
            <v>199.58</v>
          </cell>
          <cell r="K253"/>
          <cell r="L253"/>
          <cell r="M253"/>
          <cell r="N253"/>
          <cell r="O253">
            <v>349.58000000000004</v>
          </cell>
          <cell r="P253"/>
          <cell r="Q253"/>
          <cell r="R253">
            <v>324.52</v>
          </cell>
          <cell r="S253">
            <v>27816.560000000001</v>
          </cell>
          <cell r="T253"/>
          <cell r="U253"/>
          <cell r="V253">
            <v>0</v>
          </cell>
          <cell r="W253">
            <v>10</v>
          </cell>
          <cell r="X253">
            <v>13.85</v>
          </cell>
          <cell r="Y253"/>
          <cell r="Z253">
            <v>24.52</v>
          </cell>
          <cell r="AA253">
            <v>13.95</v>
          </cell>
          <cell r="AB253"/>
          <cell r="AC253" t="str">
            <v>الفنية الثالثة</v>
          </cell>
        </row>
        <row r="254">
          <cell r="A254">
            <v>26112152501383</v>
          </cell>
          <cell r="B254">
            <v>76</v>
          </cell>
          <cell r="C254" t="str">
            <v>لواحظ محمد عشري محمد</v>
          </cell>
          <cell r="D254">
            <v>2382.7199999999998</v>
          </cell>
          <cell r="E254">
            <v>830.16</v>
          </cell>
          <cell r="F254">
            <v>124.08</v>
          </cell>
          <cell r="G254">
            <v>78.900000000000006</v>
          </cell>
          <cell r="H254">
            <v>100</v>
          </cell>
          <cell r="I254"/>
          <cell r="J254"/>
          <cell r="K254"/>
          <cell r="L254">
            <v>30</v>
          </cell>
          <cell r="M254"/>
          <cell r="N254"/>
          <cell r="O254">
            <v>130</v>
          </cell>
          <cell r="P254"/>
          <cell r="Q254"/>
          <cell r="R254">
            <v>789.08</v>
          </cell>
          <cell r="S254">
            <v>29160</v>
          </cell>
          <cell r="T254"/>
          <cell r="U254"/>
          <cell r="V254">
            <v>0</v>
          </cell>
          <cell r="W254">
            <v>23.45</v>
          </cell>
          <cell r="X254">
            <v>25.4</v>
          </cell>
          <cell r="Y254"/>
          <cell r="Z254">
            <v>206.26</v>
          </cell>
          <cell r="AA254">
            <v>143.12</v>
          </cell>
          <cell r="AB254"/>
          <cell r="AC254" t="str">
            <v>الفنية</v>
          </cell>
        </row>
        <row r="255">
          <cell r="A255">
            <v>27911172500034</v>
          </cell>
          <cell r="B255">
            <v>77</v>
          </cell>
          <cell r="C255" t="str">
            <v>محمد احمد عبدالحميد حسين</v>
          </cell>
          <cell r="D255">
            <v>1485.04</v>
          </cell>
          <cell r="E255">
            <v>200.32</v>
          </cell>
          <cell r="F255">
            <v>47.39</v>
          </cell>
          <cell r="G255"/>
          <cell r="H255">
            <v>50</v>
          </cell>
          <cell r="I255"/>
          <cell r="J255"/>
          <cell r="K255"/>
          <cell r="L255"/>
          <cell r="M255"/>
          <cell r="N255"/>
          <cell r="O255">
            <v>50</v>
          </cell>
          <cell r="P255"/>
          <cell r="Q255"/>
          <cell r="R255">
            <v>398.67</v>
          </cell>
          <cell r="S255">
            <v>22704.110000000004</v>
          </cell>
          <cell r="T255"/>
          <cell r="U255"/>
          <cell r="V255">
            <v>0</v>
          </cell>
          <cell r="W255">
            <v>11.7</v>
          </cell>
          <cell r="X255">
            <v>12.95</v>
          </cell>
          <cell r="Y255"/>
          <cell r="Z255">
            <v>46.76</v>
          </cell>
          <cell r="AA255">
            <v>11.52</v>
          </cell>
          <cell r="AB255"/>
          <cell r="AC255" t="str">
            <v>الفنية</v>
          </cell>
        </row>
        <row r="256">
          <cell r="A256">
            <v>25912032500157</v>
          </cell>
          <cell r="B256">
            <v>78</v>
          </cell>
          <cell r="C256" t="str">
            <v>محمد احمد محمد عطيفي</v>
          </cell>
          <cell r="D256">
            <v>2187.17</v>
          </cell>
          <cell r="E256">
            <v>608.80999999999995</v>
          </cell>
          <cell r="F256">
            <v>107</v>
          </cell>
          <cell r="G256">
            <v>68.010000000000005</v>
          </cell>
          <cell r="H256">
            <v>150</v>
          </cell>
          <cell r="I256"/>
          <cell r="J256"/>
          <cell r="K256"/>
          <cell r="L256"/>
          <cell r="M256"/>
          <cell r="N256"/>
          <cell r="O256">
            <v>150</v>
          </cell>
          <cell r="P256"/>
          <cell r="Q256"/>
          <cell r="R256">
            <v>680.15</v>
          </cell>
          <cell r="S256">
            <v>29160.009999999995</v>
          </cell>
          <cell r="T256"/>
          <cell r="U256"/>
          <cell r="V256">
            <v>0</v>
          </cell>
          <cell r="W256">
            <v>20.6</v>
          </cell>
          <cell r="X256">
            <v>22.25</v>
          </cell>
          <cell r="Y256"/>
          <cell r="Z256">
            <v>164.62</v>
          </cell>
          <cell r="AA256">
            <v>36.200000000000003</v>
          </cell>
          <cell r="AB256"/>
          <cell r="AC256" t="str">
            <v>الفنية</v>
          </cell>
        </row>
        <row r="257">
          <cell r="A257">
            <v>28512152500072</v>
          </cell>
          <cell r="B257">
            <v>79</v>
          </cell>
          <cell r="C257" t="str">
            <v>محمد بيومى ثابت على</v>
          </cell>
          <cell r="D257">
            <v>1044.94</v>
          </cell>
          <cell r="E257"/>
          <cell r="F257">
            <v>5.33</v>
          </cell>
          <cell r="G257"/>
          <cell r="H257">
            <v>95</v>
          </cell>
          <cell r="I257"/>
          <cell r="J257"/>
          <cell r="K257"/>
          <cell r="L257"/>
          <cell r="M257"/>
          <cell r="N257"/>
          <cell r="O257">
            <v>95</v>
          </cell>
          <cell r="P257"/>
          <cell r="Q257"/>
          <cell r="R257">
            <v>230.5</v>
          </cell>
          <cell r="S257">
            <v>14028.949999999999</v>
          </cell>
          <cell r="T257"/>
          <cell r="U257"/>
          <cell r="V257">
            <v>0</v>
          </cell>
          <cell r="W257">
            <v>6.55</v>
          </cell>
          <cell r="X257">
            <v>8.25</v>
          </cell>
          <cell r="Y257"/>
          <cell r="Z257"/>
          <cell r="AA257"/>
          <cell r="AB257"/>
          <cell r="AC257" t="str">
            <v>الفنية الثالثة</v>
          </cell>
        </row>
        <row r="258">
          <cell r="A258">
            <v>26206102500178</v>
          </cell>
          <cell r="B258">
            <v>80</v>
          </cell>
          <cell r="C258" t="str">
            <v>محمد حسن عبد الرحيم حسن</v>
          </cell>
          <cell r="D258">
            <v>2015.43</v>
          </cell>
          <cell r="E258">
            <v>529.65</v>
          </cell>
          <cell r="F258">
            <v>96.75</v>
          </cell>
          <cell r="G258">
            <v>61.78</v>
          </cell>
          <cell r="H258">
            <v>150</v>
          </cell>
          <cell r="I258"/>
          <cell r="J258"/>
          <cell r="K258"/>
          <cell r="L258"/>
          <cell r="M258"/>
          <cell r="N258">
            <v>37.5</v>
          </cell>
          <cell r="O258">
            <v>187.5</v>
          </cell>
          <cell r="P258"/>
          <cell r="Q258"/>
          <cell r="R258">
            <v>617.80999999999995</v>
          </cell>
          <cell r="S258">
            <v>29160</v>
          </cell>
          <cell r="T258"/>
          <cell r="U258"/>
          <cell r="V258">
            <v>0</v>
          </cell>
          <cell r="W258">
            <v>19.05</v>
          </cell>
          <cell r="X258">
            <v>21.4</v>
          </cell>
          <cell r="Y258"/>
          <cell r="Z258">
            <v>144.35</v>
          </cell>
          <cell r="AA258">
            <v>33.869999999999997</v>
          </cell>
          <cell r="AB258"/>
          <cell r="AC258" t="str">
            <v>الفنية</v>
          </cell>
        </row>
        <row r="259">
          <cell r="A259">
            <v>27801012510157</v>
          </cell>
          <cell r="B259">
            <v>81</v>
          </cell>
          <cell r="C259" t="str">
            <v>محمد حسين فاضل احمد</v>
          </cell>
          <cell r="D259">
            <v>1194.73</v>
          </cell>
          <cell r="E259"/>
          <cell r="F259">
            <v>6.04</v>
          </cell>
          <cell r="G259"/>
          <cell r="H259">
            <v>150</v>
          </cell>
          <cell r="I259"/>
          <cell r="J259">
            <v>199.58</v>
          </cell>
          <cell r="K259"/>
          <cell r="L259"/>
          <cell r="M259"/>
          <cell r="N259"/>
          <cell r="O259">
            <v>349.58000000000004</v>
          </cell>
          <cell r="P259"/>
          <cell r="Q259"/>
          <cell r="R259">
            <v>270.8</v>
          </cell>
          <cell r="S259">
            <v>29160</v>
          </cell>
          <cell r="T259"/>
          <cell r="U259"/>
          <cell r="V259">
            <v>0</v>
          </cell>
          <cell r="W259">
            <v>8.4499999999999993</v>
          </cell>
          <cell r="X259">
            <v>11.15</v>
          </cell>
          <cell r="Y259"/>
          <cell r="Z259">
            <v>4.2300000000000004</v>
          </cell>
          <cell r="AA259">
            <v>6.77</v>
          </cell>
          <cell r="AB259"/>
          <cell r="AC259" t="str">
            <v>الفنية الثالثة</v>
          </cell>
        </row>
        <row r="260">
          <cell r="A260">
            <v>29108282500153</v>
          </cell>
          <cell r="B260">
            <v>82</v>
          </cell>
          <cell r="C260" t="str">
            <v>محمد حماده سويفي قطب</v>
          </cell>
          <cell r="D260">
            <v>1029.0999999999999</v>
          </cell>
          <cell r="E260"/>
          <cell r="F260">
            <v>5.54</v>
          </cell>
          <cell r="G260"/>
          <cell r="H260">
            <v>4.7</v>
          </cell>
          <cell r="I260"/>
          <cell r="J260"/>
          <cell r="K260"/>
          <cell r="L260"/>
          <cell r="M260"/>
          <cell r="N260"/>
          <cell r="O260">
            <v>4.7</v>
          </cell>
          <cell r="P260"/>
          <cell r="Q260"/>
          <cell r="R260">
            <v>206.25</v>
          </cell>
          <cell r="S260"/>
          <cell r="T260"/>
          <cell r="U260"/>
          <cell r="V260">
            <v>0</v>
          </cell>
          <cell r="W260"/>
          <cell r="X260">
            <v>7.5</v>
          </cell>
          <cell r="Y260"/>
          <cell r="Z260"/>
          <cell r="AA260"/>
          <cell r="AB260"/>
          <cell r="AC260" t="str">
            <v>الفنية الثالثة</v>
          </cell>
        </row>
        <row r="261">
          <cell r="A261">
            <v>26611252500178</v>
          </cell>
          <cell r="B261">
            <v>83</v>
          </cell>
          <cell r="C261" t="str">
            <v>محمد رفعت عثمان عبدالرحمن محمود</v>
          </cell>
          <cell r="D261">
            <v>1403.33</v>
          </cell>
          <cell r="E261">
            <v>117.02</v>
          </cell>
          <cell r="F261">
            <v>33.53</v>
          </cell>
          <cell r="G261"/>
          <cell r="H261">
            <v>50</v>
          </cell>
          <cell r="I261"/>
          <cell r="J261"/>
          <cell r="K261"/>
          <cell r="L261"/>
          <cell r="M261"/>
          <cell r="N261"/>
          <cell r="O261">
            <v>50</v>
          </cell>
          <cell r="P261"/>
          <cell r="Q261"/>
          <cell r="R261">
            <v>364.57</v>
          </cell>
          <cell r="S261">
            <v>20219.43</v>
          </cell>
          <cell r="T261"/>
          <cell r="U261"/>
          <cell r="V261">
            <v>0</v>
          </cell>
          <cell r="W261">
            <v>10.4</v>
          </cell>
          <cell r="X261">
            <v>11.6</v>
          </cell>
          <cell r="Y261"/>
          <cell r="Z261">
            <v>29.65</v>
          </cell>
          <cell r="AA261">
            <v>7.94</v>
          </cell>
          <cell r="AB261"/>
          <cell r="AC261" t="str">
            <v>الفنية الثالثة</v>
          </cell>
        </row>
        <row r="262">
          <cell r="A262">
            <v>27306132500197</v>
          </cell>
          <cell r="B262">
            <v>84</v>
          </cell>
          <cell r="C262" t="str">
            <v>محمد رمضان حسن حمدان</v>
          </cell>
          <cell r="D262">
            <v>1349.57</v>
          </cell>
          <cell r="E262">
            <v>26.76</v>
          </cell>
          <cell r="F262">
            <v>17.61</v>
          </cell>
          <cell r="G262"/>
          <cell r="H262">
            <v>150</v>
          </cell>
          <cell r="I262"/>
          <cell r="J262"/>
          <cell r="K262"/>
          <cell r="L262">
            <v>15</v>
          </cell>
          <cell r="M262"/>
          <cell r="N262"/>
          <cell r="O262">
            <v>165</v>
          </cell>
          <cell r="P262"/>
          <cell r="Q262"/>
          <cell r="R262">
            <v>324.2</v>
          </cell>
          <cell r="S262">
            <v>18558.16</v>
          </cell>
          <cell r="T262"/>
          <cell r="U262"/>
          <cell r="V262">
            <v>0</v>
          </cell>
          <cell r="W262">
            <v>10.15</v>
          </cell>
          <cell r="X262">
            <v>11.35</v>
          </cell>
          <cell r="Y262"/>
          <cell r="Z262">
            <v>26.79</v>
          </cell>
          <cell r="AA262">
            <v>7.26</v>
          </cell>
          <cell r="AB262"/>
          <cell r="AC262" t="str">
            <v>الفنية الثالثة</v>
          </cell>
        </row>
        <row r="263">
          <cell r="A263">
            <v>28201302500313</v>
          </cell>
          <cell r="B263">
            <v>85</v>
          </cell>
          <cell r="C263" t="str">
            <v>محمد صلاح محمد احمد زيان</v>
          </cell>
          <cell r="D263">
            <v>1164.45</v>
          </cell>
          <cell r="E263"/>
          <cell r="F263">
            <v>5.97</v>
          </cell>
          <cell r="G263"/>
          <cell r="H263">
            <v>145</v>
          </cell>
          <cell r="I263"/>
          <cell r="J263">
            <v>144.59</v>
          </cell>
          <cell r="K263"/>
          <cell r="L263"/>
          <cell r="M263"/>
          <cell r="N263"/>
          <cell r="O263">
            <v>289.59000000000003</v>
          </cell>
          <cell r="P263"/>
          <cell r="Q263"/>
          <cell r="R263">
            <v>259.85000000000002</v>
          </cell>
          <cell r="S263">
            <v>15484.6</v>
          </cell>
          <cell r="T263"/>
          <cell r="U263"/>
          <cell r="V263">
            <v>0</v>
          </cell>
          <cell r="W263">
            <v>8.1999999999999993</v>
          </cell>
          <cell r="X263">
            <v>10.5</v>
          </cell>
          <cell r="Y263"/>
          <cell r="Z263">
            <v>0.71</v>
          </cell>
          <cell r="AA263">
            <v>5.09</v>
          </cell>
          <cell r="AB263"/>
          <cell r="AC263" t="str">
            <v>الفنية الثالثة</v>
          </cell>
        </row>
        <row r="264">
          <cell r="A264">
            <v>28105252500318</v>
          </cell>
          <cell r="B264">
            <v>86</v>
          </cell>
          <cell r="C264" t="str">
            <v>محمد عادل محمد علي</v>
          </cell>
          <cell r="D264">
            <v>1050.78</v>
          </cell>
          <cell r="E264"/>
          <cell r="F264">
            <v>5.35</v>
          </cell>
          <cell r="G264"/>
          <cell r="H264">
            <v>145</v>
          </cell>
          <cell r="I264"/>
          <cell r="J264"/>
          <cell r="K264"/>
          <cell r="L264"/>
          <cell r="M264"/>
          <cell r="N264"/>
          <cell r="O264">
            <v>145</v>
          </cell>
          <cell r="P264"/>
          <cell r="Q264"/>
          <cell r="R264">
            <v>232.5</v>
          </cell>
          <cell r="S264">
            <v>14190.670000000002</v>
          </cell>
          <cell r="T264">
            <v>7.1</v>
          </cell>
          <cell r="U264"/>
          <cell r="V264">
            <v>7.1</v>
          </cell>
          <cell r="W264">
            <v>7.8</v>
          </cell>
          <cell r="X264">
            <v>8.65</v>
          </cell>
          <cell r="Y264"/>
          <cell r="Z264"/>
          <cell r="AA264">
            <v>0.12</v>
          </cell>
          <cell r="AB264"/>
          <cell r="AC264" t="str">
            <v>الفنية الثالثة</v>
          </cell>
        </row>
        <row r="265">
          <cell r="A265">
            <v>28903022502536</v>
          </cell>
          <cell r="B265">
            <v>87</v>
          </cell>
          <cell r="C265" t="str">
            <v>محمد عاطف سيد حسن</v>
          </cell>
          <cell r="D265">
            <v>916.78</v>
          </cell>
          <cell r="E265"/>
          <cell r="F265">
            <v>5.31</v>
          </cell>
          <cell r="G265"/>
          <cell r="H265">
            <v>2.66</v>
          </cell>
          <cell r="I265"/>
          <cell r="J265"/>
          <cell r="K265"/>
          <cell r="L265"/>
          <cell r="M265"/>
          <cell r="N265"/>
          <cell r="O265">
            <v>2.66</v>
          </cell>
          <cell r="P265"/>
          <cell r="Q265"/>
          <cell r="R265">
            <v>214.5</v>
          </cell>
          <cell r="S265"/>
          <cell r="T265"/>
          <cell r="U265"/>
          <cell r="V265">
            <v>0</v>
          </cell>
          <cell r="W265"/>
          <cell r="X265">
            <v>6.2</v>
          </cell>
          <cell r="Y265"/>
          <cell r="Z265"/>
          <cell r="AA265"/>
          <cell r="AB265"/>
          <cell r="AC265" t="str">
            <v>الفنية الثالثة</v>
          </cell>
        </row>
        <row r="266">
          <cell r="A266">
            <v>28805012500479</v>
          </cell>
          <cell r="B266">
            <v>88</v>
          </cell>
          <cell r="C266" t="str">
            <v>محمد عباس ابوالعلا بخيت</v>
          </cell>
          <cell r="D266">
            <v>1010.68</v>
          </cell>
          <cell r="E266"/>
          <cell r="F266">
            <v>5.09</v>
          </cell>
          <cell r="G266"/>
          <cell r="H266">
            <v>50</v>
          </cell>
          <cell r="I266"/>
          <cell r="J266"/>
          <cell r="K266"/>
          <cell r="L266"/>
          <cell r="M266"/>
          <cell r="N266"/>
          <cell r="O266">
            <v>50</v>
          </cell>
          <cell r="P266"/>
          <cell r="Q266"/>
          <cell r="R266">
            <v>228.5</v>
          </cell>
          <cell r="S266">
            <v>13568.460000000001</v>
          </cell>
          <cell r="T266"/>
          <cell r="U266"/>
          <cell r="V266">
            <v>0</v>
          </cell>
          <cell r="W266">
            <v>6.35</v>
          </cell>
          <cell r="X266">
            <v>7.65</v>
          </cell>
          <cell r="Y266"/>
          <cell r="Z266"/>
          <cell r="AA266"/>
          <cell r="AB266"/>
          <cell r="AC266" t="str">
            <v>الفنية الثالثة</v>
          </cell>
        </row>
        <row r="267">
          <cell r="A267">
            <v>27304032501231</v>
          </cell>
          <cell r="B267">
            <v>89</v>
          </cell>
          <cell r="C267" t="str">
            <v>محمد عباس حسان سيد</v>
          </cell>
          <cell r="D267">
            <v>1640.96</v>
          </cell>
          <cell r="E267">
            <v>362.21</v>
          </cell>
          <cell r="F267">
            <v>75.28</v>
          </cell>
          <cell r="G267"/>
          <cell r="H267">
            <v>150</v>
          </cell>
          <cell r="I267"/>
          <cell r="J267"/>
          <cell r="K267"/>
          <cell r="L267">
            <v>15</v>
          </cell>
          <cell r="M267"/>
          <cell r="N267"/>
          <cell r="O267">
            <v>165</v>
          </cell>
          <cell r="P267"/>
          <cell r="Q267"/>
          <cell r="R267">
            <v>485.98</v>
          </cell>
          <cell r="S267">
            <v>29160</v>
          </cell>
          <cell r="T267"/>
          <cell r="U267"/>
          <cell r="V267">
            <v>0</v>
          </cell>
          <cell r="W267">
            <v>14.75</v>
          </cell>
          <cell r="X267">
            <v>16.100000000000001</v>
          </cell>
          <cell r="Y267"/>
          <cell r="Z267">
            <v>87.12</v>
          </cell>
          <cell r="AA267">
            <v>19.920000000000002</v>
          </cell>
          <cell r="AB267"/>
          <cell r="AC267" t="str">
            <v>الفنية</v>
          </cell>
        </row>
        <row r="268">
          <cell r="A268">
            <v>28901012502055</v>
          </cell>
          <cell r="B268">
            <v>90</v>
          </cell>
          <cell r="C268" t="str">
            <v>محمد عبدالله ابراهيم محمود</v>
          </cell>
          <cell r="D268">
            <v>1050.78</v>
          </cell>
          <cell r="E268"/>
          <cell r="F268">
            <v>5.35</v>
          </cell>
          <cell r="G268"/>
          <cell r="H268">
            <v>100</v>
          </cell>
          <cell r="I268"/>
          <cell r="J268">
            <v>184.45</v>
          </cell>
          <cell r="K268"/>
          <cell r="L268"/>
          <cell r="M268"/>
          <cell r="N268"/>
          <cell r="O268">
            <v>284.45</v>
          </cell>
          <cell r="P268"/>
          <cell r="Q268"/>
          <cell r="R268">
            <v>232.5</v>
          </cell>
          <cell r="S268">
            <v>13869.820000000003</v>
          </cell>
          <cell r="T268"/>
          <cell r="U268"/>
          <cell r="V268">
            <v>0</v>
          </cell>
          <cell r="W268">
            <v>7.45</v>
          </cell>
          <cell r="X268">
            <v>9.6</v>
          </cell>
          <cell r="Y268"/>
          <cell r="Z268"/>
          <cell r="AA268">
            <v>2.62</v>
          </cell>
          <cell r="AB268"/>
          <cell r="AC268" t="str">
            <v>الفنية الثالثة</v>
          </cell>
        </row>
        <row r="269">
          <cell r="A269">
            <v>28804082500291</v>
          </cell>
          <cell r="B269">
            <v>91</v>
          </cell>
          <cell r="C269" t="str">
            <v>محمد عبده كامل احمد</v>
          </cell>
          <cell r="D269">
            <v>1015.95</v>
          </cell>
          <cell r="E269"/>
          <cell r="F269">
            <v>5.16</v>
          </cell>
          <cell r="G269"/>
          <cell r="H269">
            <v>140</v>
          </cell>
          <cell r="I269"/>
          <cell r="J269"/>
          <cell r="K269"/>
          <cell r="L269"/>
          <cell r="M269"/>
          <cell r="N269"/>
          <cell r="O269">
            <v>140</v>
          </cell>
          <cell r="P269"/>
          <cell r="Q269"/>
          <cell r="R269">
            <v>230.5</v>
          </cell>
          <cell r="S269">
            <v>13734.669999999998</v>
          </cell>
          <cell r="T269"/>
          <cell r="U269"/>
          <cell r="V269">
            <v>0</v>
          </cell>
          <cell r="W269">
            <v>7.15</v>
          </cell>
          <cell r="X269">
            <v>8.4</v>
          </cell>
          <cell r="Y269"/>
          <cell r="Z269"/>
          <cell r="AA269"/>
          <cell r="AB269"/>
          <cell r="AC269" t="str">
            <v>الفنية الثالثة</v>
          </cell>
        </row>
        <row r="270">
          <cell r="A270">
            <v>26809022500131</v>
          </cell>
          <cell r="B270">
            <v>92</v>
          </cell>
          <cell r="C270" t="str">
            <v>محمد عبده محمد غزالي</v>
          </cell>
          <cell r="D270">
            <v>1010.68</v>
          </cell>
          <cell r="E270"/>
          <cell r="F270">
            <v>5.09</v>
          </cell>
          <cell r="G270"/>
          <cell r="H270">
            <v>150</v>
          </cell>
          <cell r="I270"/>
          <cell r="J270">
            <v>185.36</v>
          </cell>
          <cell r="K270"/>
          <cell r="L270"/>
          <cell r="M270"/>
          <cell r="N270"/>
          <cell r="O270">
            <v>335.36</v>
          </cell>
          <cell r="P270"/>
          <cell r="Q270"/>
          <cell r="R270">
            <v>228.5</v>
          </cell>
          <cell r="S270">
            <v>23640.55</v>
          </cell>
          <cell r="T270"/>
          <cell r="U270"/>
          <cell r="V270">
            <v>0</v>
          </cell>
          <cell r="W270">
            <v>7.55</v>
          </cell>
          <cell r="X270">
            <v>9.65</v>
          </cell>
          <cell r="Y270"/>
          <cell r="Z270"/>
          <cell r="AA270">
            <v>2.83</v>
          </cell>
          <cell r="AB270"/>
          <cell r="AC270" t="str">
            <v>الفنية الثالثة</v>
          </cell>
        </row>
        <row r="271">
          <cell r="A271">
            <v>27103212500076</v>
          </cell>
          <cell r="B271">
            <v>93</v>
          </cell>
          <cell r="C271" t="str">
            <v>محمد علم الدين محمد احمد</v>
          </cell>
          <cell r="D271">
            <v>1070.94</v>
          </cell>
          <cell r="E271"/>
          <cell r="F271">
            <v>5.87</v>
          </cell>
          <cell r="G271"/>
          <cell r="H271">
            <v>150</v>
          </cell>
          <cell r="I271"/>
          <cell r="J271"/>
          <cell r="K271"/>
          <cell r="L271"/>
          <cell r="M271"/>
          <cell r="N271"/>
          <cell r="O271">
            <v>150</v>
          </cell>
          <cell r="P271"/>
          <cell r="Q271"/>
          <cell r="R271">
            <v>224.5</v>
          </cell>
          <cell r="S271">
            <v>14137.699999999999</v>
          </cell>
          <cell r="T271"/>
          <cell r="U271"/>
          <cell r="V271">
            <v>0</v>
          </cell>
          <cell r="W271">
            <v>7.6</v>
          </cell>
          <cell r="X271">
            <v>8.9</v>
          </cell>
          <cell r="Y271"/>
          <cell r="Z271"/>
          <cell r="AA271">
            <v>0.78</v>
          </cell>
          <cell r="AB271"/>
          <cell r="AC271" t="str">
            <v>الفنية الثالثة</v>
          </cell>
        </row>
        <row r="272">
          <cell r="A272">
            <v>26602022501915</v>
          </cell>
          <cell r="B272">
            <v>94</v>
          </cell>
          <cell r="C272" t="str">
            <v>محمد فرغلى حسن فرغلى</v>
          </cell>
          <cell r="D272">
            <v>1458.61</v>
          </cell>
          <cell r="E272">
            <v>149.5</v>
          </cell>
          <cell r="F272">
            <v>42.79</v>
          </cell>
          <cell r="G272"/>
          <cell r="H272">
            <v>150</v>
          </cell>
          <cell r="I272"/>
          <cell r="J272"/>
          <cell r="K272"/>
          <cell r="L272"/>
          <cell r="M272"/>
          <cell r="N272"/>
          <cell r="O272">
            <v>150</v>
          </cell>
          <cell r="P272"/>
          <cell r="Q272"/>
          <cell r="R272">
            <v>385.42</v>
          </cell>
          <cell r="S272">
            <v>21409.5</v>
          </cell>
          <cell r="T272"/>
          <cell r="U272"/>
          <cell r="V272">
            <v>0</v>
          </cell>
          <cell r="W272">
            <v>11.8</v>
          </cell>
          <cell r="X272">
            <v>13.05</v>
          </cell>
          <cell r="Y272"/>
          <cell r="Z272">
            <v>48.15</v>
          </cell>
          <cell r="AA272">
            <v>11.76</v>
          </cell>
          <cell r="AB272"/>
          <cell r="AC272" t="str">
            <v>الفنية الثالثة</v>
          </cell>
        </row>
        <row r="273">
          <cell r="A273">
            <v>29103172500377</v>
          </cell>
          <cell r="B273">
            <v>95</v>
          </cell>
          <cell r="C273" t="str">
            <v>محمد محمد حسن جاد</v>
          </cell>
          <cell r="D273">
            <v>986.29</v>
          </cell>
          <cell r="E273"/>
          <cell r="F273">
            <v>5.36</v>
          </cell>
          <cell r="G273"/>
          <cell r="H273">
            <v>100</v>
          </cell>
          <cell r="I273"/>
          <cell r="J273">
            <v>199.58</v>
          </cell>
          <cell r="K273"/>
          <cell r="L273"/>
          <cell r="M273"/>
          <cell r="N273"/>
          <cell r="O273">
            <v>299.58000000000004</v>
          </cell>
          <cell r="P273"/>
          <cell r="Q273"/>
          <cell r="R273">
            <v>214.5</v>
          </cell>
          <cell r="S273">
            <v>25810.58</v>
          </cell>
          <cell r="T273"/>
          <cell r="U273"/>
          <cell r="V273">
            <v>0</v>
          </cell>
          <cell r="W273">
            <v>6.2</v>
          </cell>
          <cell r="X273">
            <v>9.1999999999999993</v>
          </cell>
          <cell r="Y273"/>
          <cell r="Z273"/>
          <cell r="AA273">
            <v>1.61</v>
          </cell>
          <cell r="AB273"/>
          <cell r="AC273" t="str">
            <v>الفنية الثالثة</v>
          </cell>
        </row>
        <row r="274">
          <cell r="A274">
            <v>27101072501678</v>
          </cell>
          <cell r="B274">
            <v>96</v>
          </cell>
          <cell r="C274" t="str">
            <v>محمد محمد محمود سيد</v>
          </cell>
          <cell r="D274">
            <v>904.15</v>
          </cell>
          <cell r="E274"/>
          <cell r="F274">
            <v>5.34</v>
          </cell>
          <cell r="G274"/>
          <cell r="H274">
            <v>7.98</v>
          </cell>
          <cell r="I274"/>
          <cell r="J274">
            <v>79.38</v>
          </cell>
          <cell r="K274"/>
          <cell r="L274"/>
          <cell r="M274"/>
          <cell r="N274"/>
          <cell r="O274">
            <v>87.36</v>
          </cell>
          <cell r="P274"/>
          <cell r="Q274"/>
          <cell r="R274">
            <v>208.5</v>
          </cell>
          <cell r="S274"/>
          <cell r="T274"/>
          <cell r="U274"/>
          <cell r="V274">
            <v>0</v>
          </cell>
          <cell r="W274"/>
          <cell r="X274">
            <v>6.65</v>
          </cell>
          <cell r="Y274"/>
          <cell r="Z274"/>
          <cell r="AA274"/>
          <cell r="AB274"/>
          <cell r="AC274" t="str">
            <v>الفنية الثالثة</v>
          </cell>
        </row>
        <row r="275">
          <cell r="A275">
            <v>26509202502073</v>
          </cell>
          <cell r="B275">
            <v>97</v>
          </cell>
          <cell r="C275" t="str">
            <v>محمد محمود علي محمود</v>
          </cell>
          <cell r="D275">
            <v>1384.39</v>
          </cell>
          <cell r="E275">
            <v>43.13</v>
          </cell>
          <cell r="F275">
            <v>22.94</v>
          </cell>
          <cell r="G275"/>
          <cell r="H275">
            <v>150</v>
          </cell>
          <cell r="I275"/>
          <cell r="J275"/>
          <cell r="K275"/>
          <cell r="L275"/>
          <cell r="M275"/>
          <cell r="N275"/>
          <cell r="O275">
            <v>150</v>
          </cell>
          <cell r="P275"/>
          <cell r="Q275"/>
          <cell r="R275">
            <v>337.1</v>
          </cell>
          <cell r="S275">
            <v>18949.430000000004</v>
          </cell>
          <cell r="T275">
            <v>10.89</v>
          </cell>
          <cell r="U275"/>
          <cell r="V275">
            <v>10.89</v>
          </cell>
          <cell r="W275">
            <v>10.45</v>
          </cell>
          <cell r="X275">
            <v>11.55</v>
          </cell>
          <cell r="Y275"/>
          <cell r="Z275">
            <v>29.36</v>
          </cell>
          <cell r="AA275">
            <v>7.85</v>
          </cell>
          <cell r="AB275"/>
          <cell r="AC275" t="str">
            <v>الفنية الثالثة</v>
          </cell>
        </row>
        <row r="276">
          <cell r="A276">
            <v>28603212500293</v>
          </cell>
          <cell r="B276">
            <v>98</v>
          </cell>
          <cell r="C276" t="str">
            <v>محمد مكي محمد عبداللة حسن</v>
          </cell>
          <cell r="D276">
            <v>912.5</v>
          </cell>
          <cell r="E276"/>
          <cell r="F276">
            <v>5.33</v>
          </cell>
          <cell r="G276"/>
          <cell r="H276">
            <v>7.98</v>
          </cell>
          <cell r="I276"/>
          <cell r="J276">
            <v>84.46</v>
          </cell>
          <cell r="K276"/>
          <cell r="L276"/>
          <cell r="M276"/>
          <cell r="N276"/>
          <cell r="O276">
            <v>92.44</v>
          </cell>
          <cell r="P276"/>
          <cell r="Q276"/>
          <cell r="R276">
            <v>212.5</v>
          </cell>
          <cell r="S276"/>
          <cell r="T276"/>
          <cell r="U276"/>
          <cell r="V276">
            <v>0</v>
          </cell>
          <cell r="W276"/>
          <cell r="X276">
            <v>8.3000000000000007</v>
          </cell>
          <cell r="Y276"/>
          <cell r="Z276"/>
          <cell r="AA276"/>
          <cell r="AB276"/>
          <cell r="AC276" t="str">
            <v>الفنية الثالثة</v>
          </cell>
        </row>
        <row r="277">
          <cell r="A277">
            <v>25911142500253</v>
          </cell>
          <cell r="B277">
            <v>99</v>
          </cell>
          <cell r="C277" t="str">
            <v>محمد يوسف عبد الحليم محمد</v>
          </cell>
          <cell r="D277">
            <v>2200.36</v>
          </cell>
          <cell r="E277">
            <v>749.73</v>
          </cell>
          <cell r="F277">
            <v>112.25</v>
          </cell>
          <cell r="G277">
            <v>72.41</v>
          </cell>
          <cell r="H277">
            <v>150</v>
          </cell>
          <cell r="I277"/>
          <cell r="J277"/>
          <cell r="K277"/>
          <cell r="L277"/>
          <cell r="M277"/>
          <cell r="N277"/>
          <cell r="O277">
            <v>150</v>
          </cell>
          <cell r="P277"/>
          <cell r="Q277"/>
          <cell r="R277">
            <v>724.19</v>
          </cell>
          <cell r="S277">
            <v>29160</v>
          </cell>
          <cell r="T277"/>
          <cell r="U277"/>
          <cell r="V277">
            <v>0</v>
          </cell>
          <cell r="W277">
            <v>21.7</v>
          </cell>
          <cell r="X277">
            <v>23.4</v>
          </cell>
          <cell r="Y277"/>
          <cell r="Z277">
            <v>179.07</v>
          </cell>
          <cell r="AA277">
            <v>119.71</v>
          </cell>
          <cell r="AB277"/>
          <cell r="AC277" t="str">
            <v>الفنية</v>
          </cell>
        </row>
        <row r="278">
          <cell r="A278">
            <v>28811082502711</v>
          </cell>
          <cell r="B278">
            <v>100</v>
          </cell>
          <cell r="C278" t="str">
            <v>محمد يوسف محمد يوسف</v>
          </cell>
          <cell r="D278">
            <v>1040.56</v>
          </cell>
          <cell r="E278"/>
          <cell r="F278">
            <v>5.65</v>
          </cell>
          <cell r="G278"/>
          <cell r="H278">
            <v>100</v>
          </cell>
          <cell r="I278"/>
          <cell r="J278">
            <v>88.62</v>
          </cell>
          <cell r="K278"/>
          <cell r="L278"/>
          <cell r="M278"/>
          <cell r="N278"/>
          <cell r="O278">
            <v>188.62</v>
          </cell>
          <cell r="P278"/>
          <cell r="Q278"/>
          <cell r="R278">
            <v>220.5</v>
          </cell>
          <cell r="S278">
            <v>21083.18</v>
          </cell>
          <cell r="T278"/>
          <cell r="U278"/>
          <cell r="V278">
            <v>0</v>
          </cell>
          <cell r="W278">
            <v>6.2</v>
          </cell>
          <cell r="X278">
            <v>8.85</v>
          </cell>
          <cell r="Y278"/>
          <cell r="Z278"/>
          <cell r="AA278">
            <v>0.74</v>
          </cell>
          <cell r="AB278"/>
          <cell r="AC278" t="str">
            <v>الفنية الثالثة</v>
          </cell>
        </row>
        <row r="279">
          <cell r="A279">
            <v>26610112501836</v>
          </cell>
          <cell r="B279">
            <v>101</v>
          </cell>
          <cell r="C279" t="str">
            <v>محمود ابو الغيط علي رسلان</v>
          </cell>
          <cell r="D279">
            <v>1080.44</v>
          </cell>
          <cell r="E279"/>
          <cell r="F279">
            <v>5.92</v>
          </cell>
          <cell r="G279"/>
          <cell r="H279">
            <v>150</v>
          </cell>
          <cell r="I279"/>
          <cell r="J279">
            <v>178.29</v>
          </cell>
          <cell r="K279"/>
          <cell r="L279"/>
          <cell r="M279"/>
          <cell r="N279"/>
          <cell r="O279">
            <v>328.28999999999996</v>
          </cell>
          <cell r="P279"/>
          <cell r="Q279"/>
          <cell r="R279">
            <v>224.5</v>
          </cell>
          <cell r="S279">
            <v>23752.000000000004</v>
          </cell>
          <cell r="T279">
            <v>48.33</v>
          </cell>
          <cell r="U279"/>
          <cell r="V279">
            <v>48.33</v>
          </cell>
          <cell r="W279">
            <v>7.7</v>
          </cell>
          <cell r="X279">
            <v>9.8000000000000007</v>
          </cell>
          <cell r="Y279"/>
          <cell r="Z279"/>
          <cell r="AA279">
            <v>3.16</v>
          </cell>
          <cell r="AB279"/>
          <cell r="AC279" t="str">
            <v>الفنية الثالثة</v>
          </cell>
        </row>
        <row r="280">
          <cell r="A280">
            <v>28401202500439</v>
          </cell>
          <cell r="B280">
            <v>102</v>
          </cell>
          <cell r="C280" t="str">
            <v>محمود احمد عبد الحافظ احمد</v>
          </cell>
          <cell r="D280">
            <v>1010.68</v>
          </cell>
          <cell r="E280"/>
          <cell r="F280">
            <v>5.09</v>
          </cell>
          <cell r="G280"/>
          <cell r="H280">
            <v>50</v>
          </cell>
          <cell r="I280"/>
          <cell r="J280"/>
          <cell r="K280"/>
          <cell r="L280"/>
          <cell r="M280"/>
          <cell r="N280"/>
          <cell r="O280">
            <v>50</v>
          </cell>
          <cell r="P280"/>
          <cell r="Q280"/>
          <cell r="R280">
            <v>228.5</v>
          </cell>
          <cell r="S280">
            <v>13769.54</v>
          </cell>
          <cell r="T280"/>
          <cell r="U280"/>
          <cell r="V280">
            <v>0</v>
          </cell>
          <cell r="W280">
            <v>6.35</v>
          </cell>
          <cell r="X280">
            <v>7.65</v>
          </cell>
          <cell r="Y280"/>
          <cell r="Z280"/>
          <cell r="AA280"/>
          <cell r="AB280"/>
          <cell r="AC280" t="str">
            <v>الفنية الثالثة</v>
          </cell>
        </row>
        <row r="281">
          <cell r="A281">
            <v>28805102500214</v>
          </cell>
          <cell r="B281">
            <v>103</v>
          </cell>
          <cell r="C281" t="str">
            <v>محمود احمد فرحان علي</v>
          </cell>
          <cell r="D281">
            <v>941.6</v>
          </cell>
          <cell r="E281"/>
          <cell r="F281">
            <v>5.31</v>
          </cell>
          <cell r="G281"/>
          <cell r="H281">
            <v>145</v>
          </cell>
          <cell r="I281"/>
          <cell r="J281">
            <v>85</v>
          </cell>
          <cell r="K281"/>
          <cell r="L281"/>
          <cell r="M281"/>
          <cell r="N281"/>
          <cell r="O281">
            <v>230</v>
          </cell>
          <cell r="P281"/>
          <cell r="Q281"/>
          <cell r="R281">
            <v>214.5</v>
          </cell>
          <cell r="S281">
            <v>13118.920000000002</v>
          </cell>
          <cell r="T281"/>
          <cell r="U281"/>
          <cell r="V281">
            <v>0</v>
          </cell>
          <cell r="W281">
            <v>6.6</v>
          </cell>
          <cell r="X281">
            <v>8.4499999999999993</v>
          </cell>
          <cell r="Y281"/>
          <cell r="Z281"/>
          <cell r="AA281"/>
          <cell r="AB281"/>
          <cell r="AC281" t="str">
            <v>الفنية الثالثة</v>
          </cell>
        </row>
        <row r="282">
          <cell r="A282">
            <v>28001012510171</v>
          </cell>
          <cell r="B282">
            <v>104</v>
          </cell>
          <cell r="C282" t="str">
            <v>محمود برعى سيد محمود</v>
          </cell>
          <cell r="D282">
            <v>1024.94</v>
          </cell>
          <cell r="E282"/>
          <cell r="F282">
            <v>5.16</v>
          </cell>
          <cell r="G282"/>
          <cell r="H282">
            <v>145</v>
          </cell>
          <cell r="I282"/>
          <cell r="J282"/>
          <cell r="K282"/>
          <cell r="L282">
            <v>15</v>
          </cell>
          <cell r="M282"/>
          <cell r="N282"/>
          <cell r="O282">
            <v>160</v>
          </cell>
          <cell r="P282"/>
          <cell r="Q282"/>
          <cell r="R282">
            <v>234.5</v>
          </cell>
          <cell r="S282">
            <v>14123.329999999998</v>
          </cell>
          <cell r="T282"/>
          <cell r="U282"/>
          <cell r="V282">
            <v>0</v>
          </cell>
          <cell r="W282">
            <v>7.7</v>
          </cell>
          <cell r="X282">
            <v>8.6</v>
          </cell>
          <cell r="Y282"/>
          <cell r="Z282"/>
          <cell r="AA282"/>
          <cell r="AB282"/>
          <cell r="AC282" t="str">
            <v>الفنية الثالثة</v>
          </cell>
        </row>
        <row r="283">
          <cell r="A283">
            <v>27408052501238</v>
          </cell>
          <cell r="B283">
            <v>105</v>
          </cell>
          <cell r="C283" t="str">
            <v>محمود سيد محمد صديق</v>
          </cell>
          <cell r="D283">
            <v>1260.1400000000001</v>
          </cell>
          <cell r="E283">
            <v>57.12</v>
          </cell>
          <cell r="F283">
            <v>12.33</v>
          </cell>
          <cell r="G283"/>
          <cell r="H283">
            <v>150</v>
          </cell>
          <cell r="I283"/>
          <cell r="J283"/>
          <cell r="K283"/>
          <cell r="L283">
            <v>15</v>
          </cell>
          <cell r="M283"/>
          <cell r="N283"/>
          <cell r="O283">
            <v>165</v>
          </cell>
          <cell r="P283"/>
          <cell r="Q283"/>
          <cell r="R283">
            <v>312.69</v>
          </cell>
          <cell r="S283">
            <v>18710.939999999999</v>
          </cell>
          <cell r="T283"/>
          <cell r="U283"/>
          <cell r="V283">
            <v>0</v>
          </cell>
          <cell r="W283">
            <v>10.75</v>
          </cell>
          <cell r="X283">
            <v>10.8</v>
          </cell>
          <cell r="Y283"/>
          <cell r="Z283">
            <v>34.299999999999997</v>
          </cell>
          <cell r="AA283">
            <v>5.91</v>
          </cell>
          <cell r="AB283"/>
          <cell r="AC283" t="str">
            <v>الفنية الثالثة</v>
          </cell>
        </row>
        <row r="284">
          <cell r="A284">
            <v>27211292501776</v>
          </cell>
          <cell r="B284">
            <v>106</v>
          </cell>
          <cell r="C284" t="str">
            <v>محمود كامل محمد غزالى</v>
          </cell>
          <cell r="D284">
            <v>1298.6099999999999</v>
          </cell>
          <cell r="E284">
            <v>44.64</v>
          </cell>
          <cell r="F284">
            <v>8.67</v>
          </cell>
          <cell r="G284"/>
          <cell r="H284">
            <v>145</v>
          </cell>
          <cell r="I284"/>
          <cell r="J284">
            <v>235.17</v>
          </cell>
          <cell r="K284"/>
          <cell r="L284"/>
          <cell r="M284"/>
          <cell r="N284"/>
          <cell r="O284">
            <v>380.16999999999996</v>
          </cell>
          <cell r="P284"/>
          <cell r="Q284"/>
          <cell r="R284">
            <v>304.42</v>
          </cell>
          <cell r="S284">
            <v>29160</v>
          </cell>
          <cell r="T284">
            <v>2</v>
          </cell>
          <cell r="U284"/>
          <cell r="V284">
            <v>2</v>
          </cell>
          <cell r="W284">
            <v>9.8000000000000007</v>
          </cell>
          <cell r="X284">
            <v>12.4</v>
          </cell>
          <cell r="Y284"/>
          <cell r="Z284">
            <v>21.67</v>
          </cell>
          <cell r="AA284">
            <v>10.16</v>
          </cell>
          <cell r="AB284"/>
          <cell r="AC284" t="str">
            <v>الفنية الثالثة</v>
          </cell>
        </row>
        <row r="285">
          <cell r="A285">
            <v>28105242500093</v>
          </cell>
          <cell r="B285">
            <v>107</v>
          </cell>
          <cell r="C285" t="str">
            <v>محمود محمد عبد المعطي عبد السميع</v>
          </cell>
          <cell r="D285">
            <v>1010.2</v>
          </cell>
          <cell r="E285"/>
          <cell r="F285">
            <v>5.49</v>
          </cell>
          <cell r="G285"/>
          <cell r="H285">
            <v>50</v>
          </cell>
          <cell r="I285"/>
          <cell r="J285"/>
          <cell r="K285"/>
          <cell r="L285"/>
          <cell r="M285"/>
          <cell r="N285"/>
          <cell r="O285">
            <v>50</v>
          </cell>
          <cell r="P285"/>
          <cell r="Q285"/>
          <cell r="R285">
            <v>216.5</v>
          </cell>
          <cell r="S285">
            <v>14113.239999999998</v>
          </cell>
          <cell r="T285">
            <v>50</v>
          </cell>
          <cell r="U285"/>
          <cell r="V285">
            <v>50</v>
          </cell>
          <cell r="W285">
            <v>6.35</v>
          </cell>
          <cell r="X285">
            <v>7.3</v>
          </cell>
          <cell r="Y285"/>
          <cell r="Z285"/>
          <cell r="AA285"/>
          <cell r="AB285"/>
          <cell r="AC285" t="str">
            <v>الفنية الثالثة</v>
          </cell>
        </row>
        <row r="286">
          <cell r="A286"/>
          <cell r="B286">
            <v>108</v>
          </cell>
          <cell r="C286" t="str">
            <v>محمود محمد محفوظ شرف</v>
          </cell>
          <cell r="D286"/>
          <cell r="E286"/>
          <cell r="F286"/>
          <cell r="G286"/>
          <cell r="H286"/>
          <cell r="I286"/>
          <cell r="J286"/>
          <cell r="K286"/>
          <cell r="L286"/>
          <cell r="M286"/>
          <cell r="N286"/>
          <cell r="O286"/>
          <cell r="P286"/>
          <cell r="Q286"/>
          <cell r="R286"/>
          <cell r="S286">
            <v>15624.18</v>
          </cell>
          <cell r="T286"/>
          <cell r="U286"/>
          <cell r="V286"/>
          <cell r="W286"/>
          <cell r="X286"/>
          <cell r="Y286"/>
          <cell r="Z286"/>
          <cell r="AA286"/>
          <cell r="AB286"/>
          <cell r="AC286"/>
        </row>
        <row r="287">
          <cell r="A287">
            <v>27610252501619</v>
          </cell>
          <cell r="B287">
            <v>109</v>
          </cell>
          <cell r="C287" t="str">
            <v>محمود مصطفى محمد مصطفى</v>
          </cell>
          <cell r="D287">
            <v>1262.26</v>
          </cell>
          <cell r="E287">
            <v>56.65</v>
          </cell>
          <cell r="F287">
            <v>12.48</v>
          </cell>
          <cell r="G287"/>
          <cell r="H287">
            <v>50</v>
          </cell>
          <cell r="I287"/>
          <cell r="J287">
            <v>235.17</v>
          </cell>
          <cell r="K287"/>
          <cell r="L287"/>
          <cell r="M287"/>
          <cell r="N287"/>
          <cell r="O287">
            <v>285.16999999999996</v>
          </cell>
          <cell r="P287"/>
          <cell r="Q287"/>
          <cell r="R287">
            <v>313.89</v>
          </cell>
          <cell r="S287">
            <v>29160</v>
          </cell>
          <cell r="T287"/>
          <cell r="U287"/>
          <cell r="V287">
            <v>0</v>
          </cell>
          <cell r="W287">
            <v>9.9</v>
          </cell>
          <cell r="X287">
            <v>11.55</v>
          </cell>
          <cell r="Y287"/>
          <cell r="Z287">
            <v>23.19</v>
          </cell>
          <cell r="AA287">
            <v>7.85</v>
          </cell>
          <cell r="AB287"/>
          <cell r="AC287" t="str">
            <v>الفنية الثالثة</v>
          </cell>
        </row>
        <row r="288">
          <cell r="A288">
            <v>27609182500336</v>
          </cell>
          <cell r="B288">
            <v>110</v>
          </cell>
          <cell r="C288" t="str">
            <v>مصطفى فتحى محمد دسوقى</v>
          </cell>
          <cell r="D288">
            <v>1015.95</v>
          </cell>
          <cell r="E288"/>
          <cell r="F288">
            <v>5.1100000000000003</v>
          </cell>
          <cell r="G288"/>
          <cell r="H288">
            <v>145</v>
          </cell>
          <cell r="I288"/>
          <cell r="J288">
            <v>185.91</v>
          </cell>
          <cell r="K288"/>
          <cell r="L288"/>
          <cell r="M288"/>
          <cell r="N288"/>
          <cell r="O288">
            <v>330.90999999999997</v>
          </cell>
          <cell r="P288"/>
          <cell r="Q288"/>
          <cell r="R288">
            <v>230.5</v>
          </cell>
          <cell r="S288">
            <v>12582.920000000002</v>
          </cell>
          <cell r="T288">
            <v>11.65</v>
          </cell>
          <cell r="U288"/>
          <cell r="V288">
            <v>11.65</v>
          </cell>
          <cell r="W288">
            <v>7.55</v>
          </cell>
          <cell r="X288">
            <v>9.5500000000000007</v>
          </cell>
          <cell r="Y288"/>
          <cell r="Z288"/>
          <cell r="AA288">
            <v>2.61</v>
          </cell>
          <cell r="AB288"/>
          <cell r="AC288" t="str">
            <v>الفنية الثالثة</v>
          </cell>
        </row>
        <row r="289">
          <cell r="A289">
            <v>26501052500238</v>
          </cell>
          <cell r="B289">
            <v>111</v>
          </cell>
          <cell r="C289" t="str">
            <v>مصطفى محمد احمد عمر طة</v>
          </cell>
          <cell r="D289">
            <v>1399.4</v>
          </cell>
          <cell r="E289">
            <v>48.56</v>
          </cell>
          <cell r="F289">
            <v>25.51</v>
          </cell>
          <cell r="G289"/>
          <cell r="H289">
            <v>100</v>
          </cell>
          <cell r="I289"/>
          <cell r="J289"/>
          <cell r="K289"/>
          <cell r="L289"/>
          <cell r="M289"/>
          <cell r="N289"/>
          <cell r="O289">
            <v>100</v>
          </cell>
          <cell r="P289"/>
          <cell r="Q289"/>
          <cell r="R289">
            <v>344.51</v>
          </cell>
          <cell r="S289">
            <v>19253.14</v>
          </cell>
          <cell r="T289"/>
          <cell r="U289"/>
          <cell r="V289">
            <v>0</v>
          </cell>
          <cell r="W289">
            <v>10.199999999999999</v>
          </cell>
          <cell r="X289">
            <v>11.45</v>
          </cell>
          <cell r="Y289"/>
          <cell r="Z289">
            <v>27.01</v>
          </cell>
          <cell r="AA289">
            <v>7.52</v>
          </cell>
          <cell r="AB289"/>
          <cell r="AC289" t="str">
            <v>الفنية الثالثة</v>
          </cell>
        </row>
        <row r="290">
          <cell r="A290">
            <v>28105292500051</v>
          </cell>
          <cell r="B290">
            <v>112</v>
          </cell>
          <cell r="C290" t="str">
            <v>مصطفى محمد عبد العال محمد</v>
          </cell>
          <cell r="D290">
            <v>1004.94</v>
          </cell>
          <cell r="E290"/>
          <cell r="F290">
            <v>5.39</v>
          </cell>
          <cell r="G290"/>
          <cell r="H290">
            <v>150</v>
          </cell>
          <cell r="I290"/>
          <cell r="J290"/>
          <cell r="K290"/>
          <cell r="L290"/>
          <cell r="M290"/>
          <cell r="N290"/>
          <cell r="O290">
            <v>150</v>
          </cell>
          <cell r="P290"/>
          <cell r="Q290"/>
          <cell r="R290">
            <v>226.5</v>
          </cell>
          <cell r="S290">
            <v>14043.300000000003</v>
          </cell>
          <cell r="T290"/>
          <cell r="U290"/>
          <cell r="V290">
            <v>0</v>
          </cell>
          <cell r="W290">
            <v>7.5</v>
          </cell>
          <cell r="X290">
            <v>7.85</v>
          </cell>
          <cell r="Y290"/>
          <cell r="Z290"/>
          <cell r="AA290"/>
          <cell r="AB290"/>
          <cell r="AC290" t="str">
            <v>الفنية الثالثة</v>
          </cell>
        </row>
        <row r="291">
          <cell r="A291">
            <v>27201152502572</v>
          </cell>
          <cell r="B291">
            <v>113</v>
          </cell>
          <cell r="C291" t="str">
            <v>مصطفى موسى سيد ابوغدير</v>
          </cell>
          <cell r="D291">
            <v>1226.19</v>
          </cell>
          <cell r="E291"/>
          <cell r="F291">
            <v>6.23</v>
          </cell>
          <cell r="G291"/>
          <cell r="H291">
            <v>150</v>
          </cell>
          <cell r="I291"/>
          <cell r="J291">
            <v>191.64</v>
          </cell>
          <cell r="K291"/>
          <cell r="L291"/>
          <cell r="M291"/>
          <cell r="N291"/>
          <cell r="O291">
            <v>341.64</v>
          </cell>
          <cell r="P291"/>
          <cell r="Q291"/>
          <cell r="R291">
            <v>281.85000000000002</v>
          </cell>
          <cell r="S291">
            <v>26395.5</v>
          </cell>
          <cell r="T291">
            <v>10.38</v>
          </cell>
          <cell r="U291"/>
          <cell r="V291">
            <v>10.38</v>
          </cell>
          <cell r="W291">
            <v>9.1999999999999993</v>
          </cell>
          <cell r="X291">
            <v>11.25</v>
          </cell>
          <cell r="Y291"/>
          <cell r="Z291">
            <v>12.61</v>
          </cell>
          <cell r="AA291">
            <v>7.05</v>
          </cell>
          <cell r="AB291"/>
          <cell r="AC291" t="str">
            <v>الفنية الثالثة</v>
          </cell>
        </row>
        <row r="292">
          <cell r="A292">
            <v>27308132501251</v>
          </cell>
          <cell r="B292">
            <v>114</v>
          </cell>
          <cell r="C292" t="str">
            <v>مصطفي عبدالرحمن احمد حسن</v>
          </cell>
          <cell r="D292">
            <v>1270.82</v>
          </cell>
          <cell r="E292">
            <v>48.08</v>
          </cell>
          <cell r="F292">
            <v>9.34</v>
          </cell>
          <cell r="G292"/>
          <cell r="H292">
            <v>150</v>
          </cell>
          <cell r="I292"/>
          <cell r="J292"/>
          <cell r="K292"/>
          <cell r="L292"/>
          <cell r="M292"/>
          <cell r="N292"/>
          <cell r="O292">
            <v>150</v>
          </cell>
          <cell r="P292"/>
          <cell r="Q292"/>
          <cell r="R292">
            <v>305.56</v>
          </cell>
          <cell r="S292">
            <v>17904.04</v>
          </cell>
          <cell r="T292"/>
          <cell r="U292"/>
          <cell r="V292">
            <v>0</v>
          </cell>
          <cell r="W292">
            <v>9.6</v>
          </cell>
          <cell r="X292">
            <v>10.7</v>
          </cell>
          <cell r="Y292"/>
          <cell r="Z292">
            <v>19.37</v>
          </cell>
          <cell r="AA292">
            <v>5.66</v>
          </cell>
          <cell r="AB292"/>
          <cell r="AC292" t="str">
            <v>الفنية الثالثة</v>
          </cell>
        </row>
        <row r="293">
          <cell r="A293">
            <v>26411012501437</v>
          </cell>
          <cell r="B293">
            <v>115</v>
          </cell>
          <cell r="C293" t="str">
            <v>ممدوح عبدالسلام حسن محمد</v>
          </cell>
          <cell r="D293">
            <v>1743.77</v>
          </cell>
          <cell r="E293">
            <v>409.69</v>
          </cell>
          <cell r="F293">
            <v>81.2</v>
          </cell>
          <cell r="G293"/>
          <cell r="H293">
            <v>150</v>
          </cell>
          <cell r="I293"/>
          <cell r="J293"/>
          <cell r="K293"/>
          <cell r="L293">
            <v>15</v>
          </cell>
          <cell r="M293"/>
          <cell r="N293"/>
          <cell r="O293">
            <v>165</v>
          </cell>
          <cell r="P293"/>
          <cell r="Q293"/>
          <cell r="R293">
            <v>523.35</v>
          </cell>
          <cell r="S293">
            <v>28883.010000000002</v>
          </cell>
          <cell r="T293"/>
          <cell r="U293"/>
          <cell r="V293">
            <v>0</v>
          </cell>
          <cell r="W293">
            <v>15.75</v>
          </cell>
          <cell r="X293">
            <v>17.25</v>
          </cell>
          <cell r="Y293"/>
          <cell r="Z293">
            <v>100.93</v>
          </cell>
          <cell r="AA293">
            <v>22.9</v>
          </cell>
          <cell r="AB293"/>
          <cell r="AC293" t="str">
            <v>الفنية</v>
          </cell>
        </row>
        <row r="294">
          <cell r="A294">
            <v>27709202500065</v>
          </cell>
          <cell r="B294">
            <v>116</v>
          </cell>
          <cell r="C294" t="str">
            <v>منال طة سالم احمد</v>
          </cell>
          <cell r="D294">
            <v>1388.86</v>
          </cell>
          <cell r="E294">
            <v>158.46</v>
          </cell>
          <cell r="F294">
            <v>33.299999999999997</v>
          </cell>
          <cell r="G294"/>
          <cell r="H294">
            <v>50</v>
          </cell>
          <cell r="I294"/>
          <cell r="J294"/>
          <cell r="K294"/>
          <cell r="L294"/>
          <cell r="M294"/>
          <cell r="N294"/>
          <cell r="O294">
            <v>50</v>
          </cell>
          <cell r="P294"/>
          <cell r="Q294"/>
          <cell r="R294">
            <v>364.14</v>
          </cell>
          <cell r="S294">
            <v>20898.95</v>
          </cell>
          <cell r="T294"/>
          <cell r="U294"/>
          <cell r="V294">
            <v>0</v>
          </cell>
          <cell r="W294">
            <v>10.55</v>
          </cell>
          <cell r="X294">
            <v>11.75</v>
          </cell>
          <cell r="Y294"/>
          <cell r="Z294">
            <v>31.65</v>
          </cell>
          <cell r="AA294">
            <v>8.36</v>
          </cell>
          <cell r="AB294"/>
          <cell r="AC294" t="str">
            <v>الفنية</v>
          </cell>
        </row>
        <row r="295">
          <cell r="A295">
            <v>28402292501133</v>
          </cell>
          <cell r="B295">
            <v>117</v>
          </cell>
          <cell r="C295" t="str">
            <v>منتصر احمد جابر محمد</v>
          </cell>
          <cell r="D295">
            <v>1066.75</v>
          </cell>
          <cell r="E295"/>
          <cell r="F295">
            <v>5.16</v>
          </cell>
          <cell r="G295"/>
          <cell r="H295">
            <v>145</v>
          </cell>
          <cell r="I295"/>
          <cell r="J295">
            <v>185.91</v>
          </cell>
          <cell r="K295"/>
          <cell r="L295"/>
          <cell r="M295"/>
          <cell r="N295"/>
          <cell r="O295">
            <v>330.90999999999997</v>
          </cell>
          <cell r="P295"/>
          <cell r="Q295"/>
          <cell r="R295">
            <v>230.5</v>
          </cell>
          <cell r="S295">
            <v>14002.069999999998</v>
          </cell>
          <cell r="T295"/>
          <cell r="U295"/>
          <cell r="V295">
            <v>0</v>
          </cell>
          <cell r="W295">
            <v>7.55</v>
          </cell>
          <cell r="X295">
            <v>10.050000000000001</v>
          </cell>
          <cell r="Y295"/>
          <cell r="Z295"/>
          <cell r="AA295">
            <v>3.86</v>
          </cell>
          <cell r="AB295"/>
          <cell r="AC295" t="str">
            <v>الفنية الثالثة</v>
          </cell>
        </row>
        <row r="296">
          <cell r="A296">
            <v>26807012500083</v>
          </cell>
          <cell r="B296">
            <v>118</v>
          </cell>
          <cell r="C296" t="str">
            <v>منى حسن علي حسنين</v>
          </cell>
          <cell r="D296">
            <v>1522.77</v>
          </cell>
          <cell r="E296">
            <v>232.55</v>
          </cell>
          <cell r="F296">
            <v>57.93</v>
          </cell>
          <cell r="G296"/>
          <cell r="H296">
            <v>150</v>
          </cell>
          <cell r="I296"/>
          <cell r="J296"/>
          <cell r="K296"/>
          <cell r="L296"/>
          <cell r="M296"/>
          <cell r="N296"/>
          <cell r="O296">
            <v>150</v>
          </cell>
          <cell r="P296"/>
          <cell r="Q296"/>
          <cell r="R296">
            <v>422.47</v>
          </cell>
          <cell r="S296">
            <v>23767.929999999997</v>
          </cell>
          <cell r="T296"/>
          <cell r="U296"/>
          <cell r="V296">
            <v>0</v>
          </cell>
          <cell r="W296">
            <v>12.85</v>
          </cell>
          <cell r="X296">
            <v>14.15</v>
          </cell>
          <cell r="Y296"/>
          <cell r="Z296">
            <v>62.36</v>
          </cell>
          <cell r="AA296">
            <v>14.72</v>
          </cell>
          <cell r="AB296"/>
          <cell r="AC296" t="str">
            <v>الفنية</v>
          </cell>
        </row>
        <row r="297">
          <cell r="A297">
            <v>27907152500367</v>
          </cell>
          <cell r="B297">
            <v>119</v>
          </cell>
          <cell r="C297" t="str">
            <v>منى على محمد عبد العاطى</v>
          </cell>
          <cell r="D297">
            <v>941.6</v>
          </cell>
          <cell r="E297"/>
          <cell r="F297">
            <v>5.31</v>
          </cell>
          <cell r="G297"/>
          <cell r="H297">
            <v>145</v>
          </cell>
          <cell r="I297"/>
          <cell r="J297"/>
          <cell r="K297"/>
          <cell r="L297"/>
          <cell r="M297"/>
          <cell r="N297"/>
          <cell r="O297">
            <v>145</v>
          </cell>
          <cell r="P297"/>
          <cell r="Q297"/>
          <cell r="R297">
            <v>214.5</v>
          </cell>
          <cell r="S297">
            <v>12908.920000000002</v>
          </cell>
          <cell r="T297">
            <v>29</v>
          </cell>
          <cell r="U297"/>
          <cell r="V297">
            <v>29</v>
          </cell>
          <cell r="W297">
            <v>6.6</v>
          </cell>
          <cell r="X297">
            <v>7.65</v>
          </cell>
          <cell r="Y297"/>
          <cell r="Z297"/>
          <cell r="AA297"/>
          <cell r="AB297"/>
          <cell r="AC297" t="str">
            <v>الفنية الثالثة</v>
          </cell>
        </row>
        <row r="298">
          <cell r="A298">
            <v>28909222500277</v>
          </cell>
          <cell r="B298">
            <v>120</v>
          </cell>
          <cell r="C298" t="str">
            <v>مؤمن عبده كامل احمد</v>
          </cell>
          <cell r="D298">
            <v>1045.8399999999999</v>
          </cell>
          <cell r="E298"/>
          <cell r="F298">
            <v>5.67</v>
          </cell>
          <cell r="G298"/>
          <cell r="H298">
            <v>100</v>
          </cell>
          <cell r="I298"/>
          <cell r="J298"/>
          <cell r="K298"/>
          <cell r="L298"/>
          <cell r="M298"/>
          <cell r="N298"/>
          <cell r="O298">
            <v>100</v>
          </cell>
          <cell r="P298"/>
          <cell r="Q298"/>
          <cell r="R298">
            <v>222.5</v>
          </cell>
          <cell r="S298"/>
          <cell r="T298"/>
          <cell r="U298"/>
          <cell r="V298">
            <v>0</v>
          </cell>
          <cell r="W298">
            <v>6.6</v>
          </cell>
          <cell r="X298">
            <v>8.3000000000000007</v>
          </cell>
          <cell r="Y298"/>
          <cell r="Z298"/>
          <cell r="AA298"/>
          <cell r="AB298"/>
          <cell r="AC298" t="str">
            <v>الفنية الثالثة</v>
          </cell>
        </row>
        <row r="299">
          <cell r="A299">
            <v>27607162500043</v>
          </cell>
          <cell r="B299">
            <v>121</v>
          </cell>
          <cell r="C299" t="str">
            <v>نبوية رمضان محفوظ عيسي</v>
          </cell>
          <cell r="D299">
            <v>1015.95</v>
          </cell>
          <cell r="E299"/>
          <cell r="F299">
            <v>5.1100000000000003</v>
          </cell>
          <cell r="G299"/>
          <cell r="H299"/>
          <cell r="I299"/>
          <cell r="J299"/>
          <cell r="K299"/>
          <cell r="L299"/>
          <cell r="M299"/>
          <cell r="N299"/>
          <cell r="O299">
            <v>0</v>
          </cell>
          <cell r="P299"/>
          <cell r="Q299"/>
          <cell r="R299">
            <v>230.5</v>
          </cell>
          <cell r="S299">
            <v>13143.100000000002</v>
          </cell>
          <cell r="T299">
            <v>11.77</v>
          </cell>
          <cell r="U299"/>
          <cell r="V299">
            <v>11.77</v>
          </cell>
          <cell r="W299">
            <v>6.4</v>
          </cell>
          <cell r="X299">
            <v>7.25</v>
          </cell>
          <cell r="Y299"/>
          <cell r="Z299"/>
          <cell r="AA299"/>
          <cell r="AB299"/>
          <cell r="AC299" t="str">
            <v>الفنية الثالثة</v>
          </cell>
        </row>
        <row r="300">
          <cell r="A300">
            <v>25801302501243</v>
          </cell>
          <cell r="B300">
            <v>122</v>
          </cell>
          <cell r="C300" t="str">
            <v>نجاح فتحي سيد رمضان</v>
          </cell>
          <cell r="D300">
            <v>2255.6799999999998</v>
          </cell>
          <cell r="E300">
            <v>768.05</v>
          </cell>
          <cell r="F300">
            <v>115.62</v>
          </cell>
          <cell r="G300">
            <v>74.33</v>
          </cell>
          <cell r="H300">
            <v>50</v>
          </cell>
          <cell r="I300"/>
          <cell r="J300"/>
          <cell r="K300"/>
          <cell r="L300"/>
          <cell r="M300"/>
          <cell r="N300"/>
          <cell r="O300">
            <v>50</v>
          </cell>
          <cell r="P300"/>
          <cell r="Q300"/>
          <cell r="R300">
            <v>743.34</v>
          </cell>
          <cell r="S300"/>
          <cell r="T300"/>
          <cell r="U300"/>
          <cell r="V300">
            <v>0</v>
          </cell>
          <cell r="W300">
            <v>21.45</v>
          </cell>
          <cell r="X300">
            <v>23.25</v>
          </cell>
          <cell r="Y300"/>
          <cell r="Z300">
            <v>176.12</v>
          </cell>
          <cell r="AA300">
            <v>117.86</v>
          </cell>
          <cell r="AB300"/>
          <cell r="AC300" t="str">
            <v>الفنية</v>
          </cell>
        </row>
        <row r="301">
          <cell r="A301">
            <v>28504262500121</v>
          </cell>
          <cell r="B301">
            <v>123</v>
          </cell>
          <cell r="C301" t="str">
            <v>نعمه جاد الرب شعبان جاد الرب</v>
          </cell>
          <cell r="D301">
            <v>1066.75</v>
          </cell>
          <cell r="E301"/>
          <cell r="F301">
            <v>5.1100000000000003</v>
          </cell>
          <cell r="G301"/>
          <cell r="H301">
            <v>145</v>
          </cell>
          <cell r="I301"/>
          <cell r="J301"/>
          <cell r="K301"/>
          <cell r="L301"/>
          <cell r="M301"/>
          <cell r="N301"/>
          <cell r="O301">
            <v>145</v>
          </cell>
          <cell r="P301"/>
          <cell r="Q301"/>
          <cell r="R301">
            <v>230.5</v>
          </cell>
          <cell r="S301">
            <v>14181.470000000001</v>
          </cell>
          <cell r="T301"/>
          <cell r="U301"/>
          <cell r="V301">
            <v>0</v>
          </cell>
          <cell r="W301">
            <v>7.55</v>
          </cell>
          <cell r="X301">
            <v>8.8000000000000007</v>
          </cell>
          <cell r="Y301"/>
          <cell r="Z301"/>
          <cell r="AA301">
            <v>0.57999999999999996</v>
          </cell>
          <cell r="AB301"/>
          <cell r="AC301" t="str">
            <v>الفنية الثالثة</v>
          </cell>
        </row>
        <row r="302">
          <cell r="A302">
            <v>27102212502145</v>
          </cell>
          <cell r="B302">
            <v>124</v>
          </cell>
          <cell r="C302" t="str">
            <v>نوال عيد سيد جلال</v>
          </cell>
          <cell r="D302">
            <v>1474.73</v>
          </cell>
          <cell r="E302">
            <v>196.47</v>
          </cell>
          <cell r="F302">
            <v>45.97</v>
          </cell>
          <cell r="G302"/>
          <cell r="H302">
            <v>150</v>
          </cell>
          <cell r="I302"/>
          <cell r="J302"/>
          <cell r="K302"/>
          <cell r="L302"/>
          <cell r="M302"/>
          <cell r="N302"/>
          <cell r="O302">
            <v>150</v>
          </cell>
          <cell r="P302"/>
          <cell r="Q302"/>
          <cell r="R302">
            <v>394.07</v>
          </cell>
          <cell r="S302">
            <v>22549.94</v>
          </cell>
          <cell r="T302">
            <v>4.22</v>
          </cell>
          <cell r="U302"/>
          <cell r="V302">
            <v>4.22</v>
          </cell>
          <cell r="W302">
            <v>12.3</v>
          </cell>
          <cell r="X302">
            <v>13.55</v>
          </cell>
          <cell r="Y302"/>
          <cell r="Z302">
            <v>54.55</v>
          </cell>
          <cell r="AA302">
            <v>13.13</v>
          </cell>
          <cell r="AB302"/>
          <cell r="AC302" t="str">
            <v>الفنية</v>
          </cell>
        </row>
        <row r="303">
          <cell r="A303">
            <v>28701242503779</v>
          </cell>
          <cell r="B303">
            <v>125</v>
          </cell>
          <cell r="C303" t="str">
            <v>نون كمال محمد محمود</v>
          </cell>
          <cell r="D303">
            <v>1040.56</v>
          </cell>
          <cell r="E303"/>
          <cell r="F303">
            <v>5.65</v>
          </cell>
          <cell r="G303"/>
          <cell r="H303">
            <v>100</v>
          </cell>
          <cell r="I303"/>
          <cell r="J303">
            <v>88.62</v>
          </cell>
          <cell r="K303"/>
          <cell r="L303"/>
          <cell r="M303"/>
          <cell r="N303"/>
          <cell r="O303">
            <v>188.62</v>
          </cell>
          <cell r="P303"/>
          <cell r="Q303"/>
          <cell r="R303">
            <v>220.5</v>
          </cell>
          <cell r="S303">
            <v>21452.43</v>
          </cell>
          <cell r="T303"/>
          <cell r="U303"/>
          <cell r="V303">
            <v>0</v>
          </cell>
          <cell r="W303">
            <v>6.55</v>
          </cell>
          <cell r="X303">
            <v>8.85</v>
          </cell>
          <cell r="Y303"/>
          <cell r="Z303"/>
          <cell r="AA303">
            <v>0.74</v>
          </cell>
          <cell r="AB303"/>
          <cell r="AC303" t="str">
            <v>الفنية الثالثة</v>
          </cell>
        </row>
        <row r="304">
          <cell r="A304">
            <v>27403312500069</v>
          </cell>
          <cell r="B304">
            <v>126</v>
          </cell>
          <cell r="C304" t="str">
            <v>هالة مصطفى عبدالعزيز حسانين</v>
          </cell>
          <cell r="D304">
            <v>1251.04</v>
          </cell>
          <cell r="E304">
            <v>48.93</v>
          </cell>
          <cell r="F304">
            <v>10.48</v>
          </cell>
          <cell r="G304"/>
          <cell r="H304">
            <v>50</v>
          </cell>
          <cell r="I304"/>
          <cell r="J304"/>
          <cell r="K304"/>
          <cell r="L304">
            <v>15</v>
          </cell>
          <cell r="M304"/>
          <cell r="N304"/>
          <cell r="O304">
            <v>65</v>
          </cell>
          <cell r="P304"/>
          <cell r="Q304"/>
          <cell r="R304">
            <v>309.39</v>
          </cell>
          <cell r="S304">
            <v>18604.75</v>
          </cell>
          <cell r="T304"/>
          <cell r="U304"/>
          <cell r="V304">
            <v>0</v>
          </cell>
          <cell r="W304">
            <v>9.65</v>
          </cell>
          <cell r="X304">
            <v>9.9499999999999993</v>
          </cell>
          <cell r="Y304"/>
          <cell r="Z304">
            <v>20.04</v>
          </cell>
          <cell r="AA304">
            <v>3.57</v>
          </cell>
          <cell r="AB304"/>
          <cell r="AC304" t="str">
            <v>الفنية الثالثة</v>
          </cell>
        </row>
        <row r="305">
          <cell r="A305">
            <v>27609162500259</v>
          </cell>
          <cell r="B305">
            <v>127</v>
          </cell>
          <cell r="C305" t="str">
            <v>هانى ايوب ابراهيم موسى</v>
          </cell>
          <cell r="D305">
            <v>1358.48</v>
          </cell>
          <cell r="E305">
            <v>103.27</v>
          </cell>
          <cell r="F305">
            <v>27.5</v>
          </cell>
          <cell r="G305"/>
          <cell r="H305">
            <v>150</v>
          </cell>
          <cell r="I305"/>
          <cell r="J305">
            <v>235.17</v>
          </cell>
          <cell r="K305"/>
          <cell r="L305"/>
          <cell r="M305"/>
          <cell r="N305"/>
          <cell r="O305">
            <v>385.16999999999996</v>
          </cell>
          <cell r="P305"/>
          <cell r="Q305"/>
          <cell r="R305">
            <v>349.01</v>
          </cell>
          <cell r="S305">
            <v>29160</v>
          </cell>
          <cell r="T305"/>
          <cell r="U305"/>
          <cell r="V305">
            <v>0</v>
          </cell>
          <cell r="W305">
            <v>10.7</v>
          </cell>
          <cell r="X305">
            <v>13.45</v>
          </cell>
          <cell r="Y305"/>
          <cell r="Z305">
            <v>33.86</v>
          </cell>
          <cell r="AA305">
            <v>12.84</v>
          </cell>
          <cell r="AB305"/>
          <cell r="AC305" t="str">
            <v>الفنية الثالثة</v>
          </cell>
        </row>
        <row r="306">
          <cell r="A306">
            <v>28111182500111</v>
          </cell>
          <cell r="B306">
            <v>128</v>
          </cell>
          <cell r="C306" t="str">
            <v>وائل محمد نور الدين كامل</v>
          </cell>
          <cell r="D306">
            <v>1086.29</v>
          </cell>
          <cell r="E306"/>
          <cell r="F306">
            <v>5.89</v>
          </cell>
          <cell r="G306"/>
          <cell r="H306">
            <v>100</v>
          </cell>
          <cell r="I306"/>
          <cell r="J306"/>
          <cell r="K306"/>
          <cell r="L306"/>
          <cell r="M306"/>
          <cell r="N306"/>
          <cell r="O306">
            <v>100</v>
          </cell>
          <cell r="P306"/>
          <cell r="Q306"/>
          <cell r="R306">
            <v>226.5</v>
          </cell>
          <cell r="S306">
            <v>14332.070000000002</v>
          </cell>
          <cell r="T306">
            <v>9.68</v>
          </cell>
          <cell r="U306"/>
          <cell r="V306">
            <v>9.68</v>
          </cell>
          <cell r="W306">
            <v>7.35</v>
          </cell>
          <cell r="X306">
            <v>8.5500000000000007</v>
          </cell>
          <cell r="Y306"/>
          <cell r="Z306"/>
          <cell r="AA306"/>
          <cell r="AB306"/>
          <cell r="AC306" t="str">
            <v>الفنية الثالثة</v>
          </cell>
        </row>
        <row r="307">
          <cell r="A307">
            <v>28109012500103</v>
          </cell>
          <cell r="B307">
            <v>129</v>
          </cell>
          <cell r="C307" t="str">
            <v>وفاء محمد عبدالظاهر رضوان</v>
          </cell>
          <cell r="D307">
            <v>1342.01</v>
          </cell>
          <cell r="E307">
            <v>61.67</v>
          </cell>
          <cell r="F307">
            <v>14.77</v>
          </cell>
          <cell r="G307"/>
          <cell r="H307">
            <v>150</v>
          </cell>
          <cell r="I307"/>
          <cell r="J307"/>
          <cell r="K307"/>
          <cell r="L307"/>
          <cell r="M307"/>
          <cell r="N307"/>
          <cell r="O307">
            <v>150</v>
          </cell>
          <cell r="P307"/>
          <cell r="Q307"/>
          <cell r="R307">
            <v>319.42</v>
          </cell>
          <cell r="S307">
            <v>18913.780000000002</v>
          </cell>
          <cell r="T307"/>
          <cell r="U307"/>
          <cell r="V307">
            <v>0</v>
          </cell>
          <cell r="W307">
            <v>9.8000000000000007</v>
          </cell>
          <cell r="X307">
            <v>10.85</v>
          </cell>
          <cell r="Y307"/>
          <cell r="Z307">
            <v>21.95</v>
          </cell>
          <cell r="AA307">
            <v>6.02</v>
          </cell>
          <cell r="AB307"/>
          <cell r="AC307" t="str">
            <v>الفنية الثالثة</v>
          </cell>
        </row>
        <row r="308">
          <cell r="A308">
            <v>25904252500732</v>
          </cell>
          <cell r="B308">
            <v>130</v>
          </cell>
          <cell r="C308" t="str">
            <v>يحيى حسن حسين حسن</v>
          </cell>
          <cell r="D308">
            <v>2202.5300000000002</v>
          </cell>
          <cell r="E308">
            <v>746.74</v>
          </cell>
          <cell r="F308">
            <v>111.86</v>
          </cell>
          <cell r="G308">
            <v>72.489999999999995</v>
          </cell>
          <cell r="H308">
            <v>100</v>
          </cell>
          <cell r="I308"/>
          <cell r="J308"/>
          <cell r="K308"/>
          <cell r="L308"/>
          <cell r="M308"/>
          <cell r="N308"/>
          <cell r="O308">
            <v>100</v>
          </cell>
          <cell r="P308"/>
          <cell r="Q308"/>
          <cell r="R308">
            <v>724.98</v>
          </cell>
          <cell r="S308">
            <v>29160.000000000004</v>
          </cell>
          <cell r="T308"/>
          <cell r="U308"/>
          <cell r="V308">
            <v>0</v>
          </cell>
          <cell r="W308">
            <v>21.3</v>
          </cell>
          <cell r="X308">
            <v>23.05</v>
          </cell>
          <cell r="Y308"/>
          <cell r="Z308">
            <v>174</v>
          </cell>
          <cell r="AA308">
            <v>115.14</v>
          </cell>
          <cell r="AB308"/>
          <cell r="AC308" t="str">
            <v>الفنية</v>
          </cell>
        </row>
        <row r="309">
          <cell r="A309">
            <v>25702212500053</v>
          </cell>
          <cell r="B309">
            <v>131</v>
          </cell>
          <cell r="C309" t="str">
            <v>احمد محمد احمد حسانين</v>
          </cell>
          <cell r="D309">
            <v>2332.5100000000002</v>
          </cell>
          <cell r="E309">
            <v>806.22</v>
          </cell>
          <cell r="F309">
            <v>120.96</v>
          </cell>
          <cell r="G309">
            <v>77.02</v>
          </cell>
          <cell r="H309">
            <v>100</v>
          </cell>
          <cell r="I309"/>
          <cell r="J309"/>
          <cell r="K309"/>
          <cell r="L309"/>
          <cell r="M309"/>
          <cell r="N309"/>
          <cell r="O309">
            <v>100</v>
          </cell>
          <cell r="P309"/>
          <cell r="Q309"/>
          <cell r="R309">
            <v>770.24</v>
          </cell>
          <cell r="S309">
            <v>24064.45</v>
          </cell>
          <cell r="T309"/>
          <cell r="U309"/>
          <cell r="V309">
            <v>0</v>
          </cell>
          <cell r="W309">
            <v>22.65</v>
          </cell>
          <cell r="X309"/>
          <cell r="Y309"/>
          <cell r="Z309">
            <v>192.25</v>
          </cell>
          <cell r="AA309"/>
          <cell r="AB309"/>
          <cell r="AC309" t="str">
            <v>المكتبية</v>
          </cell>
        </row>
        <row r="310">
          <cell r="A310">
            <v>25701172500067</v>
          </cell>
          <cell r="B310">
            <v>132</v>
          </cell>
          <cell r="C310" t="str">
            <v>ام كلثوم احمد متولى احمد</v>
          </cell>
          <cell r="D310">
            <v>1292.43</v>
          </cell>
          <cell r="E310">
            <v>455.82</v>
          </cell>
          <cell r="F310">
            <v>67.81</v>
          </cell>
          <cell r="G310">
            <v>83.23</v>
          </cell>
          <cell r="H310">
            <v>50</v>
          </cell>
          <cell r="I310"/>
          <cell r="J310"/>
          <cell r="K310"/>
          <cell r="L310"/>
          <cell r="M310"/>
          <cell r="N310"/>
          <cell r="O310">
            <v>50</v>
          </cell>
          <cell r="P310"/>
          <cell r="Q310"/>
          <cell r="R310">
            <v>832.38</v>
          </cell>
          <cell r="S310">
            <v>24064.45</v>
          </cell>
          <cell r="T310"/>
          <cell r="U310"/>
          <cell r="V310">
            <v>0</v>
          </cell>
          <cell r="W310">
            <v>12.05</v>
          </cell>
          <cell r="X310"/>
          <cell r="Y310"/>
          <cell r="Z310">
            <v>51.8</v>
          </cell>
          <cell r="AA310"/>
          <cell r="AB310"/>
          <cell r="AC310" t="str">
            <v>المكتبية</v>
          </cell>
        </row>
        <row r="311">
          <cell r="A311">
            <v>26007112500084</v>
          </cell>
          <cell r="B311">
            <v>133</v>
          </cell>
          <cell r="C311" t="str">
            <v>امال سلطان مصطفى سلطان</v>
          </cell>
          <cell r="D311">
            <v>2164.02</v>
          </cell>
          <cell r="E311">
            <v>594.51</v>
          </cell>
          <cell r="F311">
            <v>105.35</v>
          </cell>
          <cell r="G311">
            <v>67.2</v>
          </cell>
          <cell r="H311">
            <v>100</v>
          </cell>
          <cell r="I311"/>
          <cell r="J311"/>
          <cell r="K311"/>
          <cell r="L311"/>
          <cell r="M311"/>
          <cell r="N311"/>
          <cell r="O311">
            <v>100</v>
          </cell>
          <cell r="P311"/>
          <cell r="Q311"/>
          <cell r="R311">
            <v>672.04</v>
          </cell>
          <cell r="S311">
            <v>29160</v>
          </cell>
          <cell r="T311"/>
          <cell r="U311"/>
          <cell r="V311">
            <v>0</v>
          </cell>
          <cell r="W311">
            <v>19.95</v>
          </cell>
          <cell r="X311">
            <v>21.6</v>
          </cell>
          <cell r="Y311"/>
          <cell r="Z311">
            <v>156.13</v>
          </cell>
          <cell r="AA311">
            <v>34.479999999999997</v>
          </cell>
          <cell r="AB311"/>
          <cell r="AC311" t="str">
            <v>المكتبية</v>
          </cell>
        </row>
        <row r="312">
          <cell r="A312">
            <v>27310312500125</v>
          </cell>
          <cell r="B312">
            <v>134</v>
          </cell>
          <cell r="C312" t="str">
            <v>امل فرغلي جلال محمد</v>
          </cell>
          <cell r="D312">
            <v>1612.24</v>
          </cell>
          <cell r="E312">
            <v>345.03</v>
          </cell>
          <cell r="F312">
            <v>73.31</v>
          </cell>
          <cell r="G312"/>
          <cell r="H312">
            <v>50</v>
          </cell>
          <cell r="I312"/>
          <cell r="J312"/>
          <cell r="K312"/>
          <cell r="L312"/>
          <cell r="M312"/>
          <cell r="N312"/>
          <cell r="O312">
            <v>50</v>
          </cell>
          <cell r="P312"/>
          <cell r="Q312"/>
          <cell r="R312">
            <v>475.6</v>
          </cell>
          <cell r="S312">
            <v>25898.800000000003</v>
          </cell>
          <cell r="T312"/>
          <cell r="U312"/>
          <cell r="V312">
            <v>0</v>
          </cell>
          <cell r="W312">
            <v>13.55</v>
          </cell>
          <cell r="X312">
            <v>14.9</v>
          </cell>
          <cell r="Y312"/>
          <cell r="Z312">
            <v>71.63</v>
          </cell>
          <cell r="AA312">
            <v>16.760000000000002</v>
          </cell>
          <cell r="AB312"/>
          <cell r="AC312" t="str">
            <v>المكتبية</v>
          </cell>
        </row>
        <row r="313">
          <cell r="A313">
            <v>26204272400388</v>
          </cell>
          <cell r="B313">
            <v>135</v>
          </cell>
          <cell r="C313" t="str">
            <v>اميمه محمد جلال عبد العال</v>
          </cell>
          <cell r="D313">
            <v>1894.02</v>
          </cell>
          <cell r="E313">
            <v>474.56</v>
          </cell>
          <cell r="F313">
            <v>88.84</v>
          </cell>
          <cell r="G313"/>
          <cell r="H313">
            <v>50</v>
          </cell>
          <cell r="I313"/>
          <cell r="J313"/>
          <cell r="K313"/>
          <cell r="L313"/>
          <cell r="M313"/>
          <cell r="N313"/>
          <cell r="O313">
            <v>50</v>
          </cell>
          <cell r="P313"/>
          <cell r="Q313"/>
          <cell r="R313">
            <v>577.59</v>
          </cell>
          <cell r="S313">
            <v>29160.000000000004</v>
          </cell>
          <cell r="T313"/>
          <cell r="U313"/>
          <cell r="V313">
            <v>0</v>
          </cell>
          <cell r="W313">
            <v>16.399999999999999</v>
          </cell>
          <cell r="X313">
            <v>18</v>
          </cell>
          <cell r="Y313"/>
          <cell r="Z313">
            <v>109.24</v>
          </cell>
          <cell r="AA313">
            <v>24.85</v>
          </cell>
          <cell r="AB313"/>
          <cell r="AC313" t="str">
            <v>المكتبية</v>
          </cell>
        </row>
        <row r="314">
          <cell r="A314">
            <v>26010182500228</v>
          </cell>
          <cell r="B314">
            <v>136</v>
          </cell>
          <cell r="C314" t="str">
            <v>انتصار صالح علي درويش</v>
          </cell>
          <cell r="D314">
            <v>2024.09</v>
          </cell>
          <cell r="E314">
            <v>532.91</v>
          </cell>
          <cell r="F314">
            <v>96.95</v>
          </cell>
          <cell r="G314">
            <v>62.19</v>
          </cell>
          <cell r="H314">
            <v>150</v>
          </cell>
          <cell r="I314"/>
          <cell r="J314"/>
          <cell r="K314"/>
          <cell r="L314"/>
          <cell r="M314"/>
          <cell r="N314"/>
          <cell r="O314">
            <v>150</v>
          </cell>
          <cell r="P314"/>
          <cell r="Q314"/>
          <cell r="R314">
            <v>621.95000000000005</v>
          </cell>
          <cell r="S314">
            <v>29160</v>
          </cell>
          <cell r="T314">
            <v>2.81</v>
          </cell>
          <cell r="U314"/>
          <cell r="V314">
            <v>2.81</v>
          </cell>
          <cell r="W314">
            <v>18.899999999999999</v>
          </cell>
          <cell r="X314">
            <v>20.5</v>
          </cell>
          <cell r="Y314"/>
          <cell r="Z314">
            <v>141.82</v>
          </cell>
          <cell r="AA314">
            <v>31.48</v>
          </cell>
          <cell r="AB314"/>
          <cell r="AC314" t="str">
            <v>المكتبية</v>
          </cell>
        </row>
        <row r="315">
          <cell r="A315">
            <v>26803192701281</v>
          </cell>
          <cell r="B315">
            <v>137</v>
          </cell>
          <cell r="C315" t="str">
            <v>ايمان عزت غالي نخلة</v>
          </cell>
          <cell r="D315">
            <v>1712.7</v>
          </cell>
          <cell r="E315">
            <v>390.94</v>
          </cell>
          <cell r="F315">
            <v>79.180000000000007</v>
          </cell>
          <cell r="G315"/>
          <cell r="H315">
            <v>150</v>
          </cell>
          <cell r="I315"/>
          <cell r="J315"/>
          <cell r="K315"/>
          <cell r="L315"/>
          <cell r="M315"/>
          <cell r="N315"/>
          <cell r="O315">
            <v>150</v>
          </cell>
          <cell r="P315"/>
          <cell r="Q315"/>
          <cell r="R315">
            <v>511.76</v>
          </cell>
          <cell r="S315">
            <v>29031.119999999995</v>
          </cell>
          <cell r="T315"/>
          <cell r="U315"/>
          <cell r="V315">
            <v>0</v>
          </cell>
          <cell r="W315">
            <v>15.3</v>
          </cell>
          <cell r="X315">
            <v>17.399999999999999</v>
          </cell>
          <cell r="Y315"/>
          <cell r="Z315">
            <v>95.01</v>
          </cell>
          <cell r="AA315">
            <v>23.38</v>
          </cell>
          <cell r="AB315"/>
          <cell r="AC315" t="str">
            <v>المكتبية</v>
          </cell>
        </row>
        <row r="316">
          <cell r="A316">
            <v>26808112500087</v>
          </cell>
          <cell r="B316">
            <v>138</v>
          </cell>
          <cell r="C316" t="str">
            <v>ايمان فتحي محمود فرج</v>
          </cell>
          <cell r="D316">
            <v>1529.46</v>
          </cell>
          <cell r="E316">
            <v>236.28</v>
          </cell>
          <cell r="F316">
            <v>59</v>
          </cell>
          <cell r="G316"/>
          <cell r="H316">
            <v>50</v>
          </cell>
          <cell r="I316"/>
          <cell r="J316"/>
          <cell r="K316"/>
          <cell r="L316"/>
          <cell r="M316"/>
          <cell r="N316"/>
          <cell r="O316">
            <v>50</v>
          </cell>
          <cell r="P316"/>
          <cell r="Q316"/>
          <cell r="R316">
            <v>425.4</v>
          </cell>
          <cell r="S316">
            <v>23887.23</v>
          </cell>
          <cell r="T316"/>
          <cell r="U316"/>
          <cell r="V316">
            <v>0</v>
          </cell>
          <cell r="W316">
            <v>12.2</v>
          </cell>
          <cell r="X316">
            <v>13.5</v>
          </cell>
          <cell r="Y316"/>
          <cell r="Z316">
            <v>53.45</v>
          </cell>
          <cell r="AA316">
            <v>12.96</v>
          </cell>
          <cell r="AB316"/>
          <cell r="AC316" t="str">
            <v>المكتبية</v>
          </cell>
        </row>
        <row r="317">
          <cell r="A317">
            <v>27310012500042</v>
          </cell>
          <cell r="B317">
            <v>139</v>
          </cell>
          <cell r="C317" t="str">
            <v>ايناس عبدالموجود محمود عبدالموجود</v>
          </cell>
          <cell r="D317">
            <v>1622.01</v>
          </cell>
          <cell r="E317">
            <v>277.63</v>
          </cell>
          <cell r="F317">
            <v>71.650000000000006</v>
          </cell>
          <cell r="G317"/>
          <cell r="H317">
            <v>150</v>
          </cell>
          <cell r="I317"/>
          <cell r="J317"/>
          <cell r="K317"/>
          <cell r="L317"/>
          <cell r="M317"/>
          <cell r="N317"/>
          <cell r="O317">
            <v>150</v>
          </cell>
          <cell r="P317"/>
          <cell r="Q317"/>
          <cell r="R317">
            <v>457.98</v>
          </cell>
          <cell r="S317">
            <v>25481.99</v>
          </cell>
          <cell r="T317"/>
          <cell r="U317"/>
          <cell r="V317">
            <v>0</v>
          </cell>
          <cell r="W317">
            <v>13.9</v>
          </cell>
          <cell r="X317">
            <v>15.3</v>
          </cell>
          <cell r="Y317"/>
          <cell r="Z317">
            <v>76.33</v>
          </cell>
          <cell r="AA317">
            <v>17.739999999999998</v>
          </cell>
          <cell r="AB317"/>
          <cell r="AC317" t="str">
            <v>المكتبية</v>
          </cell>
        </row>
        <row r="318">
          <cell r="A318">
            <v>25708122500085</v>
          </cell>
          <cell r="B318">
            <v>140</v>
          </cell>
          <cell r="C318" t="str">
            <v>بركه احمد حسنين محمد</v>
          </cell>
          <cell r="D318">
            <v>2172.4</v>
          </cell>
          <cell r="E318">
            <v>731.77</v>
          </cell>
          <cell r="F318">
            <v>122.64</v>
          </cell>
          <cell r="G318">
            <v>71.31</v>
          </cell>
          <cell r="H318">
            <v>150</v>
          </cell>
          <cell r="I318"/>
          <cell r="J318"/>
          <cell r="K318"/>
          <cell r="L318"/>
          <cell r="M318"/>
          <cell r="N318"/>
          <cell r="O318">
            <v>150</v>
          </cell>
          <cell r="P318"/>
          <cell r="Q318"/>
          <cell r="R318">
            <v>713.19</v>
          </cell>
          <cell r="S318">
            <v>29160</v>
          </cell>
          <cell r="T318"/>
          <cell r="U318">
            <v>99.29</v>
          </cell>
          <cell r="V318">
            <v>99.29</v>
          </cell>
          <cell r="W318">
            <v>21.45</v>
          </cell>
          <cell r="X318">
            <v>22.4</v>
          </cell>
          <cell r="Y318"/>
          <cell r="Z318">
            <v>165.91</v>
          </cell>
          <cell r="AA318">
            <v>36.57</v>
          </cell>
          <cell r="AB318"/>
          <cell r="AC318" t="str">
            <v>المكتبية</v>
          </cell>
        </row>
        <row r="319">
          <cell r="A319">
            <v>26508242501537</v>
          </cell>
          <cell r="B319">
            <v>141</v>
          </cell>
          <cell r="C319" t="str">
            <v>جمال محمد سيد محمد أبو الحسن</v>
          </cell>
          <cell r="D319">
            <v>1562.2</v>
          </cell>
          <cell r="E319">
            <v>254.67</v>
          </cell>
          <cell r="F319">
            <v>68.67</v>
          </cell>
          <cell r="G319"/>
          <cell r="H319">
            <v>150</v>
          </cell>
          <cell r="I319"/>
          <cell r="J319"/>
          <cell r="K319"/>
          <cell r="L319"/>
          <cell r="M319"/>
          <cell r="N319"/>
          <cell r="O319">
            <v>150</v>
          </cell>
          <cell r="P319"/>
          <cell r="Q319"/>
          <cell r="R319">
            <v>436.74</v>
          </cell>
          <cell r="S319">
            <v>24064.45</v>
          </cell>
          <cell r="T319">
            <v>2.48</v>
          </cell>
          <cell r="U319"/>
          <cell r="V319">
            <v>2.48</v>
          </cell>
          <cell r="W319">
            <v>13.35</v>
          </cell>
          <cell r="X319">
            <v>14.65</v>
          </cell>
          <cell r="Y319"/>
          <cell r="Z319">
            <v>68.510000000000005</v>
          </cell>
          <cell r="AA319">
            <v>16.04</v>
          </cell>
          <cell r="AB319"/>
          <cell r="AC319" t="str">
            <v>المكتبية</v>
          </cell>
        </row>
        <row r="320">
          <cell r="A320">
            <v>26211222501635</v>
          </cell>
          <cell r="B320">
            <v>142</v>
          </cell>
          <cell r="C320" t="str">
            <v>حسن سيد حسن عبد الرحمن</v>
          </cell>
          <cell r="D320">
            <v>1870.18</v>
          </cell>
          <cell r="E320">
            <v>445.51</v>
          </cell>
          <cell r="F320">
            <v>85.99</v>
          </cell>
          <cell r="G320"/>
          <cell r="H320">
            <v>150</v>
          </cell>
          <cell r="I320"/>
          <cell r="J320"/>
          <cell r="K320"/>
          <cell r="L320"/>
          <cell r="M320"/>
          <cell r="N320"/>
          <cell r="O320">
            <v>150</v>
          </cell>
          <cell r="P320"/>
          <cell r="Q320"/>
          <cell r="R320">
            <v>551.58000000000004</v>
          </cell>
          <cell r="S320">
            <v>28771.03</v>
          </cell>
          <cell r="T320">
            <v>1.62</v>
          </cell>
          <cell r="U320"/>
          <cell r="V320">
            <v>1.62</v>
          </cell>
          <cell r="W320">
            <v>16.75</v>
          </cell>
          <cell r="X320">
            <v>18.350000000000001</v>
          </cell>
          <cell r="Y320"/>
          <cell r="Z320">
            <v>113.8</v>
          </cell>
          <cell r="AA320">
            <v>25.83</v>
          </cell>
          <cell r="AB320"/>
          <cell r="AC320" t="str">
            <v>المكتبية</v>
          </cell>
        </row>
        <row r="321">
          <cell r="A321">
            <v>26009062500153</v>
          </cell>
          <cell r="B321">
            <v>143</v>
          </cell>
          <cell r="C321" t="str">
            <v>حسن محمود احمد محمود</v>
          </cell>
          <cell r="D321">
            <v>1984.6</v>
          </cell>
          <cell r="E321">
            <v>520.19000000000005</v>
          </cell>
          <cell r="F321">
            <v>95.02</v>
          </cell>
          <cell r="G321"/>
          <cell r="H321">
            <v>150</v>
          </cell>
          <cell r="I321"/>
          <cell r="J321"/>
          <cell r="K321"/>
          <cell r="L321"/>
          <cell r="M321"/>
          <cell r="N321"/>
          <cell r="O321">
            <v>150</v>
          </cell>
          <cell r="P321"/>
          <cell r="Q321"/>
          <cell r="R321">
            <v>610.38</v>
          </cell>
          <cell r="S321">
            <v>29160</v>
          </cell>
          <cell r="T321">
            <v>1.52</v>
          </cell>
          <cell r="U321"/>
          <cell r="V321">
            <v>1.52</v>
          </cell>
          <cell r="W321">
            <v>18.100000000000001</v>
          </cell>
          <cell r="X321">
            <v>19.7</v>
          </cell>
          <cell r="Y321"/>
          <cell r="Z321">
            <v>131.69</v>
          </cell>
          <cell r="AA321">
            <v>29.43</v>
          </cell>
          <cell r="AB321"/>
          <cell r="AC321" t="str">
            <v>المكتبية</v>
          </cell>
        </row>
        <row r="322">
          <cell r="A322">
            <v>25902102500103</v>
          </cell>
          <cell r="B322">
            <v>144</v>
          </cell>
          <cell r="C322" t="str">
            <v>حسنية أحمد محمد عبد العال</v>
          </cell>
          <cell r="D322">
            <v>2192.88</v>
          </cell>
          <cell r="E322">
            <v>607.45000000000005</v>
          </cell>
          <cell r="F322">
            <v>106.96</v>
          </cell>
          <cell r="G322">
            <v>68.22</v>
          </cell>
          <cell r="H322">
            <v>150</v>
          </cell>
          <cell r="I322"/>
          <cell r="J322"/>
          <cell r="K322"/>
          <cell r="L322"/>
          <cell r="M322"/>
          <cell r="N322"/>
          <cell r="O322">
            <v>150</v>
          </cell>
          <cell r="P322"/>
          <cell r="Q322"/>
          <cell r="R322">
            <v>682.22</v>
          </cell>
          <cell r="S322">
            <v>29160.000000000004</v>
          </cell>
          <cell r="T322"/>
          <cell r="U322"/>
          <cell r="V322">
            <v>0</v>
          </cell>
          <cell r="W322">
            <v>20.6</v>
          </cell>
          <cell r="X322">
            <v>22.3</v>
          </cell>
          <cell r="Y322"/>
          <cell r="Z322">
            <v>165.02</v>
          </cell>
          <cell r="AA322">
            <v>36.28</v>
          </cell>
          <cell r="AB322"/>
          <cell r="AC322" t="str">
            <v>المكتبية</v>
          </cell>
        </row>
        <row r="323">
          <cell r="A323">
            <v>26205242501267</v>
          </cell>
          <cell r="B323">
            <v>145</v>
          </cell>
          <cell r="C323" t="str">
            <v>حليمة محمود حميلى زيدان</v>
          </cell>
          <cell r="D323">
            <v>1894.02</v>
          </cell>
          <cell r="E323">
            <v>474.56</v>
          </cell>
          <cell r="F323">
            <v>89.54</v>
          </cell>
          <cell r="G323"/>
          <cell r="H323">
            <v>50</v>
          </cell>
          <cell r="I323"/>
          <cell r="J323"/>
          <cell r="K323"/>
          <cell r="L323"/>
          <cell r="M323"/>
          <cell r="N323"/>
          <cell r="O323">
            <v>50</v>
          </cell>
          <cell r="P323"/>
          <cell r="Q323"/>
          <cell r="R323">
            <v>577.59</v>
          </cell>
          <cell r="S323">
            <v>29160.000000000004</v>
          </cell>
          <cell r="T323">
            <v>5.85</v>
          </cell>
          <cell r="U323"/>
          <cell r="V323">
            <v>5.85</v>
          </cell>
          <cell r="W323">
            <v>16.399999999999999</v>
          </cell>
          <cell r="X323">
            <v>17.95</v>
          </cell>
          <cell r="Y323"/>
          <cell r="Z323">
            <v>108.81</v>
          </cell>
          <cell r="AA323">
            <v>24.77</v>
          </cell>
          <cell r="AB323"/>
          <cell r="AC323" t="str">
            <v>المكتبية</v>
          </cell>
        </row>
        <row r="324">
          <cell r="A324">
            <v>26706242500171</v>
          </cell>
          <cell r="B324">
            <v>146</v>
          </cell>
          <cell r="C324" t="str">
            <v>خالد محمود سيد حسين</v>
          </cell>
          <cell r="D324">
            <v>1803.41</v>
          </cell>
          <cell r="E324">
            <v>416.42</v>
          </cell>
          <cell r="F324">
            <v>82.61</v>
          </cell>
          <cell r="G324"/>
          <cell r="H324">
            <v>150</v>
          </cell>
          <cell r="I324"/>
          <cell r="J324"/>
          <cell r="K324"/>
          <cell r="L324"/>
          <cell r="M324"/>
          <cell r="N324"/>
          <cell r="O324">
            <v>150</v>
          </cell>
          <cell r="P324"/>
          <cell r="Q324"/>
          <cell r="R324">
            <v>528.65</v>
          </cell>
          <cell r="S324">
            <v>29159.999999999996</v>
          </cell>
          <cell r="T324">
            <v>1.45</v>
          </cell>
          <cell r="U324"/>
          <cell r="V324">
            <v>1.45</v>
          </cell>
          <cell r="W324">
            <v>16.100000000000001</v>
          </cell>
          <cell r="X324">
            <v>17.649999999999999</v>
          </cell>
          <cell r="Y324"/>
          <cell r="Z324">
            <v>105.07</v>
          </cell>
          <cell r="AA324">
            <v>23.95</v>
          </cell>
          <cell r="AB324"/>
          <cell r="AC324" t="str">
            <v>المكتبية</v>
          </cell>
        </row>
        <row r="325">
          <cell r="A325">
            <v>25807242501204</v>
          </cell>
          <cell r="B325">
            <v>147</v>
          </cell>
          <cell r="C325" t="str">
            <v>رجاء محمد أبراهيم عبدالحافظ</v>
          </cell>
          <cell r="D325">
            <v>2145.46</v>
          </cell>
          <cell r="E325">
            <v>587.97</v>
          </cell>
          <cell r="F325">
            <v>104.04</v>
          </cell>
          <cell r="G325">
            <v>66.53</v>
          </cell>
          <cell r="H325">
            <v>150</v>
          </cell>
          <cell r="I325"/>
          <cell r="J325"/>
          <cell r="K325"/>
          <cell r="L325"/>
          <cell r="M325"/>
          <cell r="N325"/>
          <cell r="O325">
            <v>150</v>
          </cell>
          <cell r="P325"/>
          <cell r="Q325"/>
          <cell r="R325">
            <v>665.32</v>
          </cell>
          <cell r="S325">
            <v>29160</v>
          </cell>
          <cell r="T325"/>
          <cell r="U325"/>
          <cell r="V325">
            <v>0</v>
          </cell>
          <cell r="W325">
            <v>20.149999999999999</v>
          </cell>
          <cell r="X325">
            <v>21.8</v>
          </cell>
          <cell r="Y325"/>
          <cell r="Z325">
            <v>158.69999999999999</v>
          </cell>
          <cell r="AA325">
            <v>34.97</v>
          </cell>
          <cell r="AB325"/>
          <cell r="AC325" t="str">
            <v>المكتبية</v>
          </cell>
        </row>
        <row r="326">
          <cell r="A326">
            <v>27009152500067</v>
          </cell>
          <cell r="B326">
            <v>148</v>
          </cell>
          <cell r="C326" t="str">
            <v>رضا علي أبو الحسن اسماعيل</v>
          </cell>
          <cell r="D326">
            <v>1612.24</v>
          </cell>
          <cell r="E326">
            <v>345.03</v>
          </cell>
          <cell r="F326">
            <v>73.36</v>
          </cell>
          <cell r="G326"/>
          <cell r="H326">
            <v>145</v>
          </cell>
          <cell r="I326"/>
          <cell r="J326"/>
          <cell r="K326"/>
          <cell r="L326"/>
          <cell r="M326"/>
          <cell r="N326"/>
          <cell r="O326">
            <v>145</v>
          </cell>
          <cell r="P326"/>
          <cell r="Q326"/>
          <cell r="R326">
            <v>475.6</v>
          </cell>
          <cell r="S326">
            <v>26977.249999999996</v>
          </cell>
          <cell r="T326"/>
          <cell r="U326"/>
          <cell r="V326">
            <v>0</v>
          </cell>
          <cell r="W326">
            <v>14.25</v>
          </cell>
          <cell r="X326">
            <v>15.65</v>
          </cell>
          <cell r="Y326"/>
          <cell r="Z326">
            <v>80.97</v>
          </cell>
          <cell r="AA326">
            <v>18.73</v>
          </cell>
          <cell r="AB326"/>
          <cell r="AC326" t="str">
            <v>المكتبية</v>
          </cell>
        </row>
        <row r="327">
          <cell r="A327">
            <v>26008182500223</v>
          </cell>
          <cell r="B327">
            <v>149</v>
          </cell>
          <cell r="C327" t="str">
            <v>ساميه نجيب مرقص عبدالشهيد</v>
          </cell>
          <cell r="D327">
            <v>2112.35</v>
          </cell>
          <cell r="E327">
            <v>568.75</v>
          </cell>
          <cell r="F327">
            <v>101.67</v>
          </cell>
          <cell r="G327">
            <v>65.33</v>
          </cell>
          <cell r="H327">
            <v>50</v>
          </cell>
          <cell r="I327"/>
          <cell r="J327"/>
          <cell r="K327"/>
          <cell r="L327"/>
          <cell r="M327"/>
          <cell r="N327"/>
          <cell r="O327">
            <v>50</v>
          </cell>
          <cell r="P327"/>
          <cell r="Q327"/>
          <cell r="R327">
            <v>653.34</v>
          </cell>
          <cell r="S327">
            <v>29160.009999999995</v>
          </cell>
          <cell r="T327"/>
          <cell r="U327"/>
          <cell r="V327">
            <v>0</v>
          </cell>
          <cell r="W327">
            <v>19</v>
          </cell>
          <cell r="X327">
            <v>20.65</v>
          </cell>
          <cell r="Y327"/>
          <cell r="Z327">
            <v>143.83000000000001</v>
          </cell>
          <cell r="AA327">
            <v>31.97</v>
          </cell>
          <cell r="AB327"/>
          <cell r="AC327" t="str">
            <v>المكتبية</v>
          </cell>
        </row>
        <row r="328">
          <cell r="A328">
            <v>27306182500104</v>
          </cell>
          <cell r="B328">
            <v>150</v>
          </cell>
          <cell r="C328" t="str">
            <v>سحر عبدالنعيم قطب مصطفى</v>
          </cell>
          <cell r="D328">
            <v>1601.6</v>
          </cell>
          <cell r="E328">
            <v>340.35</v>
          </cell>
          <cell r="F328">
            <v>72.67</v>
          </cell>
          <cell r="G328"/>
          <cell r="H328">
            <v>95</v>
          </cell>
          <cell r="I328"/>
          <cell r="J328"/>
          <cell r="K328"/>
          <cell r="L328"/>
          <cell r="M328"/>
          <cell r="N328"/>
          <cell r="O328">
            <v>95</v>
          </cell>
          <cell r="P328"/>
          <cell r="Q328"/>
          <cell r="R328">
            <v>471.93</v>
          </cell>
          <cell r="S328">
            <v>25981.62</v>
          </cell>
          <cell r="T328"/>
          <cell r="U328"/>
          <cell r="V328">
            <v>0</v>
          </cell>
          <cell r="W328">
            <v>13.8</v>
          </cell>
          <cell r="X328">
            <v>15.15</v>
          </cell>
          <cell r="Y328"/>
          <cell r="Z328">
            <v>74.680000000000007</v>
          </cell>
          <cell r="AA328">
            <v>17.350000000000001</v>
          </cell>
          <cell r="AB328"/>
          <cell r="AC328" t="str">
            <v>المكتبية</v>
          </cell>
        </row>
        <row r="329">
          <cell r="A329">
            <v>26712082500209</v>
          </cell>
          <cell r="B329">
            <v>151</v>
          </cell>
          <cell r="C329" t="str">
            <v>سعاد شحاتة محمد الامير</v>
          </cell>
          <cell r="D329">
            <v>1650.65</v>
          </cell>
          <cell r="E329">
            <v>294.76</v>
          </cell>
          <cell r="F329">
            <v>74.47</v>
          </cell>
          <cell r="G329"/>
          <cell r="H329">
            <v>100</v>
          </cell>
          <cell r="I329"/>
          <cell r="J329"/>
          <cell r="K329"/>
          <cell r="L329"/>
          <cell r="M329"/>
          <cell r="N329"/>
          <cell r="O329">
            <v>100</v>
          </cell>
          <cell r="P329"/>
          <cell r="Q329"/>
          <cell r="R329">
            <v>471.45</v>
          </cell>
          <cell r="S329">
            <v>25693.319999999996</v>
          </cell>
          <cell r="T329">
            <v>2.94</v>
          </cell>
          <cell r="U329"/>
          <cell r="V329">
            <v>2.94</v>
          </cell>
          <cell r="W329">
            <v>13.85</v>
          </cell>
          <cell r="X329">
            <v>15.25</v>
          </cell>
          <cell r="Y329"/>
          <cell r="Z329">
            <v>75.489999999999995</v>
          </cell>
          <cell r="AA329">
            <v>17.63</v>
          </cell>
          <cell r="AB329"/>
          <cell r="AC329" t="str">
            <v>المكتبية</v>
          </cell>
        </row>
        <row r="330">
          <cell r="A330">
            <v>26804172501427</v>
          </cell>
          <cell r="B330">
            <v>152</v>
          </cell>
          <cell r="C330" t="str">
            <v>سلوى بهي الدين عبدالمنعم</v>
          </cell>
          <cell r="D330">
            <v>1485.91</v>
          </cell>
          <cell r="E330">
            <v>219.34</v>
          </cell>
          <cell r="F330">
            <v>53.29</v>
          </cell>
          <cell r="G330"/>
          <cell r="H330">
            <v>50</v>
          </cell>
          <cell r="I330"/>
          <cell r="J330"/>
          <cell r="K330"/>
          <cell r="L330"/>
          <cell r="M330"/>
          <cell r="N330"/>
          <cell r="O330">
            <v>50</v>
          </cell>
          <cell r="P330"/>
          <cell r="Q330"/>
          <cell r="R330">
            <v>412.07</v>
          </cell>
          <cell r="S330">
            <v>23970.79</v>
          </cell>
          <cell r="T330">
            <v>22.28</v>
          </cell>
          <cell r="U330"/>
          <cell r="V330">
            <v>22.28</v>
          </cell>
          <cell r="W330">
            <v>11.75</v>
          </cell>
          <cell r="X330">
            <v>12.85</v>
          </cell>
          <cell r="Y330"/>
          <cell r="Z330">
            <v>45.44</v>
          </cell>
          <cell r="AA330">
            <v>11.26</v>
          </cell>
          <cell r="AB330"/>
          <cell r="AC330" t="str">
            <v>المكتبية</v>
          </cell>
        </row>
        <row r="331">
          <cell r="A331">
            <v>26609012500141</v>
          </cell>
          <cell r="B331">
            <v>153</v>
          </cell>
          <cell r="C331" t="str">
            <v>سمية عبد الناصر محمد محمود</v>
          </cell>
          <cell r="D331">
            <v>1546.34</v>
          </cell>
          <cell r="E331">
            <v>243.39</v>
          </cell>
          <cell r="F331">
            <v>61.49</v>
          </cell>
          <cell r="G331"/>
          <cell r="H331">
            <v>50</v>
          </cell>
          <cell r="I331"/>
          <cell r="J331"/>
          <cell r="K331"/>
          <cell r="L331"/>
          <cell r="M331"/>
          <cell r="N331"/>
          <cell r="O331">
            <v>50</v>
          </cell>
          <cell r="P331"/>
          <cell r="Q331"/>
          <cell r="R331">
            <v>431</v>
          </cell>
          <cell r="S331">
            <v>26855.199999999997</v>
          </cell>
          <cell r="T331">
            <v>7.22</v>
          </cell>
          <cell r="U331"/>
          <cell r="V331">
            <v>7.22</v>
          </cell>
          <cell r="W331">
            <v>12.35</v>
          </cell>
          <cell r="X331">
            <v>13.6</v>
          </cell>
          <cell r="Y331"/>
          <cell r="Z331">
            <v>55.07</v>
          </cell>
          <cell r="AA331">
            <v>13.32</v>
          </cell>
          <cell r="AB331"/>
          <cell r="AC331" t="str">
            <v>المكتبية</v>
          </cell>
        </row>
        <row r="332">
          <cell r="A332">
            <v>26001122500645</v>
          </cell>
          <cell r="B332">
            <v>154</v>
          </cell>
          <cell r="C332" t="str">
            <v>سميحه عبدالعال محمد عبدالعال</v>
          </cell>
          <cell r="D332">
            <v>1980.82</v>
          </cell>
          <cell r="E332">
            <v>514.41</v>
          </cell>
          <cell r="F332">
            <v>94.6</v>
          </cell>
          <cell r="G332"/>
          <cell r="H332">
            <v>50</v>
          </cell>
          <cell r="I332"/>
          <cell r="J332"/>
          <cell r="K332"/>
          <cell r="L332"/>
          <cell r="M332"/>
          <cell r="N332"/>
          <cell r="O332">
            <v>50</v>
          </cell>
          <cell r="P332"/>
          <cell r="Q332"/>
          <cell r="R332">
            <v>608.97</v>
          </cell>
          <cell r="S332">
            <v>29160</v>
          </cell>
          <cell r="T332">
            <v>2.4300000000000002</v>
          </cell>
          <cell r="U332"/>
          <cell r="V332">
            <v>2.4300000000000002</v>
          </cell>
          <cell r="W332">
            <v>17.3</v>
          </cell>
          <cell r="X332">
            <v>18.899999999999999</v>
          </cell>
          <cell r="Y332"/>
          <cell r="Z332">
            <v>120.79</v>
          </cell>
          <cell r="AA332">
            <v>27.25</v>
          </cell>
          <cell r="AB332"/>
          <cell r="AC332" t="str">
            <v>المكتبية</v>
          </cell>
        </row>
        <row r="333">
          <cell r="A333">
            <v>26803172500165</v>
          </cell>
          <cell r="B333">
            <v>155</v>
          </cell>
          <cell r="C333" t="str">
            <v>سهير عبد العظيم محمد عبدالرحمن</v>
          </cell>
          <cell r="D333">
            <v>1613.03</v>
          </cell>
          <cell r="E333">
            <v>256.02</v>
          </cell>
          <cell r="F333">
            <v>65.7</v>
          </cell>
          <cell r="G333"/>
          <cell r="H333">
            <v>100</v>
          </cell>
          <cell r="I333"/>
          <cell r="J333"/>
          <cell r="K333"/>
          <cell r="L333"/>
          <cell r="M333"/>
          <cell r="N333"/>
          <cell r="O333">
            <v>100</v>
          </cell>
          <cell r="P333"/>
          <cell r="Q333"/>
          <cell r="R333">
            <v>440.94</v>
          </cell>
          <cell r="S333">
            <v>26080.46</v>
          </cell>
          <cell r="T333">
            <v>2.08</v>
          </cell>
          <cell r="U333"/>
          <cell r="V333">
            <v>2.08</v>
          </cell>
          <cell r="W333">
            <v>13.3</v>
          </cell>
          <cell r="X333">
            <v>14.65</v>
          </cell>
          <cell r="Y333"/>
          <cell r="Z333">
            <v>67.97</v>
          </cell>
          <cell r="AA333">
            <v>16.05</v>
          </cell>
          <cell r="AB333"/>
          <cell r="AC333" t="str">
            <v>المكتبية</v>
          </cell>
        </row>
        <row r="334">
          <cell r="A334">
            <v>27211152500958</v>
          </cell>
          <cell r="B334">
            <v>156</v>
          </cell>
          <cell r="C334" t="str">
            <v>سيد مصطفى حسين احمد</v>
          </cell>
          <cell r="D334">
            <v>1621.11</v>
          </cell>
          <cell r="E334">
            <v>281.12</v>
          </cell>
          <cell r="F334">
            <v>72.08</v>
          </cell>
          <cell r="G334"/>
          <cell r="H334">
            <v>150</v>
          </cell>
          <cell r="I334"/>
          <cell r="J334"/>
          <cell r="K334"/>
          <cell r="L334"/>
          <cell r="M334"/>
          <cell r="N334"/>
          <cell r="O334">
            <v>150</v>
          </cell>
          <cell r="P334"/>
          <cell r="Q334"/>
          <cell r="R334">
            <v>457.58</v>
          </cell>
          <cell r="S334">
            <v>26422.84</v>
          </cell>
          <cell r="T334"/>
          <cell r="U334"/>
          <cell r="V334">
            <v>0</v>
          </cell>
          <cell r="W334">
            <v>13.95</v>
          </cell>
          <cell r="X334">
            <v>15.3</v>
          </cell>
          <cell r="Y334"/>
          <cell r="Z334">
            <v>76.599999999999994</v>
          </cell>
          <cell r="AA334">
            <v>17.79</v>
          </cell>
          <cell r="AB334"/>
          <cell r="AC334" t="str">
            <v>المكتبية</v>
          </cell>
        </row>
        <row r="335">
          <cell r="A335">
            <v>26110212500109</v>
          </cell>
          <cell r="B335">
            <v>157</v>
          </cell>
          <cell r="C335" t="str">
            <v>صباح عباس قطب شحاتة</v>
          </cell>
          <cell r="D335">
            <v>1516.49</v>
          </cell>
          <cell r="E335">
            <v>230.33</v>
          </cell>
          <cell r="F335">
            <v>57.02</v>
          </cell>
          <cell r="G335"/>
          <cell r="H335">
            <v>100</v>
          </cell>
          <cell r="I335"/>
          <cell r="J335"/>
          <cell r="K335"/>
          <cell r="L335"/>
          <cell r="M335"/>
          <cell r="N335"/>
          <cell r="O335">
            <v>100</v>
          </cell>
          <cell r="P335"/>
          <cell r="Q335"/>
          <cell r="R335">
            <v>420.71</v>
          </cell>
          <cell r="S335">
            <v>24756.86</v>
          </cell>
          <cell r="T335">
            <v>13.79</v>
          </cell>
          <cell r="U335"/>
          <cell r="V335">
            <v>13.79</v>
          </cell>
          <cell r="W335">
            <v>12.4</v>
          </cell>
          <cell r="X335">
            <v>13.6</v>
          </cell>
          <cell r="Y335"/>
          <cell r="Z335">
            <v>55.19</v>
          </cell>
          <cell r="AA335">
            <v>13.28</v>
          </cell>
          <cell r="AB335"/>
          <cell r="AC335" t="str">
            <v>المكتبية</v>
          </cell>
        </row>
        <row r="336">
          <cell r="A336">
            <v>25812232500033</v>
          </cell>
          <cell r="B336">
            <v>158</v>
          </cell>
          <cell r="C336" t="str">
            <v>عادل انور مرغني محمد</v>
          </cell>
          <cell r="D336">
            <v>2232.0500000000002</v>
          </cell>
          <cell r="E336">
            <v>764.28</v>
          </cell>
          <cell r="F336">
            <v>114.29</v>
          </cell>
          <cell r="G336">
            <v>73.56</v>
          </cell>
          <cell r="H336">
            <v>150</v>
          </cell>
          <cell r="I336"/>
          <cell r="J336"/>
          <cell r="K336"/>
          <cell r="L336"/>
          <cell r="M336"/>
          <cell r="N336"/>
          <cell r="O336">
            <v>150</v>
          </cell>
          <cell r="P336"/>
          <cell r="Q336"/>
          <cell r="R336">
            <v>735.65</v>
          </cell>
          <cell r="S336">
            <v>29160</v>
          </cell>
          <cell r="T336"/>
          <cell r="U336"/>
          <cell r="V336">
            <v>0</v>
          </cell>
          <cell r="W336">
            <v>22</v>
          </cell>
          <cell r="X336">
            <v>23.8</v>
          </cell>
          <cell r="Y336"/>
          <cell r="Z336">
            <v>183.44</v>
          </cell>
          <cell r="AA336">
            <v>124.13</v>
          </cell>
          <cell r="AB336"/>
          <cell r="AC336" t="str">
            <v>المكتبية</v>
          </cell>
        </row>
        <row r="337">
          <cell r="A337">
            <v>26108072500095</v>
          </cell>
          <cell r="B337">
            <v>159</v>
          </cell>
          <cell r="C337" t="str">
            <v>عاطف صلاح بخيت ابراهيم</v>
          </cell>
          <cell r="D337">
            <v>1973.99</v>
          </cell>
          <cell r="E337">
            <v>492.13</v>
          </cell>
          <cell r="F337">
            <v>92.96</v>
          </cell>
          <cell r="G337"/>
          <cell r="H337">
            <v>150</v>
          </cell>
          <cell r="I337"/>
          <cell r="J337"/>
          <cell r="K337"/>
          <cell r="L337"/>
          <cell r="M337"/>
          <cell r="N337"/>
          <cell r="O337">
            <v>150</v>
          </cell>
          <cell r="P337"/>
          <cell r="Q337"/>
          <cell r="R337">
            <v>588.26</v>
          </cell>
          <cell r="S337">
            <v>29160</v>
          </cell>
          <cell r="T337"/>
          <cell r="U337">
            <v>0.43</v>
          </cell>
          <cell r="V337">
            <v>0.43</v>
          </cell>
          <cell r="W337">
            <v>17.8</v>
          </cell>
          <cell r="X337">
            <v>19.45</v>
          </cell>
          <cell r="Y337"/>
          <cell r="Z337">
            <v>127.81</v>
          </cell>
          <cell r="AA337">
            <v>28.74</v>
          </cell>
          <cell r="AB337"/>
          <cell r="AC337" t="str">
            <v>المكتبية</v>
          </cell>
        </row>
        <row r="338">
          <cell r="A338">
            <v>26011172500234</v>
          </cell>
          <cell r="B338">
            <v>160</v>
          </cell>
          <cell r="C338" t="str">
            <v>عبد العال قطب عبد الحافظ</v>
          </cell>
          <cell r="D338">
            <v>2185.37</v>
          </cell>
          <cell r="E338">
            <v>608.29999999999995</v>
          </cell>
          <cell r="F338">
            <v>106.9</v>
          </cell>
          <cell r="G338">
            <v>67.97</v>
          </cell>
          <cell r="H338">
            <v>100</v>
          </cell>
          <cell r="I338"/>
          <cell r="J338"/>
          <cell r="K338"/>
          <cell r="L338"/>
          <cell r="M338"/>
          <cell r="N338"/>
          <cell r="O338">
            <v>100</v>
          </cell>
          <cell r="P338"/>
          <cell r="Q338"/>
          <cell r="R338">
            <v>679.75</v>
          </cell>
          <cell r="S338">
            <v>29160.000000000007</v>
          </cell>
          <cell r="T338"/>
          <cell r="U338">
            <v>0.85</v>
          </cell>
          <cell r="V338">
            <v>0.85</v>
          </cell>
          <cell r="W338">
            <v>20.2</v>
          </cell>
          <cell r="X338">
            <v>21.85</v>
          </cell>
          <cell r="Y338"/>
          <cell r="Z338">
            <v>159.36000000000001</v>
          </cell>
          <cell r="AA338">
            <v>35.14</v>
          </cell>
          <cell r="AB338"/>
          <cell r="AC338" t="str">
            <v>المكتبية</v>
          </cell>
        </row>
        <row r="339">
          <cell r="A339">
            <v>26507192501518</v>
          </cell>
          <cell r="B339">
            <v>161</v>
          </cell>
          <cell r="C339" t="str">
            <v>عز عبد العظيم هاشم عز</v>
          </cell>
          <cell r="D339">
            <v>1676.2</v>
          </cell>
          <cell r="E339">
            <v>378.45</v>
          </cell>
          <cell r="F339">
            <v>78.33</v>
          </cell>
          <cell r="G339"/>
          <cell r="H339">
            <v>150</v>
          </cell>
          <cell r="I339"/>
          <cell r="J339"/>
          <cell r="K339"/>
          <cell r="L339"/>
          <cell r="M339"/>
          <cell r="N339"/>
          <cell r="O339">
            <v>150</v>
          </cell>
          <cell r="P339"/>
          <cell r="Q339"/>
          <cell r="R339">
            <v>498.76</v>
          </cell>
          <cell r="S339">
            <v>29160</v>
          </cell>
          <cell r="T339">
            <v>4.6100000000000003</v>
          </cell>
          <cell r="U339"/>
          <cell r="V339">
            <v>4.6100000000000003</v>
          </cell>
          <cell r="W339">
            <v>15</v>
          </cell>
          <cell r="X339">
            <v>16.350000000000001</v>
          </cell>
          <cell r="Y339"/>
          <cell r="Z339">
            <v>90.14</v>
          </cell>
          <cell r="AA339">
            <v>20.6</v>
          </cell>
          <cell r="AB339"/>
          <cell r="AC339" t="str">
            <v>المكتبية</v>
          </cell>
        </row>
        <row r="340">
          <cell r="A340">
            <v>25810012501745</v>
          </cell>
          <cell r="B340">
            <v>162</v>
          </cell>
          <cell r="C340" t="str">
            <v>عليه احمد قطب حسن</v>
          </cell>
          <cell r="D340">
            <v>2142.8200000000002</v>
          </cell>
          <cell r="E340">
            <v>584.77</v>
          </cell>
          <cell r="F340">
            <v>103.64</v>
          </cell>
          <cell r="G340">
            <v>66.430000000000007</v>
          </cell>
          <cell r="H340">
            <v>150</v>
          </cell>
          <cell r="I340"/>
          <cell r="J340"/>
          <cell r="K340"/>
          <cell r="L340"/>
          <cell r="M340"/>
          <cell r="N340"/>
          <cell r="O340">
            <v>150</v>
          </cell>
          <cell r="P340"/>
          <cell r="Q340"/>
          <cell r="R340">
            <v>664.37</v>
          </cell>
          <cell r="S340">
            <v>29159.999999999996</v>
          </cell>
          <cell r="T340"/>
          <cell r="U340"/>
          <cell r="V340">
            <v>0</v>
          </cell>
          <cell r="W340">
            <v>20.100000000000001</v>
          </cell>
          <cell r="X340">
            <v>21.75</v>
          </cell>
          <cell r="Y340"/>
          <cell r="Z340">
            <v>158.13999999999999</v>
          </cell>
          <cell r="AA340">
            <v>34.86</v>
          </cell>
          <cell r="AB340"/>
          <cell r="AC340" t="str">
            <v>المكتبية</v>
          </cell>
        </row>
        <row r="341">
          <cell r="A341">
            <v>25709102500125</v>
          </cell>
          <cell r="B341">
            <v>163</v>
          </cell>
          <cell r="C341" t="str">
            <v>فاطمه محمد سيد حسنين</v>
          </cell>
          <cell r="D341">
            <v>2432.2199999999998</v>
          </cell>
          <cell r="E341">
            <v>850.04</v>
          </cell>
          <cell r="F341">
            <v>126.9</v>
          </cell>
          <cell r="G341">
            <v>80.63</v>
          </cell>
          <cell r="H341">
            <v>100</v>
          </cell>
          <cell r="I341"/>
          <cell r="J341"/>
          <cell r="K341"/>
          <cell r="L341"/>
          <cell r="M341"/>
          <cell r="N341"/>
          <cell r="O341">
            <v>100</v>
          </cell>
          <cell r="P341"/>
          <cell r="Q341"/>
          <cell r="R341">
            <v>806.3</v>
          </cell>
          <cell r="S341">
            <v>29159.999999999996</v>
          </cell>
          <cell r="T341"/>
          <cell r="U341"/>
          <cell r="V341">
            <v>0</v>
          </cell>
          <cell r="W341">
            <v>23.8</v>
          </cell>
          <cell r="X341">
            <v>26.7</v>
          </cell>
          <cell r="Y341"/>
          <cell r="Z341">
            <v>212.38</v>
          </cell>
          <cell r="AA341">
            <v>158.69</v>
          </cell>
          <cell r="AB341"/>
          <cell r="AC341" t="str">
            <v>المكتبية</v>
          </cell>
        </row>
        <row r="342">
          <cell r="A342">
            <v>26910152501298</v>
          </cell>
          <cell r="B342">
            <v>164</v>
          </cell>
          <cell r="C342" t="str">
            <v>فرغلي ابراهيم رشوان مصطفي</v>
          </cell>
          <cell r="D342">
            <v>1566.61</v>
          </cell>
          <cell r="E342">
            <v>256.18</v>
          </cell>
          <cell r="F342">
            <v>65</v>
          </cell>
          <cell r="G342"/>
          <cell r="H342">
            <v>150</v>
          </cell>
          <cell r="I342"/>
          <cell r="J342"/>
          <cell r="K342"/>
          <cell r="L342"/>
          <cell r="M342"/>
          <cell r="N342"/>
          <cell r="O342">
            <v>150</v>
          </cell>
          <cell r="P342"/>
          <cell r="Q342"/>
          <cell r="R342">
            <v>437.92</v>
          </cell>
          <cell r="S342">
            <v>24775.690000000002</v>
          </cell>
          <cell r="T342"/>
          <cell r="U342"/>
          <cell r="V342">
            <v>0</v>
          </cell>
          <cell r="W342">
            <v>13.35</v>
          </cell>
          <cell r="X342">
            <v>14.7</v>
          </cell>
          <cell r="Y342"/>
          <cell r="Z342">
            <v>68.959999999999994</v>
          </cell>
          <cell r="AA342">
            <v>16.14</v>
          </cell>
          <cell r="AB342"/>
          <cell r="AC342" t="str">
            <v>المكتبية</v>
          </cell>
        </row>
        <row r="343">
          <cell r="A343">
            <v>27010272500034</v>
          </cell>
          <cell r="B343">
            <v>165</v>
          </cell>
          <cell r="C343" t="str">
            <v>لؤي احمد حسن مسعد</v>
          </cell>
          <cell r="D343">
            <v>1674.89</v>
          </cell>
          <cell r="E343">
            <v>373.56</v>
          </cell>
          <cell r="F343">
            <v>77.06</v>
          </cell>
          <cell r="G343"/>
          <cell r="H343">
            <v>50</v>
          </cell>
          <cell r="I343"/>
          <cell r="J343"/>
          <cell r="K343"/>
          <cell r="L343"/>
          <cell r="M343"/>
          <cell r="N343"/>
          <cell r="O343">
            <v>50</v>
          </cell>
          <cell r="P343"/>
          <cell r="Q343"/>
          <cell r="R343">
            <v>498.06</v>
          </cell>
          <cell r="S343">
            <v>27984.720000000001</v>
          </cell>
          <cell r="T343"/>
          <cell r="U343"/>
          <cell r="V343">
            <v>0</v>
          </cell>
          <cell r="W343">
            <v>14.2</v>
          </cell>
          <cell r="X343">
            <v>15.6</v>
          </cell>
          <cell r="Y343"/>
          <cell r="Z343">
            <v>80.02</v>
          </cell>
          <cell r="AA343">
            <v>18.57</v>
          </cell>
          <cell r="AB343"/>
          <cell r="AC343" t="str">
            <v>المكتبية</v>
          </cell>
        </row>
        <row r="344">
          <cell r="A344">
            <v>26104092500576</v>
          </cell>
          <cell r="B344">
            <v>166</v>
          </cell>
          <cell r="C344" t="str">
            <v>محمد حسين احمد محمد</v>
          </cell>
          <cell r="D344">
            <v>1946.3</v>
          </cell>
          <cell r="E344">
            <v>479.62</v>
          </cell>
          <cell r="F344">
            <v>90.85</v>
          </cell>
          <cell r="G344"/>
          <cell r="H344">
            <v>150</v>
          </cell>
          <cell r="I344"/>
          <cell r="J344"/>
          <cell r="K344"/>
          <cell r="L344"/>
          <cell r="M344"/>
          <cell r="N344"/>
          <cell r="O344">
            <v>150</v>
          </cell>
          <cell r="P344"/>
          <cell r="Q344"/>
          <cell r="R344">
            <v>578.41999999999996</v>
          </cell>
          <cell r="S344">
            <v>29160</v>
          </cell>
          <cell r="T344">
            <v>6.19</v>
          </cell>
          <cell r="U344"/>
          <cell r="V344">
            <v>6.19</v>
          </cell>
          <cell r="W344">
            <v>17.5</v>
          </cell>
          <cell r="X344">
            <v>19.100000000000001</v>
          </cell>
          <cell r="Y344"/>
          <cell r="Z344">
            <v>123.5</v>
          </cell>
          <cell r="AA344">
            <v>27.85</v>
          </cell>
          <cell r="AB344"/>
          <cell r="AC344" t="str">
            <v>المكتبية</v>
          </cell>
        </row>
        <row r="345">
          <cell r="A345">
            <v>26110052500174</v>
          </cell>
          <cell r="B345">
            <v>167</v>
          </cell>
          <cell r="C345" t="str">
            <v>محمد شعبان احمد حمدان</v>
          </cell>
          <cell r="D345">
            <v>1988.86</v>
          </cell>
          <cell r="E345">
            <v>522.1</v>
          </cell>
          <cell r="F345">
            <v>95.06</v>
          </cell>
          <cell r="G345"/>
          <cell r="H345">
            <v>150</v>
          </cell>
          <cell r="I345"/>
          <cell r="J345"/>
          <cell r="K345"/>
          <cell r="L345"/>
          <cell r="M345"/>
          <cell r="N345"/>
          <cell r="O345">
            <v>150</v>
          </cell>
          <cell r="P345"/>
          <cell r="Q345"/>
          <cell r="R345">
            <v>611.88</v>
          </cell>
          <cell r="S345">
            <v>29160</v>
          </cell>
          <cell r="T345"/>
          <cell r="U345"/>
          <cell r="V345">
            <v>0</v>
          </cell>
          <cell r="W345">
            <v>18.149999999999999</v>
          </cell>
          <cell r="X345">
            <v>19.75</v>
          </cell>
          <cell r="Y345"/>
          <cell r="Z345">
            <v>132.38999999999999</v>
          </cell>
          <cell r="AA345">
            <v>29.57</v>
          </cell>
          <cell r="AB345"/>
          <cell r="AC345" t="str">
            <v>المكتبية</v>
          </cell>
        </row>
        <row r="346">
          <cell r="A346">
            <v>26109132500096</v>
          </cell>
          <cell r="B346">
            <v>168</v>
          </cell>
          <cell r="C346" t="str">
            <v>محمد عبد الحميد محمد رفاعي</v>
          </cell>
          <cell r="D346">
            <v>2021.65</v>
          </cell>
          <cell r="E346">
            <v>533.49</v>
          </cell>
          <cell r="F346">
            <v>96.64</v>
          </cell>
          <cell r="G346">
            <v>62.08</v>
          </cell>
          <cell r="H346">
            <v>150</v>
          </cell>
          <cell r="I346"/>
          <cell r="J346"/>
          <cell r="K346"/>
          <cell r="L346"/>
          <cell r="M346"/>
          <cell r="N346"/>
          <cell r="O346">
            <v>150</v>
          </cell>
          <cell r="P346"/>
          <cell r="Q346"/>
          <cell r="R346">
            <v>620.85</v>
          </cell>
          <cell r="S346">
            <v>29160</v>
          </cell>
          <cell r="T346"/>
          <cell r="U346"/>
          <cell r="V346">
            <v>0</v>
          </cell>
          <cell r="W346">
            <v>18.850000000000001</v>
          </cell>
          <cell r="X346">
            <v>20.5</v>
          </cell>
          <cell r="Y346"/>
          <cell r="Z346">
            <v>141.9</v>
          </cell>
          <cell r="AA346">
            <v>31.49</v>
          </cell>
          <cell r="AB346"/>
          <cell r="AC346" t="str">
            <v>المكتبية</v>
          </cell>
        </row>
        <row r="347">
          <cell r="A347">
            <v>26010142500039</v>
          </cell>
          <cell r="B347">
            <v>169</v>
          </cell>
          <cell r="C347" t="str">
            <v>محمد عيد أحمد معوض</v>
          </cell>
          <cell r="D347">
            <v>2189.88</v>
          </cell>
          <cell r="E347">
            <v>610.04</v>
          </cell>
          <cell r="F347">
            <v>107.3</v>
          </cell>
          <cell r="G347">
            <v>68.11</v>
          </cell>
          <cell r="H347">
            <v>150</v>
          </cell>
          <cell r="I347"/>
          <cell r="J347"/>
          <cell r="K347"/>
          <cell r="L347"/>
          <cell r="M347"/>
          <cell r="N347"/>
          <cell r="O347">
            <v>150</v>
          </cell>
          <cell r="P347"/>
          <cell r="Q347"/>
          <cell r="R347">
            <v>681.13</v>
          </cell>
          <cell r="S347">
            <v>29160</v>
          </cell>
          <cell r="T347"/>
          <cell r="U347"/>
          <cell r="V347">
            <v>0</v>
          </cell>
          <cell r="W347">
            <v>20.6</v>
          </cell>
          <cell r="X347">
            <v>22.3</v>
          </cell>
          <cell r="Y347"/>
          <cell r="Z347">
            <v>165.01</v>
          </cell>
          <cell r="AA347">
            <v>36.270000000000003</v>
          </cell>
          <cell r="AB347"/>
          <cell r="AC347" t="str">
            <v>المكتبية</v>
          </cell>
        </row>
        <row r="348">
          <cell r="A348">
            <v>26301012502751</v>
          </cell>
          <cell r="B348">
            <v>170</v>
          </cell>
          <cell r="C348" t="str">
            <v>محمود سيد زكي خليفه</v>
          </cell>
          <cell r="D348">
            <v>2021.08</v>
          </cell>
          <cell r="E348">
            <v>533.49</v>
          </cell>
          <cell r="F348">
            <v>96.59</v>
          </cell>
          <cell r="G348">
            <v>62.08</v>
          </cell>
          <cell r="H348">
            <v>150</v>
          </cell>
          <cell r="I348"/>
          <cell r="J348"/>
          <cell r="K348"/>
          <cell r="L348"/>
          <cell r="M348"/>
          <cell r="N348"/>
          <cell r="O348">
            <v>150</v>
          </cell>
          <cell r="P348"/>
          <cell r="Q348"/>
          <cell r="R348">
            <v>620.85</v>
          </cell>
          <cell r="S348">
            <v>29160</v>
          </cell>
          <cell r="T348"/>
          <cell r="U348"/>
          <cell r="V348">
            <v>0</v>
          </cell>
          <cell r="W348">
            <v>18.850000000000001</v>
          </cell>
          <cell r="X348">
            <v>20.5</v>
          </cell>
          <cell r="Y348"/>
          <cell r="Z348">
            <v>141.85</v>
          </cell>
          <cell r="AA348">
            <v>31.48</v>
          </cell>
          <cell r="AB348"/>
          <cell r="AC348" t="str">
            <v>المكتبية</v>
          </cell>
        </row>
        <row r="349">
          <cell r="A349">
            <v>26303162501233</v>
          </cell>
          <cell r="B349">
            <v>171</v>
          </cell>
          <cell r="C349" t="str">
            <v>مختار حسين حسن احمد</v>
          </cell>
          <cell r="D349">
            <v>1882.1</v>
          </cell>
          <cell r="E349">
            <v>451.24</v>
          </cell>
          <cell r="F349">
            <v>86.64</v>
          </cell>
          <cell r="G349"/>
          <cell r="H349">
            <v>150</v>
          </cell>
          <cell r="I349"/>
          <cell r="J349"/>
          <cell r="K349"/>
          <cell r="L349"/>
          <cell r="M349"/>
          <cell r="N349"/>
          <cell r="O349">
            <v>150</v>
          </cell>
          <cell r="P349"/>
          <cell r="Q349"/>
          <cell r="R349">
            <v>556.09</v>
          </cell>
          <cell r="S349">
            <v>29160</v>
          </cell>
          <cell r="T349"/>
          <cell r="U349"/>
          <cell r="V349">
            <v>0</v>
          </cell>
          <cell r="W349">
            <v>16.899999999999999</v>
          </cell>
          <cell r="X349">
            <v>18.5</v>
          </cell>
          <cell r="Y349"/>
          <cell r="Z349">
            <v>115.58</v>
          </cell>
          <cell r="AA349">
            <v>26.2</v>
          </cell>
          <cell r="AB349"/>
          <cell r="AC349" t="str">
            <v>المكتبية</v>
          </cell>
        </row>
        <row r="350">
          <cell r="A350">
            <v>25803192500044</v>
          </cell>
          <cell r="B350">
            <v>172</v>
          </cell>
          <cell r="C350" t="str">
            <v>مديحه اسماعيل مبروك مسعود</v>
          </cell>
          <cell r="D350">
            <v>2026.61</v>
          </cell>
          <cell r="E350">
            <v>534.03</v>
          </cell>
          <cell r="F350">
            <v>96.93</v>
          </cell>
          <cell r="G350">
            <v>62.28</v>
          </cell>
          <cell r="H350">
            <v>150</v>
          </cell>
          <cell r="I350"/>
          <cell r="J350"/>
          <cell r="K350"/>
          <cell r="L350"/>
          <cell r="M350"/>
          <cell r="N350"/>
          <cell r="O350">
            <v>150</v>
          </cell>
          <cell r="P350"/>
          <cell r="Q350"/>
          <cell r="R350">
            <v>622.85</v>
          </cell>
          <cell r="S350">
            <v>29160</v>
          </cell>
          <cell r="T350">
            <v>1.85</v>
          </cell>
          <cell r="U350"/>
          <cell r="V350">
            <v>1.85</v>
          </cell>
          <cell r="W350">
            <v>18.899999999999999</v>
          </cell>
          <cell r="X350">
            <v>20.5</v>
          </cell>
          <cell r="Y350"/>
          <cell r="Z350">
            <v>142.24</v>
          </cell>
          <cell r="AA350">
            <v>31.57</v>
          </cell>
          <cell r="AB350"/>
          <cell r="AC350" t="str">
            <v>المكتبية</v>
          </cell>
        </row>
        <row r="351">
          <cell r="A351">
            <v>26806272500129</v>
          </cell>
          <cell r="B351">
            <v>173</v>
          </cell>
          <cell r="C351" t="str">
            <v>مديحه محمود احمد جاد الحق</v>
          </cell>
          <cell r="D351">
            <v>1531.59</v>
          </cell>
          <cell r="E351">
            <v>236.97</v>
          </cell>
          <cell r="F351">
            <v>59.34</v>
          </cell>
          <cell r="G351"/>
          <cell r="H351">
            <v>50</v>
          </cell>
          <cell r="I351"/>
          <cell r="J351"/>
          <cell r="K351"/>
          <cell r="L351"/>
          <cell r="M351"/>
          <cell r="N351"/>
          <cell r="O351">
            <v>50</v>
          </cell>
          <cell r="P351"/>
          <cell r="Q351"/>
          <cell r="R351">
            <v>425.96</v>
          </cell>
          <cell r="S351">
            <v>23760</v>
          </cell>
          <cell r="T351"/>
          <cell r="U351"/>
          <cell r="V351">
            <v>0</v>
          </cell>
          <cell r="W351">
            <v>12.2</v>
          </cell>
          <cell r="X351">
            <v>13.5</v>
          </cell>
          <cell r="Y351"/>
          <cell r="Z351">
            <v>53.73</v>
          </cell>
          <cell r="AA351">
            <v>13.02</v>
          </cell>
          <cell r="AB351"/>
          <cell r="AC351" t="str">
            <v>المكتبية</v>
          </cell>
        </row>
        <row r="352">
          <cell r="A352">
            <v>26506122501484</v>
          </cell>
          <cell r="B352">
            <v>174</v>
          </cell>
          <cell r="C352" t="str">
            <v>مرفت عبدالمحسن ابراهيم على</v>
          </cell>
          <cell r="D352">
            <v>1436.7</v>
          </cell>
          <cell r="E352">
            <v>134.1</v>
          </cell>
          <cell r="F352">
            <v>38.22</v>
          </cell>
          <cell r="G352"/>
          <cell r="H352">
            <v>100</v>
          </cell>
          <cell r="I352"/>
          <cell r="J352"/>
          <cell r="K352"/>
          <cell r="L352"/>
          <cell r="M352"/>
          <cell r="N352"/>
          <cell r="O352">
            <v>100</v>
          </cell>
          <cell r="P352"/>
          <cell r="Q352"/>
          <cell r="R352">
            <v>374.86</v>
          </cell>
          <cell r="S352">
            <v>20366.020000000004</v>
          </cell>
          <cell r="T352">
            <v>13.64</v>
          </cell>
          <cell r="U352"/>
          <cell r="V352">
            <v>13.64</v>
          </cell>
          <cell r="W352">
            <v>11.1</v>
          </cell>
          <cell r="X352">
            <v>12.25</v>
          </cell>
          <cell r="Y352"/>
          <cell r="Z352">
            <v>38.07</v>
          </cell>
          <cell r="AA352">
            <v>9.6999999999999993</v>
          </cell>
          <cell r="AB352"/>
          <cell r="AC352" t="str">
            <v>المكتبية</v>
          </cell>
        </row>
        <row r="353">
          <cell r="A353">
            <v>26501232501623</v>
          </cell>
          <cell r="B353">
            <v>175</v>
          </cell>
          <cell r="C353" t="str">
            <v>مرفت محمد مصطفى حماد</v>
          </cell>
          <cell r="D353">
            <v>1641.64</v>
          </cell>
          <cell r="E353">
            <v>340.35</v>
          </cell>
          <cell r="F353">
            <v>73.19</v>
          </cell>
          <cell r="G353"/>
          <cell r="H353">
            <v>100</v>
          </cell>
          <cell r="I353"/>
          <cell r="J353"/>
          <cell r="K353"/>
          <cell r="L353"/>
          <cell r="M353"/>
          <cell r="N353"/>
          <cell r="O353">
            <v>100</v>
          </cell>
          <cell r="P353"/>
          <cell r="Q353"/>
          <cell r="R353">
            <v>471.93</v>
          </cell>
          <cell r="S353">
            <v>26235.05</v>
          </cell>
          <cell r="T353">
            <v>4.43</v>
          </cell>
          <cell r="U353"/>
          <cell r="V353">
            <v>4.43</v>
          </cell>
          <cell r="W353">
            <v>14.1</v>
          </cell>
          <cell r="X353">
            <v>15.45</v>
          </cell>
          <cell r="Y353"/>
          <cell r="Z353">
            <v>78.36</v>
          </cell>
          <cell r="AA353">
            <v>18.170000000000002</v>
          </cell>
          <cell r="AB353"/>
          <cell r="AC353" t="str">
            <v>المكتبية</v>
          </cell>
        </row>
        <row r="354">
          <cell r="A354">
            <v>27303242500096</v>
          </cell>
          <cell r="B354">
            <v>176</v>
          </cell>
          <cell r="C354" t="str">
            <v>مغربي صديق طه صديق</v>
          </cell>
          <cell r="D354">
            <v>1582.33</v>
          </cell>
          <cell r="E354">
            <v>335.93</v>
          </cell>
          <cell r="F354">
            <v>71.8</v>
          </cell>
          <cell r="G354"/>
          <cell r="H354">
            <v>150</v>
          </cell>
          <cell r="I354"/>
          <cell r="J354"/>
          <cell r="K354"/>
          <cell r="L354"/>
          <cell r="M354"/>
          <cell r="N354"/>
          <cell r="O354">
            <v>150</v>
          </cell>
          <cell r="P354"/>
          <cell r="Q354"/>
          <cell r="R354">
            <v>465.28</v>
          </cell>
          <cell r="S354">
            <v>23803.250000000004</v>
          </cell>
          <cell r="T354"/>
          <cell r="U354"/>
          <cell r="V354">
            <v>0</v>
          </cell>
          <cell r="W354">
            <v>14.05</v>
          </cell>
          <cell r="X354">
            <v>15.35</v>
          </cell>
          <cell r="Y354"/>
          <cell r="Z354">
            <v>77.98</v>
          </cell>
          <cell r="AA354">
            <v>17.96</v>
          </cell>
          <cell r="AB354"/>
          <cell r="AC354" t="str">
            <v>المكتبية</v>
          </cell>
        </row>
        <row r="355">
          <cell r="A355">
            <v>26910212500245</v>
          </cell>
          <cell r="B355">
            <v>177</v>
          </cell>
          <cell r="C355" t="str">
            <v>منال حمدي احمد حسين</v>
          </cell>
          <cell r="D355">
            <v>1531.59</v>
          </cell>
          <cell r="E355">
            <v>236.97</v>
          </cell>
          <cell r="F355">
            <v>59.34</v>
          </cell>
          <cell r="G355"/>
          <cell r="H355">
            <v>140</v>
          </cell>
          <cell r="I355"/>
          <cell r="J355"/>
          <cell r="K355"/>
          <cell r="L355"/>
          <cell r="M355"/>
          <cell r="N355"/>
          <cell r="O355">
            <v>140</v>
          </cell>
          <cell r="P355"/>
          <cell r="Q355"/>
          <cell r="R355">
            <v>425.96</v>
          </cell>
          <cell r="S355">
            <v>24422.879999999997</v>
          </cell>
          <cell r="T355"/>
          <cell r="U355"/>
          <cell r="V355">
            <v>0</v>
          </cell>
          <cell r="W355">
            <v>12.9</v>
          </cell>
          <cell r="X355">
            <v>14.2</v>
          </cell>
          <cell r="Y355"/>
          <cell r="Z355">
            <v>62.66</v>
          </cell>
          <cell r="AA355">
            <v>14.8</v>
          </cell>
          <cell r="AB355"/>
          <cell r="AC355" t="str">
            <v>المكتبية</v>
          </cell>
        </row>
        <row r="356">
          <cell r="A356">
            <v>27301272500101</v>
          </cell>
          <cell r="B356">
            <v>178</v>
          </cell>
          <cell r="C356" t="str">
            <v>منى يوسف عبد المجيد فرغلي</v>
          </cell>
          <cell r="D356">
            <v>1612.24</v>
          </cell>
          <cell r="E356">
            <v>345.03</v>
          </cell>
          <cell r="F356">
            <v>73.31</v>
          </cell>
          <cell r="G356"/>
          <cell r="H356">
            <v>145</v>
          </cell>
          <cell r="I356"/>
          <cell r="J356"/>
          <cell r="K356"/>
          <cell r="L356"/>
          <cell r="M356"/>
          <cell r="N356"/>
          <cell r="O356">
            <v>145</v>
          </cell>
          <cell r="P356"/>
          <cell r="Q356"/>
          <cell r="R356">
            <v>475.6</v>
          </cell>
          <cell r="S356">
            <v>27101.27</v>
          </cell>
          <cell r="T356"/>
          <cell r="U356"/>
          <cell r="V356">
            <v>0</v>
          </cell>
          <cell r="W356">
            <v>14.25</v>
          </cell>
          <cell r="X356">
            <v>15.65</v>
          </cell>
          <cell r="Y356"/>
          <cell r="Z356">
            <v>81.06</v>
          </cell>
          <cell r="AA356">
            <v>18.75</v>
          </cell>
          <cell r="AB356"/>
          <cell r="AC356" t="str">
            <v>المكتبية</v>
          </cell>
        </row>
        <row r="357">
          <cell r="A357">
            <v>26109242500083</v>
          </cell>
          <cell r="B357">
            <v>179</v>
          </cell>
          <cell r="C357" t="str">
            <v>ناهد احمد علي ابوالسعود</v>
          </cell>
          <cell r="D357">
            <v>2145.46</v>
          </cell>
          <cell r="E357">
            <v>585.97</v>
          </cell>
          <cell r="F357">
            <v>103.8</v>
          </cell>
          <cell r="G357">
            <v>66.53</v>
          </cell>
          <cell r="H357">
            <v>150</v>
          </cell>
          <cell r="I357"/>
          <cell r="J357"/>
          <cell r="K357"/>
          <cell r="L357"/>
          <cell r="M357"/>
          <cell r="N357"/>
          <cell r="O357">
            <v>150</v>
          </cell>
          <cell r="P357"/>
          <cell r="Q357"/>
          <cell r="R357">
            <v>665.32</v>
          </cell>
          <cell r="S357">
            <v>29160.000000000007</v>
          </cell>
          <cell r="T357"/>
          <cell r="U357"/>
          <cell r="V357">
            <v>0</v>
          </cell>
          <cell r="W357">
            <v>20.100000000000001</v>
          </cell>
          <cell r="X357">
            <v>21.8</v>
          </cell>
          <cell r="Y357"/>
          <cell r="Z357">
            <v>158.5</v>
          </cell>
          <cell r="AA357">
            <v>34.93</v>
          </cell>
          <cell r="AB357"/>
          <cell r="AC357" t="str">
            <v>المكتبية</v>
          </cell>
        </row>
        <row r="358">
          <cell r="A358">
            <v>26003042501465</v>
          </cell>
          <cell r="B358">
            <v>180</v>
          </cell>
          <cell r="C358" t="str">
            <v>ناهد حبيب سمعان صليب</v>
          </cell>
          <cell r="D358">
            <v>2189.88</v>
          </cell>
          <cell r="E358">
            <v>606.04</v>
          </cell>
          <cell r="F358">
            <v>106.82</v>
          </cell>
          <cell r="G358">
            <v>68.11</v>
          </cell>
          <cell r="H358">
            <v>50</v>
          </cell>
          <cell r="I358"/>
          <cell r="J358"/>
          <cell r="K358"/>
          <cell r="L358"/>
          <cell r="M358"/>
          <cell r="N358"/>
          <cell r="O358">
            <v>50</v>
          </cell>
          <cell r="P358"/>
          <cell r="Q358"/>
          <cell r="R358">
            <v>681.13</v>
          </cell>
          <cell r="S358">
            <v>29160.000000000007</v>
          </cell>
          <cell r="T358"/>
          <cell r="U358"/>
          <cell r="V358">
            <v>0</v>
          </cell>
          <cell r="W358">
            <v>19.850000000000001</v>
          </cell>
          <cell r="X358"/>
          <cell r="Y358"/>
          <cell r="Z358">
            <v>154.68</v>
          </cell>
          <cell r="AA358"/>
          <cell r="AB358"/>
          <cell r="AC358" t="str">
            <v>المكتبية</v>
          </cell>
        </row>
        <row r="359">
          <cell r="A359">
            <v>26311172500165</v>
          </cell>
          <cell r="B359">
            <v>181</v>
          </cell>
          <cell r="C359" t="str">
            <v>نوره محمد محمود محمد</v>
          </cell>
          <cell r="D359">
            <v>1894.02</v>
          </cell>
          <cell r="E359">
            <v>472.56</v>
          </cell>
          <cell r="F359">
            <v>88.6</v>
          </cell>
          <cell r="G359"/>
          <cell r="H359">
            <v>50</v>
          </cell>
          <cell r="I359"/>
          <cell r="J359"/>
          <cell r="K359"/>
          <cell r="L359"/>
          <cell r="M359"/>
          <cell r="N359"/>
          <cell r="O359">
            <v>50</v>
          </cell>
          <cell r="P359"/>
          <cell r="Q359"/>
          <cell r="R359">
            <v>577.59</v>
          </cell>
          <cell r="S359">
            <v>29160</v>
          </cell>
          <cell r="T359"/>
          <cell r="U359"/>
          <cell r="V359">
            <v>0</v>
          </cell>
          <cell r="W359">
            <v>16.399999999999999</v>
          </cell>
          <cell r="X359">
            <v>17.95</v>
          </cell>
          <cell r="Y359"/>
          <cell r="Z359">
            <v>109.13</v>
          </cell>
          <cell r="AA359">
            <v>24.83</v>
          </cell>
          <cell r="AB359"/>
          <cell r="AC359" t="str">
            <v>المكتبية</v>
          </cell>
        </row>
        <row r="360">
          <cell r="A360">
            <v>27511122500043</v>
          </cell>
          <cell r="B360">
            <v>182</v>
          </cell>
          <cell r="C360" t="str">
            <v>هاجر احمد عبدالسلام ثابت</v>
          </cell>
          <cell r="D360">
            <v>1308.8599999999999</v>
          </cell>
          <cell r="E360">
            <v>73.44</v>
          </cell>
          <cell r="F360">
            <v>18.420000000000002</v>
          </cell>
          <cell r="G360"/>
          <cell r="H360">
            <v>100</v>
          </cell>
          <cell r="I360"/>
          <cell r="J360"/>
          <cell r="K360"/>
          <cell r="L360"/>
          <cell r="M360"/>
          <cell r="N360"/>
          <cell r="O360">
            <v>100</v>
          </cell>
          <cell r="P360"/>
          <cell r="Q360"/>
          <cell r="R360">
            <v>362.24</v>
          </cell>
          <cell r="S360">
            <v>19549.490000000002</v>
          </cell>
          <cell r="T360"/>
          <cell r="U360"/>
          <cell r="V360">
            <v>0</v>
          </cell>
          <cell r="W360">
            <v>11.25</v>
          </cell>
          <cell r="X360">
            <v>12.3</v>
          </cell>
          <cell r="Y360"/>
          <cell r="Z360">
            <v>36.49</v>
          </cell>
          <cell r="AA360">
            <v>9.84</v>
          </cell>
          <cell r="AB360"/>
          <cell r="AC360" t="str">
            <v>المكتبية</v>
          </cell>
        </row>
        <row r="361">
          <cell r="A361">
            <v>26003121800842</v>
          </cell>
          <cell r="B361">
            <v>183</v>
          </cell>
          <cell r="C361" t="str">
            <v>هناء محمد عطيفه زناتة</v>
          </cell>
          <cell r="D361">
            <v>2183.46</v>
          </cell>
          <cell r="E361">
            <v>606.04</v>
          </cell>
          <cell r="F361">
            <v>106.82</v>
          </cell>
          <cell r="G361"/>
          <cell r="H361">
            <v>50</v>
          </cell>
          <cell r="I361"/>
          <cell r="J361"/>
          <cell r="K361"/>
          <cell r="L361"/>
          <cell r="M361"/>
          <cell r="N361"/>
          <cell r="O361">
            <v>50</v>
          </cell>
          <cell r="P361"/>
          <cell r="Q361"/>
          <cell r="R361">
            <v>681.13</v>
          </cell>
          <cell r="S361">
            <v>29160.000000000004</v>
          </cell>
          <cell r="T361"/>
          <cell r="U361"/>
          <cell r="V361">
            <v>0</v>
          </cell>
          <cell r="W361">
            <v>19.350000000000001</v>
          </cell>
          <cell r="X361">
            <v>21</v>
          </cell>
          <cell r="Y361"/>
          <cell r="Z361">
            <v>148.11000000000001</v>
          </cell>
          <cell r="AA361">
            <v>32.909999999999997</v>
          </cell>
          <cell r="AB361"/>
          <cell r="AC361" t="str">
            <v>المكتبية</v>
          </cell>
        </row>
        <row r="362">
          <cell r="A362">
            <v>26205102800167</v>
          </cell>
          <cell r="B362">
            <v>184</v>
          </cell>
          <cell r="C362" t="str">
            <v>ورده حسن سليمان احمد</v>
          </cell>
          <cell r="D362">
            <v>1900.65</v>
          </cell>
          <cell r="E362">
            <v>452.9</v>
          </cell>
          <cell r="F362">
            <v>86.83</v>
          </cell>
          <cell r="G362"/>
          <cell r="H362">
            <v>50</v>
          </cell>
          <cell r="I362"/>
          <cell r="J362"/>
          <cell r="K362"/>
          <cell r="L362"/>
          <cell r="M362"/>
          <cell r="N362"/>
          <cell r="O362">
            <v>50</v>
          </cell>
          <cell r="P362"/>
          <cell r="Q362"/>
          <cell r="R362">
            <v>562.1</v>
          </cell>
          <cell r="S362">
            <v>29160</v>
          </cell>
          <cell r="T362"/>
          <cell r="U362"/>
          <cell r="V362">
            <v>0</v>
          </cell>
          <cell r="W362">
            <v>16.25</v>
          </cell>
          <cell r="X362">
            <v>17.850000000000001</v>
          </cell>
          <cell r="Y362"/>
          <cell r="Z362">
            <v>107.35</v>
          </cell>
          <cell r="AA362">
            <v>24.57</v>
          </cell>
          <cell r="AB362"/>
          <cell r="AC362" t="str">
            <v>المكتبية</v>
          </cell>
        </row>
        <row r="363">
          <cell r="A363">
            <v>26907112500247</v>
          </cell>
          <cell r="B363">
            <v>185</v>
          </cell>
          <cell r="C363" t="str">
            <v>وفاء جميل بشاي صموئيل</v>
          </cell>
          <cell r="D363">
            <v>1687.54</v>
          </cell>
          <cell r="E363">
            <v>379.66</v>
          </cell>
          <cell r="F363">
            <v>77.94</v>
          </cell>
          <cell r="G363"/>
          <cell r="H363">
            <v>150</v>
          </cell>
          <cell r="I363"/>
          <cell r="J363"/>
          <cell r="K363"/>
          <cell r="L363"/>
          <cell r="M363"/>
          <cell r="N363"/>
          <cell r="O363">
            <v>150</v>
          </cell>
          <cell r="P363"/>
          <cell r="Q363"/>
          <cell r="R363">
            <v>502.86</v>
          </cell>
          <cell r="S363">
            <v>28460.280000000002</v>
          </cell>
          <cell r="T363">
            <v>1.27</v>
          </cell>
          <cell r="U363"/>
          <cell r="V363">
            <v>1.27</v>
          </cell>
          <cell r="W363">
            <v>15.05</v>
          </cell>
          <cell r="X363">
            <v>16.5</v>
          </cell>
          <cell r="Y363"/>
          <cell r="Z363">
            <v>91.55</v>
          </cell>
          <cell r="AA363">
            <v>20.91</v>
          </cell>
          <cell r="AB363"/>
          <cell r="AC363" t="str">
            <v>المكتبية</v>
          </cell>
        </row>
        <row r="364">
          <cell r="A364">
            <v>28406122500138</v>
          </cell>
          <cell r="B364">
            <v>186</v>
          </cell>
          <cell r="C364" t="str">
            <v>احمد حسن حماده سيد</v>
          </cell>
          <cell r="D364">
            <v>1015.95</v>
          </cell>
          <cell r="E364"/>
          <cell r="F364">
            <v>5.1100000000000003</v>
          </cell>
          <cell r="G364"/>
          <cell r="H364">
            <v>100</v>
          </cell>
          <cell r="I364"/>
          <cell r="J364"/>
          <cell r="K364"/>
          <cell r="L364"/>
          <cell r="M364"/>
          <cell r="N364"/>
          <cell r="O364">
            <v>100</v>
          </cell>
          <cell r="P364"/>
          <cell r="Q364"/>
          <cell r="R364">
            <v>230.5</v>
          </cell>
          <cell r="S364">
            <v>13811.52</v>
          </cell>
          <cell r="T364"/>
          <cell r="U364"/>
          <cell r="V364">
            <v>0</v>
          </cell>
          <cell r="W364">
            <v>7.2</v>
          </cell>
          <cell r="X364">
            <v>8.4499999999999993</v>
          </cell>
          <cell r="Y364"/>
          <cell r="Z364"/>
          <cell r="AA364"/>
          <cell r="AB364"/>
          <cell r="AC364" t="str">
            <v>المكتبية الثالثة</v>
          </cell>
        </row>
        <row r="365">
          <cell r="A365">
            <v>28601252506119</v>
          </cell>
          <cell r="B365">
            <v>187</v>
          </cell>
          <cell r="C365" t="str">
            <v>احمد حسن سيد احمد</v>
          </cell>
          <cell r="D365">
            <v>995.73</v>
          </cell>
          <cell r="E365"/>
          <cell r="F365">
            <v>5.35</v>
          </cell>
          <cell r="G365"/>
          <cell r="H365">
            <v>145</v>
          </cell>
          <cell r="I365"/>
          <cell r="J365"/>
          <cell r="K365"/>
          <cell r="L365"/>
          <cell r="M365"/>
          <cell r="N365"/>
          <cell r="O365">
            <v>145</v>
          </cell>
          <cell r="P365"/>
          <cell r="Q365"/>
          <cell r="R365">
            <v>218.5</v>
          </cell>
          <cell r="S365">
            <v>13201.900000000001</v>
          </cell>
          <cell r="T365"/>
          <cell r="U365"/>
          <cell r="V365">
            <v>0</v>
          </cell>
          <cell r="W365">
            <v>7.4</v>
          </cell>
          <cell r="X365">
            <v>8.25</v>
          </cell>
          <cell r="Y365"/>
          <cell r="Z365"/>
          <cell r="AA365"/>
          <cell r="AB365"/>
          <cell r="AC365" t="str">
            <v>المكتبية الثالثة</v>
          </cell>
        </row>
        <row r="366">
          <cell r="A366">
            <v>27307092500071</v>
          </cell>
          <cell r="B366">
            <v>188</v>
          </cell>
          <cell r="C366" t="str">
            <v>احمد عبد العزيز جاد الله احمد</v>
          </cell>
          <cell r="D366">
            <v>1029.8900000000001</v>
          </cell>
          <cell r="E366"/>
          <cell r="F366">
            <v>5.54</v>
          </cell>
          <cell r="G366"/>
          <cell r="H366">
            <v>145</v>
          </cell>
          <cell r="I366"/>
          <cell r="J366"/>
          <cell r="K366"/>
          <cell r="L366"/>
          <cell r="M366"/>
          <cell r="N366"/>
          <cell r="O366">
            <v>145</v>
          </cell>
          <cell r="P366"/>
          <cell r="Q366"/>
          <cell r="R366">
            <v>224.5</v>
          </cell>
          <cell r="S366">
            <v>14435.480000000003</v>
          </cell>
          <cell r="T366">
            <v>22.74</v>
          </cell>
          <cell r="U366"/>
          <cell r="V366">
            <v>22.74</v>
          </cell>
          <cell r="W366">
            <v>7.65</v>
          </cell>
          <cell r="X366">
            <v>8.4499999999999993</v>
          </cell>
          <cell r="Y366"/>
          <cell r="Z366"/>
          <cell r="AA366"/>
          <cell r="AB366"/>
          <cell r="AC366" t="str">
            <v>المكتبية الثالثة</v>
          </cell>
        </row>
        <row r="367">
          <cell r="A367">
            <v>29108232500195</v>
          </cell>
          <cell r="B367">
            <v>189</v>
          </cell>
          <cell r="C367" t="str">
            <v>احمد محمد شعبان احمد</v>
          </cell>
          <cell r="D367">
            <v>990.01</v>
          </cell>
          <cell r="E367"/>
          <cell r="F367">
            <v>5.32</v>
          </cell>
          <cell r="G367"/>
          <cell r="H367">
            <v>50</v>
          </cell>
          <cell r="I367"/>
          <cell r="J367">
            <v>133.62</v>
          </cell>
          <cell r="K367"/>
          <cell r="L367"/>
          <cell r="M367"/>
          <cell r="N367"/>
          <cell r="O367">
            <v>183.62</v>
          </cell>
          <cell r="P367"/>
          <cell r="Q367"/>
          <cell r="R367">
            <v>220.5</v>
          </cell>
          <cell r="S367">
            <v>13600.14</v>
          </cell>
          <cell r="T367"/>
          <cell r="U367"/>
          <cell r="V367">
            <v>0</v>
          </cell>
          <cell r="W367">
            <v>6.2</v>
          </cell>
          <cell r="X367">
            <v>8.8000000000000007</v>
          </cell>
          <cell r="Y367"/>
          <cell r="Z367"/>
          <cell r="AA367">
            <v>0.54</v>
          </cell>
          <cell r="AB367"/>
          <cell r="AC367" t="str">
            <v>المكتبية الثالثة</v>
          </cell>
        </row>
        <row r="368">
          <cell r="A368">
            <v>28509172502623</v>
          </cell>
          <cell r="B368">
            <v>190</v>
          </cell>
          <cell r="C368" t="str">
            <v>اسلام احمد محمد حافظ</v>
          </cell>
          <cell r="D368">
            <v>990.01</v>
          </cell>
          <cell r="E368"/>
          <cell r="F368">
            <v>5.32</v>
          </cell>
          <cell r="G368"/>
          <cell r="H368">
            <v>50</v>
          </cell>
          <cell r="I368"/>
          <cell r="J368">
            <v>90.62</v>
          </cell>
          <cell r="K368"/>
          <cell r="L368"/>
          <cell r="M368"/>
          <cell r="N368"/>
          <cell r="O368">
            <v>140.62</v>
          </cell>
          <cell r="P368"/>
          <cell r="Q368"/>
          <cell r="R368">
            <v>220.5</v>
          </cell>
          <cell r="S368">
            <v>21516.03</v>
          </cell>
          <cell r="T368"/>
          <cell r="U368"/>
          <cell r="V368">
            <v>0</v>
          </cell>
          <cell r="W368">
            <v>6.2</v>
          </cell>
          <cell r="X368">
            <v>8.5</v>
          </cell>
          <cell r="Y368"/>
          <cell r="Z368"/>
          <cell r="AA368"/>
          <cell r="AB368"/>
          <cell r="AC368" t="str">
            <v>المكتبية الثالثة</v>
          </cell>
        </row>
        <row r="369">
          <cell r="A369">
            <v>27505062500065</v>
          </cell>
          <cell r="B369">
            <v>191</v>
          </cell>
          <cell r="C369" t="str">
            <v>اسماء محمد عبد العزيز عبدالعواض</v>
          </cell>
          <cell r="D369">
            <v>1004.94</v>
          </cell>
          <cell r="E369"/>
          <cell r="F369">
            <v>5.39</v>
          </cell>
          <cell r="G369"/>
          <cell r="H369">
            <v>150</v>
          </cell>
          <cell r="I369"/>
          <cell r="J369">
            <v>178.83</v>
          </cell>
          <cell r="K369"/>
          <cell r="L369"/>
          <cell r="M369"/>
          <cell r="N369"/>
          <cell r="O369">
            <v>328.83000000000004</v>
          </cell>
          <cell r="P369"/>
          <cell r="Q369"/>
          <cell r="R369">
            <v>226.5</v>
          </cell>
          <cell r="S369">
            <v>24603.050000000003</v>
          </cell>
          <cell r="T369">
            <v>36.26</v>
          </cell>
          <cell r="U369"/>
          <cell r="V369">
            <v>36.26</v>
          </cell>
          <cell r="W369">
            <v>7.5</v>
          </cell>
          <cell r="X369">
            <v>9.3000000000000007</v>
          </cell>
          <cell r="Y369"/>
          <cell r="Z369"/>
          <cell r="AA369">
            <v>1.88</v>
          </cell>
          <cell r="AB369"/>
          <cell r="AC369" t="str">
            <v>المكتبية الثالثة</v>
          </cell>
        </row>
        <row r="370">
          <cell r="A370">
            <v>28507232501041</v>
          </cell>
          <cell r="B370">
            <v>192</v>
          </cell>
          <cell r="C370" t="str">
            <v>الشيماء محمد سيد مصطفى</v>
          </cell>
          <cell r="D370">
            <v>988.68</v>
          </cell>
          <cell r="E370"/>
          <cell r="F370">
            <v>5.32</v>
          </cell>
          <cell r="G370"/>
          <cell r="H370">
            <v>50</v>
          </cell>
          <cell r="I370"/>
          <cell r="J370"/>
          <cell r="K370"/>
          <cell r="L370"/>
          <cell r="M370"/>
          <cell r="N370"/>
          <cell r="O370">
            <v>50</v>
          </cell>
          <cell r="P370"/>
          <cell r="Q370"/>
          <cell r="R370">
            <v>220.5</v>
          </cell>
          <cell r="S370">
            <v>12034.55</v>
          </cell>
          <cell r="T370"/>
          <cell r="U370"/>
          <cell r="V370">
            <v>0</v>
          </cell>
          <cell r="W370">
            <v>6.2</v>
          </cell>
          <cell r="X370"/>
          <cell r="Y370"/>
          <cell r="Z370"/>
          <cell r="AA370"/>
          <cell r="AB370"/>
          <cell r="AC370" t="str">
            <v>المكتبية الثالثة</v>
          </cell>
        </row>
        <row r="371">
          <cell r="A371">
            <v>27002032500042</v>
          </cell>
          <cell r="B371">
            <v>193</v>
          </cell>
          <cell r="C371" t="str">
            <v>الهام فتحي محمود فرج</v>
          </cell>
          <cell r="D371">
            <v>1015.95</v>
          </cell>
          <cell r="E371"/>
          <cell r="F371">
            <v>5.1100000000000003</v>
          </cell>
          <cell r="G371"/>
          <cell r="H371">
            <v>50</v>
          </cell>
          <cell r="I371"/>
          <cell r="J371"/>
          <cell r="K371"/>
          <cell r="L371"/>
          <cell r="M371"/>
          <cell r="N371"/>
          <cell r="O371">
            <v>50</v>
          </cell>
          <cell r="P371"/>
          <cell r="Q371"/>
          <cell r="R371">
            <v>230.5</v>
          </cell>
          <cell r="S371">
            <v>13828.800000000001</v>
          </cell>
          <cell r="T371"/>
          <cell r="U371"/>
          <cell r="V371">
            <v>0</v>
          </cell>
          <cell r="W371">
            <v>6.4</v>
          </cell>
          <cell r="X371">
            <v>6.55</v>
          </cell>
          <cell r="Y371"/>
          <cell r="Z371"/>
          <cell r="AA371"/>
          <cell r="AB371"/>
          <cell r="AC371" t="str">
            <v>المكتبية الثالثة</v>
          </cell>
        </row>
        <row r="372">
          <cell r="A372">
            <v>26902172500066</v>
          </cell>
          <cell r="B372">
            <v>194</v>
          </cell>
          <cell r="C372" t="str">
            <v>الهام قطب عبد العال عبدالحافظ</v>
          </cell>
          <cell r="D372">
            <v>1035.5</v>
          </cell>
          <cell r="E372"/>
          <cell r="F372">
            <v>5.15</v>
          </cell>
          <cell r="G372"/>
          <cell r="H372">
            <v>50</v>
          </cell>
          <cell r="I372"/>
          <cell r="J372">
            <v>194.07</v>
          </cell>
          <cell r="K372"/>
          <cell r="L372"/>
          <cell r="M372"/>
          <cell r="N372"/>
          <cell r="O372">
            <v>244.07</v>
          </cell>
          <cell r="P372"/>
          <cell r="Q372"/>
          <cell r="R372">
            <v>238.5</v>
          </cell>
          <cell r="S372">
            <v>13907.43</v>
          </cell>
          <cell r="T372">
            <v>24.78</v>
          </cell>
          <cell r="U372"/>
          <cell r="V372">
            <v>24.78</v>
          </cell>
          <cell r="W372">
            <v>6.5</v>
          </cell>
          <cell r="X372">
            <v>8.9499999999999993</v>
          </cell>
          <cell r="Y372"/>
          <cell r="Z372"/>
          <cell r="AA372">
            <v>1</v>
          </cell>
          <cell r="AB372"/>
          <cell r="AC372" t="str">
            <v>المكتبية الثالثة</v>
          </cell>
        </row>
        <row r="373">
          <cell r="A373">
            <v>26901102500062</v>
          </cell>
          <cell r="B373">
            <v>195</v>
          </cell>
          <cell r="C373" t="str">
            <v>امال علي ابو الحسن اسماعيل</v>
          </cell>
          <cell r="D373">
            <v>1024.94</v>
          </cell>
          <cell r="E373"/>
          <cell r="F373">
            <v>5.16</v>
          </cell>
          <cell r="G373"/>
          <cell r="H373">
            <v>50</v>
          </cell>
          <cell r="I373"/>
          <cell r="J373"/>
          <cell r="K373"/>
          <cell r="L373"/>
          <cell r="M373"/>
          <cell r="N373"/>
          <cell r="O373">
            <v>50</v>
          </cell>
          <cell r="P373"/>
          <cell r="Q373"/>
          <cell r="R373">
            <v>234.5</v>
          </cell>
          <cell r="S373">
            <v>13839.12</v>
          </cell>
          <cell r="T373"/>
          <cell r="U373"/>
          <cell r="V373">
            <v>0</v>
          </cell>
          <cell r="W373">
            <v>6.45</v>
          </cell>
          <cell r="X373">
            <v>7.75</v>
          </cell>
          <cell r="Y373"/>
          <cell r="Z373"/>
          <cell r="AA373"/>
          <cell r="AB373"/>
          <cell r="AC373" t="str">
            <v>المكتبية الثالثة</v>
          </cell>
        </row>
        <row r="374">
          <cell r="A374">
            <v>28809012500504</v>
          </cell>
          <cell r="B374">
            <v>196</v>
          </cell>
          <cell r="C374" t="str">
            <v>امنه مراد محمد عمر</v>
          </cell>
          <cell r="D374">
            <v>1061.6400000000001</v>
          </cell>
          <cell r="E374"/>
          <cell r="F374">
            <v>5.6</v>
          </cell>
          <cell r="G374"/>
          <cell r="H374">
            <v>95</v>
          </cell>
          <cell r="I374"/>
          <cell r="J374">
            <v>85.54</v>
          </cell>
          <cell r="K374"/>
          <cell r="L374"/>
          <cell r="M374"/>
          <cell r="N374"/>
          <cell r="O374">
            <v>180.54000000000002</v>
          </cell>
          <cell r="P374"/>
          <cell r="Q374"/>
          <cell r="R374">
            <v>216.5</v>
          </cell>
          <cell r="S374">
            <v>14650.32</v>
          </cell>
          <cell r="T374"/>
          <cell r="U374"/>
          <cell r="V374">
            <v>0</v>
          </cell>
          <cell r="W374">
            <v>7.45</v>
          </cell>
          <cell r="X374">
            <v>8.9499999999999993</v>
          </cell>
          <cell r="Y374"/>
          <cell r="Z374"/>
          <cell r="AA374">
            <v>1.01</v>
          </cell>
          <cell r="AB374"/>
          <cell r="AC374" t="str">
            <v>المكتبية الثالثة</v>
          </cell>
        </row>
        <row r="375">
          <cell r="A375">
            <v>28805212500422</v>
          </cell>
          <cell r="B375">
            <v>197</v>
          </cell>
          <cell r="C375" t="str">
            <v>امنية فتحى عبد العزيز اسماعيل</v>
          </cell>
          <cell r="D375">
            <v>1025.58</v>
          </cell>
          <cell r="E375"/>
          <cell r="F375">
            <v>5.32</v>
          </cell>
          <cell r="G375"/>
          <cell r="H375">
            <v>50</v>
          </cell>
          <cell r="I375"/>
          <cell r="J375"/>
          <cell r="K375"/>
          <cell r="L375"/>
          <cell r="M375"/>
          <cell r="N375"/>
          <cell r="O375">
            <v>50</v>
          </cell>
          <cell r="P375"/>
          <cell r="Q375"/>
          <cell r="R375">
            <v>224.5</v>
          </cell>
          <cell r="S375">
            <v>13669.529999999997</v>
          </cell>
          <cell r="T375"/>
          <cell r="U375"/>
          <cell r="V375">
            <v>0</v>
          </cell>
          <cell r="W375">
            <v>6.45</v>
          </cell>
          <cell r="X375">
            <v>7.65</v>
          </cell>
          <cell r="Y375"/>
          <cell r="Z375"/>
          <cell r="AA375"/>
          <cell r="AB375"/>
          <cell r="AC375" t="str">
            <v>المكتبية الثالثة</v>
          </cell>
        </row>
        <row r="376">
          <cell r="A376">
            <v>28801262500061</v>
          </cell>
          <cell r="B376">
            <v>198</v>
          </cell>
          <cell r="C376" t="str">
            <v>ايمان عباس قطب شحاتة</v>
          </cell>
          <cell r="D376">
            <v>941.6</v>
          </cell>
          <cell r="E376"/>
          <cell r="F376">
            <v>5.31</v>
          </cell>
          <cell r="G376"/>
          <cell r="H376">
            <v>50</v>
          </cell>
          <cell r="I376"/>
          <cell r="J376"/>
          <cell r="K376"/>
          <cell r="L376"/>
          <cell r="M376"/>
          <cell r="N376"/>
          <cell r="O376">
            <v>50</v>
          </cell>
          <cell r="P376"/>
          <cell r="Q376"/>
          <cell r="R376">
            <v>214.5</v>
          </cell>
          <cell r="S376">
            <v>12908.920000000002</v>
          </cell>
          <cell r="T376"/>
          <cell r="U376"/>
          <cell r="V376">
            <v>0</v>
          </cell>
          <cell r="W376">
            <v>5.9</v>
          </cell>
          <cell r="X376">
            <v>7.15</v>
          </cell>
          <cell r="Y376"/>
          <cell r="Z376"/>
          <cell r="AA376"/>
          <cell r="AB376"/>
          <cell r="AC376" t="str">
            <v>المكتبية الثالثة</v>
          </cell>
        </row>
        <row r="377">
          <cell r="A377">
            <v>27702202501644</v>
          </cell>
          <cell r="B377">
            <v>199</v>
          </cell>
          <cell r="C377" t="str">
            <v>ايمان عبد الحفيظ علي رزق</v>
          </cell>
          <cell r="D377">
            <v>1035.94</v>
          </cell>
          <cell r="E377"/>
          <cell r="F377">
            <v>5.09</v>
          </cell>
          <cell r="G377"/>
          <cell r="H377">
            <v>50</v>
          </cell>
          <cell r="I377"/>
          <cell r="J377">
            <v>181.37</v>
          </cell>
          <cell r="K377"/>
          <cell r="L377"/>
          <cell r="M377"/>
          <cell r="N377"/>
          <cell r="O377">
            <v>231.37</v>
          </cell>
          <cell r="P377"/>
          <cell r="Q377"/>
          <cell r="R377">
            <v>228.5</v>
          </cell>
          <cell r="S377">
            <v>14536.269999999999</v>
          </cell>
          <cell r="T377">
            <v>51.69</v>
          </cell>
          <cell r="U377"/>
          <cell r="V377">
            <v>51.69</v>
          </cell>
          <cell r="W377">
            <v>6.5</v>
          </cell>
          <cell r="X377">
            <v>8.1</v>
          </cell>
          <cell r="Y377"/>
          <cell r="Z377"/>
          <cell r="AA377"/>
          <cell r="AB377"/>
          <cell r="AC377" t="str">
            <v>المكتبية الثالثة</v>
          </cell>
        </row>
        <row r="378">
          <cell r="A378">
            <v>27207072500046</v>
          </cell>
          <cell r="B378">
            <v>200</v>
          </cell>
          <cell r="C378" t="str">
            <v>ايمان يوسف جاد علي</v>
          </cell>
          <cell r="D378">
            <v>1015.95</v>
          </cell>
          <cell r="E378"/>
          <cell r="F378">
            <v>5.1100000000000003</v>
          </cell>
          <cell r="G378"/>
          <cell r="H378">
            <v>145</v>
          </cell>
          <cell r="I378"/>
          <cell r="J378"/>
          <cell r="K378"/>
          <cell r="L378"/>
          <cell r="M378"/>
          <cell r="N378"/>
          <cell r="O378">
            <v>145</v>
          </cell>
          <cell r="P378"/>
          <cell r="Q378"/>
          <cell r="R378">
            <v>230.5</v>
          </cell>
          <cell r="S378">
            <v>13675.020000000002</v>
          </cell>
          <cell r="T378">
            <v>15.48</v>
          </cell>
          <cell r="U378"/>
          <cell r="V378">
            <v>15.48</v>
          </cell>
          <cell r="W378">
            <v>7.55</v>
          </cell>
          <cell r="X378">
            <v>8.3000000000000007</v>
          </cell>
          <cell r="Y378"/>
          <cell r="Z378"/>
          <cell r="AA378"/>
          <cell r="AB378"/>
          <cell r="AC378" t="str">
            <v>المكتبية الثالثة</v>
          </cell>
        </row>
        <row r="379">
          <cell r="A379">
            <v>27811282502721</v>
          </cell>
          <cell r="B379">
            <v>201</v>
          </cell>
          <cell r="C379" t="str">
            <v>بثينه فرغلي عبد العزيز فرغلي</v>
          </cell>
          <cell r="D379">
            <v>1052.17</v>
          </cell>
          <cell r="E379"/>
          <cell r="F379">
            <v>5.16</v>
          </cell>
          <cell r="G379"/>
          <cell r="H379">
            <v>50</v>
          </cell>
          <cell r="I379"/>
          <cell r="J379"/>
          <cell r="K379"/>
          <cell r="L379"/>
          <cell r="M379"/>
          <cell r="N379"/>
          <cell r="O379">
            <v>50</v>
          </cell>
          <cell r="P379"/>
          <cell r="Q379"/>
          <cell r="R379">
            <v>234.5</v>
          </cell>
          <cell r="S379">
            <v>14155.120000000003</v>
          </cell>
          <cell r="T379"/>
          <cell r="U379"/>
          <cell r="V379">
            <v>0</v>
          </cell>
          <cell r="W379">
            <v>6.6</v>
          </cell>
          <cell r="X379">
            <v>8</v>
          </cell>
          <cell r="Y379"/>
          <cell r="Z379"/>
          <cell r="AA379"/>
          <cell r="AB379"/>
          <cell r="AC379" t="str">
            <v>المكتبية الثالثة</v>
          </cell>
        </row>
        <row r="380">
          <cell r="A380">
            <v>26910022500125</v>
          </cell>
          <cell r="B380">
            <v>202</v>
          </cell>
          <cell r="C380" t="str">
            <v>بديعة عبد الكريم احمد محمد</v>
          </cell>
          <cell r="D380">
            <v>1024.94</v>
          </cell>
          <cell r="E380"/>
          <cell r="F380">
            <v>5.16</v>
          </cell>
          <cell r="G380"/>
          <cell r="H380">
            <v>100</v>
          </cell>
          <cell r="I380"/>
          <cell r="J380"/>
          <cell r="K380"/>
          <cell r="L380"/>
          <cell r="M380"/>
          <cell r="N380"/>
          <cell r="O380">
            <v>100</v>
          </cell>
          <cell r="P380"/>
          <cell r="Q380"/>
          <cell r="R380">
            <v>234.5</v>
          </cell>
          <cell r="S380">
            <v>13973.269999999999</v>
          </cell>
          <cell r="T380"/>
          <cell r="U380"/>
          <cell r="V380">
            <v>0</v>
          </cell>
          <cell r="W380">
            <v>7.25</v>
          </cell>
          <cell r="X380">
            <v>7.75</v>
          </cell>
          <cell r="Y380"/>
          <cell r="Z380"/>
          <cell r="AA380"/>
          <cell r="AB380"/>
          <cell r="AC380" t="str">
            <v>المكتبية الثالثة</v>
          </cell>
        </row>
        <row r="381">
          <cell r="A381">
            <v>26901232500064</v>
          </cell>
          <cell r="B381">
            <v>203</v>
          </cell>
          <cell r="C381" t="str">
            <v>جيهان عبد الحكيم محمود سالم</v>
          </cell>
          <cell r="D381">
            <v>1308.6400000000001</v>
          </cell>
          <cell r="E381">
            <v>75.78</v>
          </cell>
          <cell r="F381">
            <v>19.38</v>
          </cell>
          <cell r="G381"/>
          <cell r="H381">
            <v>50</v>
          </cell>
          <cell r="I381"/>
          <cell r="J381"/>
          <cell r="K381"/>
          <cell r="L381"/>
          <cell r="M381"/>
          <cell r="N381"/>
          <cell r="O381">
            <v>50</v>
          </cell>
          <cell r="P381"/>
          <cell r="Q381"/>
          <cell r="R381">
            <v>330.53</v>
          </cell>
          <cell r="S381">
            <v>18023.150000000001</v>
          </cell>
          <cell r="T381">
            <v>8.2200000000000006</v>
          </cell>
          <cell r="U381"/>
          <cell r="V381">
            <v>8.2200000000000006</v>
          </cell>
          <cell r="W381">
            <v>9.4</v>
          </cell>
          <cell r="X381">
            <v>10.45</v>
          </cell>
          <cell r="Y381"/>
          <cell r="Z381">
            <v>15.56</v>
          </cell>
          <cell r="AA381">
            <v>4.92</v>
          </cell>
          <cell r="AB381"/>
          <cell r="AC381" t="str">
            <v>المكتبية الثالثة</v>
          </cell>
        </row>
        <row r="382">
          <cell r="A382">
            <v>28806192500036</v>
          </cell>
          <cell r="B382">
            <v>204</v>
          </cell>
          <cell r="C382" t="str">
            <v>حازم حسانين فر غلي احمد</v>
          </cell>
          <cell r="D382">
            <v>1010.2</v>
          </cell>
          <cell r="E382"/>
          <cell r="F382">
            <v>5.49</v>
          </cell>
          <cell r="G382"/>
          <cell r="H382">
            <v>50</v>
          </cell>
          <cell r="I382"/>
          <cell r="J382">
            <v>83.54</v>
          </cell>
          <cell r="K382"/>
          <cell r="L382"/>
          <cell r="M382"/>
          <cell r="N382"/>
          <cell r="O382">
            <v>133.54000000000002</v>
          </cell>
          <cell r="P382"/>
          <cell r="Q382"/>
          <cell r="R382">
            <v>216.5</v>
          </cell>
          <cell r="S382">
            <v>19647.249999999996</v>
          </cell>
          <cell r="T382"/>
          <cell r="U382"/>
          <cell r="V382">
            <v>0</v>
          </cell>
          <cell r="W382">
            <v>6.35</v>
          </cell>
          <cell r="X382">
            <v>8.25</v>
          </cell>
          <cell r="Y382"/>
          <cell r="Z382"/>
          <cell r="AA382"/>
          <cell r="AB382"/>
          <cell r="AC382" t="str">
            <v>المكتبية الثالثة</v>
          </cell>
        </row>
        <row r="383">
          <cell r="A383">
            <v>27104262500171</v>
          </cell>
          <cell r="B383">
            <v>205</v>
          </cell>
          <cell r="C383" t="str">
            <v>حسام محمد جابر ابوالعلا</v>
          </cell>
          <cell r="D383">
            <v>1041.57</v>
          </cell>
          <cell r="E383"/>
          <cell r="F383">
            <v>5.59</v>
          </cell>
          <cell r="G383"/>
          <cell r="H383">
            <v>150</v>
          </cell>
          <cell r="I383"/>
          <cell r="J383"/>
          <cell r="K383"/>
          <cell r="L383"/>
          <cell r="M383"/>
          <cell r="N383"/>
          <cell r="O383">
            <v>150</v>
          </cell>
          <cell r="P383"/>
          <cell r="Q383"/>
          <cell r="R383">
            <v>228.5</v>
          </cell>
          <cell r="S383">
            <v>14054.41</v>
          </cell>
          <cell r="T383">
            <v>22.37</v>
          </cell>
          <cell r="U383"/>
          <cell r="V383">
            <v>22.37</v>
          </cell>
          <cell r="W383">
            <v>7.75</v>
          </cell>
          <cell r="X383">
            <v>8.5500000000000007</v>
          </cell>
          <cell r="Y383"/>
          <cell r="Z383"/>
          <cell r="AA383"/>
          <cell r="AB383"/>
          <cell r="AC383" t="str">
            <v>المكتبية الثالثة</v>
          </cell>
        </row>
        <row r="384">
          <cell r="A384">
            <v>26507012502031</v>
          </cell>
          <cell r="B384">
            <v>206</v>
          </cell>
          <cell r="C384" t="str">
            <v>حسن عبد العال هريدى فراج</v>
          </cell>
          <cell r="D384">
            <v>1109.8399999999999</v>
          </cell>
          <cell r="E384"/>
          <cell r="F384">
            <v>5.53</v>
          </cell>
          <cell r="G384"/>
          <cell r="H384">
            <v>150</v>
          </cell>
          <cell r="I384"/>
          <cell r="J384">
            <v>218.14</v>
          </cell>
          <cell r="K384"/>
          <cell r="L384"/>
          <cell r="M384"/>
          <cell r="N384"/>
          <cell r="O384">
            <v>368.14</v>
          </cell>
          <cell r="P384"/>
          <cell r="Q384"/>
          <cell r="R384">
            <v>255.88</v>
          </cell>
          <cell r="S384">
            <v>25544.43</v>
          </cell>
          <cell r="T384">
            <v>23.31</v>
          </cell>
          <cell r="U384"/>
          <cell r="V384">
            <v>23.31</v>
          </cell>
          <cell r="W384">
            <v>8.1999999999999993</v>
          </cell>
          <cell r="X384">
            <v>10.050000000000001</v>
          </cell>
          <cell r="Y384"/>
          <cell r="Z384"/>
          <cell r="AA384">
            <v>3.93</v>
          </cell>
          <cell r="AB384"/>
          <cell r="AC384" t="str">
            <v>المكتبية الثالثة</v>
          </cell>
        </row>
        <row r="385">
          <cell r="A385">
            <v>28405182500858</v>
          </cell>
          <cell r="B385">
            <v>207</v>
          </cell>
          <cell r="C385" t="str">
            <v>حسن علي زغلول حسن علي زرزور</v>
          </cell>
          <cell r="D385">
            <v>1041.3599999999999</v>
          </cell>
          <cell r="E385"/>
          <cell r="F385">
            <v>5.1100000000000003</v>
          </cell>
          <cell r="G385"/>
          <cell r="H385">
            <v>50</v>
          </cell>
          <cell r="I385"/>
          <cell r="J385">
            <v>181.91</v>
          </cell>
          <cell r="K385"/>
          <cell r="L385"/>
          <cell r="M385"/>
          <cell r="N385"/>
          <cell r="O385">
            <v>231.91</v>
          </cell>
          <cell r="P385"/>
          <cell r="Q385"/>
          <cell r="R385">
            <v>230.5</v>
          </cell>
          <cell r="S385">
            <v>24059.489999999998</v>
          </cell>
          <cell r="T385"/>
          <cell r="U385"/>
          <cell r="V385">
            <v>0</v>
          </cell>
          <cell r="W385">
            <v>6.55</v>
          </cell>
          <cell r="X385">
            <v>9.1</v>
          </cell>
          <cell r="Y385"/>
          <cell r="Z385"/>
          <cell r="AA385">
            <v>1.4</v>
          </cell>
          <cell r="AB385"/>
          <cell r="AC385" t="str">
            <v>المكتبية الثالثة</v>
          </cell>
        </row>
        <row r="386">
          <cell r="A386">
            <v>28805232500071</v>
          </cell>
          <cell r="B386">
            <v>208</v>
          </cell>
          <cell r="C386" t="str">
            <v>حسن كامل حسن حسين</v>
          </cell>
          <cell r="D386">
            <v>1005.84</v>
          </cell>
          <cell r="E386"/>
          <cell r="F386">
            <v>5.39</v>
          </cell>
          <cell r="G386"/>
          <cell r="H386">
            <v>100</v>
          </cell>
          <cell r="I386"/>
          <cell r="J386"/>
          <cell r="K386"/>
          <cell r="L386"/>
          <cell r="M386"/>
          <cell r="N386"/>
          <cell r="O386">
            <v>100</v>
          </cell>
          <cell r="P386"/>
          <cell r="Q386"/>
          <cell r="R386">
            <v>226.5</v>
          </cell>
          <cell r="S386">
            <v>14149.99</v>
          </cell>
          <cell r="T386"/>
          <cell r="U386"/>
          <cell r="V386">
            <v>0</v>
          </cell>
          <cell r="W386">
            <v>6.65</v>
          </cell>
          <cell r="X386">
            <v>8.4</v>
          </cell>
          <cell r="Y386"/>
          <cell r="Z386"/>
          <cell r="AA386"/>
          <cell r="AB386"/>
          <cell r="AC386" t="str">
            <v>المكتبية الثالثة</v>
          </cell>
        </row>
        <row r="387">
          <cell r="A387">
            <v>28612012505397</v>
          </cell>
          <cell r="B387">
            <v>209</v>
          </cell>
          <cell r="C387" t="str">
            <v>حسن محمد محمد محمود حسن</v>
          </cell>
          <cell r="D387">
            <v>962.29</v>
          </cell>
          <cell r="E387"/>
          <cell r="F387">
            <v>5.49</v>
          </cell>
          <cell r="G387"/>
          <cell r="H387">
            <v>145</v>
          </cell>
          <cell r="I387"/>
          <cell r="J387">
            <v>83.54</v>
          </cell>
          <cell r="K387"/>
          <cell r="L387"/>
          <cell r="M387"/>
          <cell r="N387"/>
          <cell r="O387">
            <v>228.54000000000002</v>
          </cell>
          <cell r="P387"/>
          <cell r="Q387"/>
          <cell r="R387">
            <v>216.5</v>
          </cell>
          <cell r="S387">
            <v>13008.740000000002</v>
          </cell>
          <cell r="T387"/>
          <cell r="U387"/>
          <cell r="V387">
            <v>0</v>
          </cell>
          <cell r="W387">
            <v>7.2</v>
          </cell>
          <cell r="X387">
            <v>8.9499999999999993</v>
          </cell>
          <cell r="Y387"/>
          <cell r="Z387"/>
          <cell r="AA387">
            <v>0.93</v>
          </cell>
          <cell r="AB387"/>
          <cell r="AC387" t="str">
            <v>المكتبية الثالثة</v>
          </cell>
        </row>
        <row r="388">
          <cell r="A388">
            <v>29005152504145</v>
          </cell>
          <cell r="B388">
            <v>210</v>
          </cell>
          <cell r="C388" t="str">
            <v>دعاء احمد فرحان احمد</v>
          </cell>
          <cell r="D388">
            <v>990.01</v>
          </cell>
          <cell r="E388"/>
          <cell r="F388">
            <v>5.32</v>
          </cell>
          <cell r="G388"/>
          <cell r="H388">
            <v>50</v>
          </cell>
          <cell r="I388"/>
          <cell r="J388"/>
          <cell r="K388"/>
          <cell r="L388"/>
          <cell r="M388"/>
          <cell r="N388"/>
          <cell r="O388">
            <v>50</v>
          </cell>
          <cell r="P388"/>
          <cell r="Q388"/>
          <cell r="R388">
            <v>220.5</v>
          </cell>
          <cell r="S388">
            <v>13080.14</v>
          </cell>
          <cell r="T388"/>
          <cell r="U388"/>
          <cell r="V388">
            <v>0</v>
          </cell>
          <cell r="W388">
            <v>6.2</v>
          </cell>
          <cell r="X388">
            <v>7.9</v>
          </cell>
          <cell r="Y388"/>
          <cell r="Z388"/>
          <cell r="AA388"/>
          <cell r="AB388"/>
          <cell r="AC388" t="str">
            <v>المكتبية الثالثة</v>
          </cell>
        </row>
        <row r="389">
          <cell r="A389">
            <v>27911242500207</v>
          </cell>
          <cell r="B389">
            <v>211</v>
          </cell>
          <cell r="C389" t="str">
            <v>رانيا بدرى محمد حسن</v>
          </cell>
          <cell r="D389">
            <v>1035.5</v>
          </cell>
          <cell r="E389"/>
          <cell r="F389">
            <v>5.15</v>
          </cell>
          <cell r="G389"/>
          <cell r="H389">
            <v>95</v>
          </cell>
          <cell r="I389"/>
          <cell r="J389">
            <v>194.07</v>
          </cell>
          <cell r="K389"/>
          <cell r="L389"/>
          <cell r="M389"/>
          <cell r="N389"/>
          <cell r="O389">
            <v>289.07</v>
          </cell>
          <cell r="P389"/>
          <cell r="Q389"/>
          <cell r="R389">
            <v>238.5</v>
          </cell>
          <cell r="S389">
            <v>14249.960000000001</v>
          </cell>
          <cell r="T389"/>
          <cell r="U389"/>
          <cell r="V389">
            <v>0</v>
          </cell>
          <cell r="W389">
            <v>7.3</v>
          </cell>
          <cell r="X389">
            <v>9.35</v>
          </cell>
          <cell r="Y389"/>
          <cell r="Z389"/>
          <cell r="AA389">
            <v>1.98</v>
          </cell>
          <cell r="AB389"/>
          <cell r="AC389" t="str">
            <v>المكتبية الثالثة</v>
          </cell>
        </row>
        <row r="390">
          <cell r="A390">
            <v>28301152500187</v>
          </cell>
          <cell r="B390">
            <v>212</v>
          </cell>
          <cell r="C390" t="str">
            <v>رشا حسن مختار حسن</v>
          </cell>
          <cell r="D390">
            <v>1010.68</v>
          </cell>
          <cell r="E390"/>
          <cell r="F390">
            <v>5.09</v>
          </cell>
          <cell r="G390"/>
          <cell r="H390">
            <v>50</v>
          </cell>
          <cell r="I390"/>
          <cell r="J390"/>
          <cell r="K390"/>
          <cell r="L390"/>
          <cell r="M390"/>
          <cell r="N390"/>
          <cell r="O390">
            <v>50</v>
          </cell>
          <cell r="P390"/>
          <cell r="Q390"/>
          <cell r="R390">
            <v>228.5</v>
          </cell>
          <cell r="S390">
            <v>13840.37</v>
          </cell>
          <cell r="T390"/>
          <cell r="U390"/>
          <cell r="V390">
            <v>0</v>
          </cell>
          <cell r="W390">
            <v>6.35</v>
          </cell>
          <cell r="X390">
            <v>8</v>
          </cell>
          <cell r="Y390"/>
          <cell r="Z390"/>
          <cell r="AA390"/>
          <cell r="AB390"/>
          <cell r="AC390" t="str">
            <v>المكتبية الثالثة</v>
          </cell>
        </row>
        <row r="391">
          <cell r="A391">
            <v>28301082500281</v>
          </cell>
          <cell r="B391">
            <v>213</v>
          </cell>
          <cell r="C391" t="str">
            <v>رشا محمد عبد العظيم ابوهشيمة</v>
          </cell>
          <cell r="D391">
            <v>990.01</v>
          </cell>
          <cell r="E391"/>
          <cell r="F391">
            <v>5.32</v>
          </cell>
          <cell r="G391"/>
          <cell r="H391">
            <v>50</v>
          </cell>
          <cell r="I391"/>
          <cell r="J391"/>
          <cell r="K391"/>
          <cell r="L391"/>
          <cell r="M391"/>
          <cell r="N391"/>
          <cell r="O391">
            <v>50</v>
          </cell>
          <cell r="P391"/>
          <cell r="Q391"/>
          <cell r="R391">
            <v>220.5</v>
          </cell>
          <cell r="S391">
            <v>13930.89</v>
          </cell>
          <cell r="T391">
            <v>6.56</v>
          </cell>
          <cell r="U391"/>
          <cell r="V391">
            <v>6.56</v>
          </cell>
          <cell r="W391">
            <v>6.2</v>
          </cell>
          <cell r="X391">
            <v>7.85</v>
          </cell>
          <cell r="Y391"/>
          <cell r="Z391"/>
          <cell r="AA391"/>
          <cell r="AB391"/>
          <cell r="AC391" t="str">
            <v>المكتبية الثالثة</v>
          </cell>
        </row>
        <row r="392">
          <cell r="A392">
            <v>28412282500045</v>
          </cell>
          <cell r="B392">
            <v>214</v>
          </cell>
          <cell r="C392" t="str">
            <v>رضا هاشم درويش ابراهيم</v>
          </cell>
          <cell r="D392">
            <v>941.6</v>
          </cell>
          <cell r="E392"/>
          <cell r="F392">
            <v>5.31</v>
          </cell>
          <cell r="G392"/>
          <cell r="H392">
            <v>140</v>
          </cell>
          <cell r="I392"/>
          <cell r="J392">
            <v>85</v>
          </cell>
          <cell r="K392"/>
          <cell r="L392"/>
          <cell r="M392"/>
          <cell r="N392"/>
          <cell r="O392">
            <v>225</v>
          </cell>
          <cell r="P392"/>
          <cell r="Q392"/>
          <cell r="R392">
            <v>214.5</v>
          </cell>
          <cell r="S392">
            <v>16907.410000000003</v>
          </cell>
          <cell r="T392"/>
          <cell r="U392"/>
          <cell r="V392">
            <v>0</v>
          </cell>
          <cell r="W392">
            <v>6.55</v>
          </cell>
          <cell r="X392">
            <v>8.4499999999999993</v>
          </cell>
          <cell r="Y392"/>
          <cell r="Z392"/>
          <cell r="AA392"/>
          <cell r="AB392"/>
          <cell r="AC392" t="str">
            <v>المكتبية الثالثة</v>
          </cell>
        </row>
        <row r="393">
          <cell r="A393">
            <v>28401012512121</v>
          </cell>
          <cell r="B393">
            <v>215</v>
          </cell>
          <cell r="C393" t="str">
            <v>ساميه سليمان على حسانين</v>
          </cell>
          <cell r="D393">
            <v>1010.68</v>
          </cell>
          <cell r="E393"/>
          <cell r="F393">
            <v>5.09</v>
          </cell>
          <cell r="G393"/>
          <cell r="H393">
            <v>140</v>
          </cell>
          <cell r="I393"/>
          <cell r="J393"/>
          <cell r="K393"/>
          <cell r="L393"/>
          <cell r="M393"/>
          <cell r="N393"/>
          <cell r="O393">
            <v>140</v>
          </cell>
          <cell r="P393"/>
          <cell r="Q393"/>
          <cell r="R393">
            <v>228.5</v>
          </cell>
          <cell r="S393">
            <v>13706.87</v>
          </cell>
          <cell r="T393"/>
          <cell r="U393"/>
          <cell r="V393">
            <v>0</v>
          </cell>
          <cell r="W393">
            <v>7.45</v>
          </cell>
          <cell r="X393">
            <v>8.4</v>
          </cell>
          <cell r="Y393"/>
          <cell r="Z393"/>
          <cell r="AA393"/>
          <cell r="AB393"/>
          <cell r="AC393" t="str">
            <v>المكتبية الثالثة</v>
          </cell>
        </row>
        <row r="394">
          <cell r="A394">
            <v>27401112500126</v>
          </cell>
          <cell r="B394">
            <v>216</v>
          </cell>
          <cell r="C394" t="str">
            <v>سماح سيد سيد حسن</v>
          </cell>
          <cell r="D394">
            <v>1015.95</v>
          </cell>
          <cell r="E394"/>
          <cell r="F394">
            <v>5.1100000000000003</v>
          </cell>
          <cell r="G394"/>
          <cell r="H394">
            <v>150</v>
          </cell>
          <cell r="I394"/>
          <cell r="J394">
            <v>183.91</v>
          </cell>
          <cell r="K394"/>
          <cell r="L394"/>
          <cell r="M394"/>
          <cell r="N394"/>
          <cell r="O394">
            <v>333.90999999999997</v>
          </cell>
          <cell r="P394"/>
          <cell r="Q394"/>
          <cell r="R394">
            <v>230.5</v>
          </cell>
          <cell r="S394">
            <v>13675.020000000002</v>
          </cell>
          <cell r="T394">
            <v>15.19</v>
          </cell>
          <cell r="U394"/>
          <cell r="V394">
            <v>15.19</v>
          </cell>
          <cell r="W394">
            <v>7.6</v>
          </cell>
          <cell r="X394">
            <v>9.5500000000000007</v>
          </cell>
          <cell r="Y394"/>
          <cell r="Z394"/>
          <cell r="AA394">
            <v>2.6</v>
          </cell>
          <cell r="AB394"/>
          <cell r="AC394" t="str">
            <v>المكتبية الثالثة</v>
          </cell>
        </row>
        <row r="395">
          <cell r="A395">
            <v>27805152500807</v>
          </cell>
          <cell r="B395">
            <v>217</v>
          </cell>
          <cell r="C395" t="str">
            <v>سماح عبد الحفيظ محمد شعبان</v>
          </cell>
          <cell r="D395">
            <v>1010.23</v>
          </cell>
          <cell r="E395"/>
          <cell r="F395">
            <v>5.09</v>
          </cell>
          <cell r="G395"/>
          <cell r="H395">
            <v>50</v>
          </cell>
          <cell r="I395"/>
          <cell r="J395"/>
          <cell r="K395"/>
          <cell r="L395"/>
          <cell r="M395"/>
          <cell r="N395"/>
          <cell r="O395">
            <v>50</v>
          </cell>
          <cell r="P395"/>
          <cell r="Q395"/>
          <cell r="R395">
            <v>228.5</v>
          </cell>
          <cell r="S395">
            <v>13619.44</v>
          </cell>
          <cell r="T395">
            <v>13.89</v>
          </cell>
          <cell r="U395"/>
          <cell r="V395">
            <v>13.89</v>
          </cell>
          <cell r="W395">
            <v>6.35</v>
          </cell>
          <cell r="X395">
            <v>7.55</v>
          </cell>
          <cell r="Y395"/>
          <cell r="Z395"/>
          <cell r="AA395"/>
          <cell r="AB395"/>
          <cell r="AC395" t="str">
            <v>المكتبية الثالثة</v>
          </cell>
        </row>
        <row r="396">
          <cell r="A396">
            <v>28208012500543</v>
          </cell>
          <cell r="B396">
            <v>218</v>
          </cell>
          <cell r="C396" t="str">
            <v>سمر سيد عبد الرحيم على</v>
          </cell>
          <cell r="D396">
            <v>1052.17</v>
          </cell>
          <cell r="E396"/>
          <cell r="F396">
            <v>5.16</v>
          </cell>
          <cell r="G396"/>
          <cell r="H396">
            <v>95</v>
          </cell>
          <cell r="I396"/>
          <cell r="J396"/>
          <cell r="K396"/>
          <cell r="L396"/>
          <cell r="M396"/>
          <cell r="N396"/>
          <cell r="O396">
            <v>95</v>
          </cell>
          <cell r="P396"/>
          <cell r="Q396"/>
          <cell r="R396">
            <v>234.5</v>
          </cell>
          <cell r="S396">
            <v>14392.319999999996</v>
          </cell>
          <cell r="T396"/>
          <cell r="U396"/>
          <cell r="V396">
            <v>0</v>
          </cell>
          <cell r="W396">
            <v>7.4</v>
          </cell>
          <cell r="X396">
            <v>8.6999999999999993</v>
          </cell>
          <cell r="Y396"/>
          <cell r="Z396"/>
          <cell r="AA396">
            <v>0.35</v>
          </cell>
          <cell r="AB396"/>
          <cell r="AC396" t="str">
            <v>المكتبية الثالثة</v>
          </cell>
        </row>
        <row r="397">
          <cell r="A397">
            <v>27004222500149</v>
          </cell>
          <cell r="B397">
            <v>219</v>
          </cell>
          <cell r="C397" t="str">
            <v>سناء شحاته محمد الأمير</v>
          </cell>
          <cell r="D397">
            <v>1024.94</v>
          </cell>
          <cell r="E397"/>
          <cell r="F397">
            <v>5.16</v>
          </cell>
          <cell r="G397"/>
          <cell r="H397">
            <v>145</v>
          </cell>
          <cell r="I397"/>
          <cell r="J397"/>
          <cell r="K397"/>
          <cell r="L397"/>
          <cell r="M397"/>
          <cell r="N397"/>
          <cell r="O397">
            <v>145</v>
          </cell>
          <cell r="P397"/>
          <cell r="Q397"/>
          <cell r="R397">
            <v>234.5</v>
          </cell>
          <cell r="S397">
            <v>13781.519999999999</v>
          </cell>
          <cell r="T397">
            <v>14.29</v>
          </cell>
          <cell r="U397"/>
          <cell r="V397">
            <v>14.29</v>
          </cell>
          <cell r="W397">
            <v>7.6</v>
          </cell>
          <cell r="X397">
            <v>8.4</v>
          </cell>
          <cell r="Y397"/>
          <cell r="Z397"/>
          <cell r="AA397"/>
          <cell r="AB397"/>
          <cell r="AC397" t="str">
            <v>المكتبية الثالثة</v>
          </cell>
        </row>
        <row r="398">
          <cell r="A398">
            <v>27503062500747</v>
          </cell>
          <cell r="B398">
            <v>220</v>
          </cell>
          <cell r="C398" t="str">
            <v>سوسو حسين عبدالرحمن عبدالعال</v>
          </cell>
          <cell r="D398">
            <v>1276.19</v>
          </cell>
          <cell r="E398">
            <v>44.39</v>
          </cell>
          <cell r="F398">
            <v>9.4</v>
          </cell>
          <cell r="G398"/>
          <cell r="H398">
            <v>50</v>
          </cell>
          <cell r="I398"/>
          <cell r="J398"/>
          <cell r="K398"/>
          <cell r="L398"/>
          <cell r="M398"/>
          <cell r="N398"/>
          <cell r="O398">
            <v>50</v>
          </cell>
          <cell r="P398"/>
          <cell r="Q398"/>
          <cell r="R398">
            <v>307.39999999999998</v>
          </cell>
          <cell r="S398">
            <v>20000.349999999999</v>
          </cell>
          <cell r="T398"/>
          <cell r="U398"/>
          <cell r="V398">
            <v>0</v>
          </cell>
          <cell r="W398">
            <v>8.9</v>
          </cell>
          <cell r="X398">
            <v>9.75</v>
          </cell>
          <cell r="Y398"/>
          <cell r="Z398">
            <v>9.8800000000000008</v>
          </cell>
          <cell r="AA398">
            <v>3.14</v>
          </cell>
          <cell r="AB398"/>
          <cell r="AC398" t="str">
            <v>المكتبية الثالثة</v>
          </cell>
        </row>
        <row r="399">
          <cell r="A399">
            <v>27108242501117</v>
          </cell>
          <cell r="B399">
            <v>221</v>
          </cell>
          <cell r="C399" t="str">
            <v>صبحي فتحي فرحان</v>
          </cell>
          <cell r="D399">
            <v>1191.8699999999999</v>
          </cell>
          <cell r="E399">
            <v>25.51</v>
          </cell>
          <cell r="F399">
            <v>6.2</v>
          </cell>
          <cell r="G399"/>
          <cell r="H399">
            <v>150</v>
          </cell>
          <cell r="I399"/>
          <cell r="J399"/>
          <cell r="K399"/>
          <cell r="L399"/>
          <cell r="M399"/>
          <cell r="N399"/>
          <cell r="O399">
            <v>150</v>
          </cell>
          <cell r="P399"/>
          <cell r="Q399"/>
          <cell r="R399">
            <v>287.79000000000002</v>
          </cell>
          <cell r="S399">
            <v>15755.469999999998</v>
          </cell>
          <cell r="T399"/>
          <cell r="U399"/>
          <cell r="V399">
            <v>0</v>
          </cell>
          <cell r="W399">
            <v>8.9499999999999993</v>
          </cell>
          <cell r="X399">
            <v>9.9499999999999993</v>
          </cell>
          <cell r="Y399"/>
          <cell r="Z399">
            <v>10.38</v>
          </cell>
          <cell r="AA399">
            <v>3.64</v>
          </cell>
          <cell r="AB399"/>
          <cell r="AC399" t="str">
            <v>المكتبية الثالثة</v>
          </cell>
        </row>
        <row r="400">
          <cell r="A400">
            <v>28607302502142</v>
          </cell>
          <cell r="B400">
            <v>222</v>
          </cell>
          <cell r="C400" t="str">
            <v>صفاء ابراهيم عبد الرحيم احمد</v>
          </cell>
          <cell r="D400">
            <v>1015.95</v>
          </cell>
          <cell r="E400"/>
          <cell r="F400">
            <v>5.1100000000000003</v>
          </cell>
          <cell r="G400"/>
          <cell r="H400">
            <v>50</v>
          </cell>
          <cell r="I400"/>
          <cell r="J400"/>
          <cell r="K400"/>
          <cell r="L400"/>
          <cell r="M400"/>
          <cell r="N400"/>
          <cell r="O400">
            <v>50</v>
          </cell>
          <cell r="P400"/>
          <cell r="Q400"/>
          <cell r="R400">
            <v>230.5</v>
          </cell>
          <cell r="S400">
            <v>14136.020000000002</v>
          </cell>
          <cell r="T400"/>
          <cell r="U400"/>
          <cell r="V400">
            <v>0</v>
          </cell>
          <cell r="W400">
            <v>6.4</v>
          </cell>
          <cell r="X400">
            <v>7.2</v>
          </cell>
          <cell r="Y400"/>
          <cell r="Z400"/>
          <cell r="AA400"/>
          <cell r="AB400"/>
          <cell r="AC400" t="str">
            <v>المكتبية الثالثة</v>
          </cell>
        </row>
        <row r="401">
          <cell r="A401">
            <v>26902092501819</v>
          </cell>
          <cell r="B401">
            <v>223</v>
          </cell>
          <cell r="C401" t="str">
            <v>صلاح عمر طه عمر</v>
          </cell>
          <cell r="D401">
            <v>1026.52</v>
          </cell>
          <cell r="E401"/>
          <cell r="F401">
            <v>5.16</v>
          </cell>
          <cell r="G401"/>
          <cell r="H401">
            <v>150</v>
          </cell>
          <cell r="I401"/>
          <cell r="J401">
            <v>193</v>
          </cell>
          <cell r="K401"/>
          <cell r="L401"/>
          <cell r="M401"/>
          <cell r="N401"/>
          <cell r="O401">
            <v>343</v>
          </cell>
          <cell r="P401"/>
          <cell r="Q401"/>
          <cell r="R401">
            <v>234.5</v>
          </cell>
          <cell r="S401">
            <v>13812.86</v>
          </cell>
          <cell r="T401">
            <v>76.53</v>
          </cell>
          <cell r="U401"/>
          <cell r="V401">
            <v>76.53</v>
          </cell>
          <cell r="W401">
            <v>7.65</v>
          </cell>
          <cell r="X401">
            <v>9.65</v>
          </cell>
          <cell r="Y401"/>
          <cell r="Z401"/>
          <cell r="AA401">
            <v>2.79</v>
          </cell>
          <cell r="AB401"/>
          <cell r="AC401" t="str">
            <v>المكتبية الثالثة</v>
          </cell>
        </row>
        <row r="402">
          <cell r="A402">
            <v>28904182500218</v>
          </cell>
          <cell r="B402">
            <v>224</v>
          </cell>
          <cell r="C402" t="str">
            <v>طه علي صابر احمد</v>
          </cell>
          <cell r="D402">
            <v>1029.8900000000001</v>
          </cell>
          <cell r="E402"/>
          <cell r="F402">
            <v>5.54</v>
          </cell>
          <cell r="G402"/>
          <cell r="H402">
            <v>100</v>
          </cell>
          <cell r="I402"/>
          <cell r="J402"/>
          <cell r="K402"/>
          <cell r="L402"/>
          <cell r="M402"/>
          <cell r="N402"/>
          <cell r="O402">
            <v>100</v>
          </cell>
          <cell r="P402"/>
          <cell r="Q402"/>
          <cell r="R402">
            <v>224.5</v>
          </cell>
          <cell r="S402">
            <v>14435.480000000003</v>
          </cell>
          <cell r="T402"/>
          <cell r="U402"/>
          <cell r="V402">
            <v>0</v>
          </cell>
          <cell r="W402">
            <v>7.3</v>
          </cell>
          <cell r="X402">
            <v>8.9</v>
          </cell>
          <cell r="Y402"/>
          <cell r="Z402"/>
          <cell r="AA402">
            <v>0.87</v>
          </cell>
          <cell r="AB402"/>
          <cell r="AC402" t="str">
            <v>المكتبية الثالثة</v>
          </cell>
        </row>
        <row r="403">
          <cell r="A403">
            <v>27505262500043</v>
          </cell>
          <cell r="B403">
            <v>225</v>
          </cell>
          <cell r="C403" t="str">
            <v>عبير جلال محمد جلال</v>
          </cell>
          <cell r="D403">
            <v>1030.07</v>
          </cell>
          <cell r="E403"/>
          <cell r="F403">
            <v>5.39</v>
          </cell>
          <cell r="G403"/>
          <cell r="H403">
            <v>145</v>
          </cell>
          <cell r="I403"/>
          <cell r="J403">
            <v>178.83</v>
          </cell>
          <cell r="K403"/>
          <cell r="L403"/>
          <cell r="M403"/>
          <cell r="N403"/>
          <cell r="O403">
            <v>323.83000000000004</v>
          </cell>
          <cell r="P403"/>
          <cell r="Q403"/>
          <cell r="R403">
            <v>226.5</v>
          </cell>
          <cell r="S403">
            <v>23467.61</v>
          </cell>
          <cell r="T403">
            <v>10.01</v>
          </cell>
          <cell r="U403"/>
          <cell r="V403">
            <v>10.01</v>
          </cell>
          <cell r="W403">
            <v>7.65</v>
          </cell>
          <cell r="X403">
            <v>9.6999999999999993</v>
          </cell>
          <cell r="Y403"/>
          <cell r="Z403"/>
          <cell r="AA403">
            <v>2.91</v>
          </cell>
          <cell r="AB403"/>
          <cell r="AC403" t="str">
            <v>المكتبية الثالثة</v>
          </cell>
        </row>
        <row r="404">
          <cell r="A404">
            <v>27112242500096</v>
          </cell>
          <cell r="B404">
            <v>226</v>
          </cell>
          <cell r="C404" t="str">
            <v>عزت عياد فرحان بخيت</v>
          </cell>
          <cell r="D404">
            <v>1358.92</v>
          </cell>
          <cell r="E404">
            <v>102.79</v>
          </cell>
          <cell r="F404">
            <v>27.49</v>
          </cell>
          <cell r="G404"/>
          <cell r="H404">
            <v>100</v>
          </cell>
          <cell r="I404"/>
          <cell r="J404"/>
          <cell r="K404"/>
          <cell r="L404"/>
          <cell r="M404"/>
          <cell r="N404"/>
          <cell r="O404">
            <v>100</v>
          </cell>
          <cell r="P404"/>
          <cell r="Q404"/>
          <cell r="R404">
            <v>348.65</v>
          </cell>
          <cell r="S404">
            <v>19552.560000000001</v>
          </cell>
          <cell r="T404"/>
          <cell r="U404"/>
          <cell r="V404">
            <v>0</v>
          </cell>
          <cell r="W404">
            <v>10.35</v>
          </cell>
          <cell r="X404">
            <v>11.85</v>
          </cell>
          <cell r="Y404"/>
          <cell r="Z404">
            <v>28.89</v>
          </cell>
          <cell r="AA404">
            <v>8.68</v>
          </cell>
          <cell r="AB404"/>
          <cell r="AC404" t="str">
            <v>المكتبية الثالثة</v>
          </cell>
        </row>
        <row r="405">
          <cell r="A405">
            <v>26909072500039</v>
          </cell>
          <cell r="B405">
            <v>227</v>
          </cell>
          <cell r="C405" t="str">
            <v>على حسن فرغلى حسن</v>
          </cell>
          <cell r="D405">
            <v>1062.47</v>
          </cell>
          <cell r="E405"/>
          <cell r="F405">
            <v>5.35</v>
          </cell>
          <cell r="G405"/>
          <cell r="H405">
            <v>145</v>
          </cell>
          <cell r="I405"/>
          <cell r="J405">
            <v>195.53</v>
          </cell>
          <cell r="K405"/>
          <cell r="L405"/>
          <cell r="M405"/>
          <cell r="N405"/>
          <cell r="O405">
            <v>340.53</v>
          </cell>
          <cell r="P405"/>
          <cell r="Q405"/>
          <cell r="R405">
            <v>236.5</v>
          </cell>
          <cell r="S405">
            <v>14170.800000000003</v>
          </cell>
          <cell r="T405">
            <v>20.69</v>
          </cell>
          <cell r="U405"/>
          <cell r="V405">
            <v>20.69</v>
          </cell>
          <cell r="W405">
            <v>7.85</v>
          </cell>
          <cell r="X405">
            <v>9.9</v>
          </cell>
          <cell r="Y405"/>
          <cell r="Z405"/>
          <cell r="AA405">
            <v>3.54</v>
          </cell>
          <cell r="AB405"/>
          <cell r="AC405" t="str">
            <v>المكتبية الثالثة</v>
          </cell>
        </row>
        <row r="406">
          <cell r="A406">
            <v>28602082500311</v>
          </cell>
          <cell r="B406">
            <v>228</v>
          </cell>
          <cell r="C406" t="str">
            <v>عمرو محي الدين زكي ابراهيم</v>
          </cell>
          <cell r="D406">
            <v>1000.57</v>
          </cell>
          <cell r="E406"/>
          <cell r="F406">
            <v>5.32</v>
          </cell>
          <cell r="G406"/>
          <cell r="H406">
            <v>50</v>
          </cell>
          <cell r="I406"/>
          <cell r="J406"/>
          <cell r="K406"/>
          <cell r="L406">
            <v>10</v>
          </cell>
          <cell r="M406"/>
          <cell r="N406"/>
          <cell r="O406">
            <v>60</v>
          </cell>
          <cell r="P406"/>
          <cell r="Q406"/>
          <cell r="R406">
            <v>224.5</v>
          </cell>
          <cell r="S406">
            <v>14428.430000000002</v>
          </cell>
          <cell r="T406"/>
          <cell r="U406"/>
          <cell r="V406">
            <v>0</v>
          </cell>
          <cell r="W406">
            <v>6.35</v>
          </cell>
          <cell r="X406">
            <v>8.0500000000000007</v>
          </cell>
          <cell r="Y406"/>
          <cell r="Z406"/>
          <cell r="AA406"/>
          <cell r="AB406"/>
          <cell r="AC406" t="str">
            <v>المكتبية الثالثة</v>
          </cell>
        </row>
        <row r="407">
          <cell r="A407">
            <v>27606282500083</v>
          </cell>
          <cell r="B407">
            <v>229</v>
          </cell>
          <cell r="C407" t="str">
            <v>فاتن محمود خليل ابراهيم</v>
          </cell>
          <cell r="D407">
            <v>1000.57</v>
          </cell>
          <cell r="E407"/>
          <cell r="F407">
            <v>5.32</v>
          </cell>
          <cell r="G407"/>
          <cell r="H407">
            <v>150</v>
          </cell>
          <cell r="I407"/>
          <cell r="J407"/>
          <cell r="K407"/>
          <cell r="L407"/>
          <cell r="M407"/>
          <cell r="N407"/>
          <cell r="O407">
            <v>150</v>
          </cell>
          <cell r="P407"/>
          <cell r="Q407"/>
          <cell r="R407">
            <v>224.5</v>
          </cell>
          <cell r="S407">
            <v>13726.24</v>
          </cell>
          <cell r="T407">
            <v>10.07</v>
          </cell>
          <cell r="U407"/>
          <cell r="V407">
            <v>10.07</v>
          </cell>
          <cell r="W407">
            <v>7.5</v>
          </cell>
          <cell r="X407">
            <v>8.65</v>
          </cell>
          <cell r="Y407"/>
          <cell r="Z407"/>
          <cell r="AA407">
            <v>0.18</v>
          </cell>
          <cell r="AB407"/>
          <cell r="AC407" t="str">
            <v>المكتبية الثالثة</v>
          </cell>
        </row>
        <row r="408">
          <cell r="A408">
            <v>28110172500451</v>
          </cell>
          <cell r="B408">
            <v>230</v>
          </cell>
          <cell r="C408" t="str">
            <v>كمال سيد عبد الوهاب محمد</v>
          </cell>
          <cell r="D408">
            <v>995.28</v>
          </cell>
          <cell r="E408"/>
          <cell r="F408">
            <v>5.34</v>
          </cell>
          <cell r="G408"/>
          <cell r="H408">
            <v>95</v>
          </cell>
          <cell r="I408"/>
          <cell r="J408"/>
          <cell r="K408"/>
          <cell r="L408"/>
          <cell r="M408"/>
          <cell r="N408"/>
          <cell r="O408">
            <v>95</v>
          </cell>
          <cell r="P408"/>
          <cell r="Q408"/>
          <cell r="R408">
            <v>222.5</v>
          </cell>
          <cell r="S408">
            <v>13871.450000000003</v>
          </cell>
          <cell r="T408">
            <v>9.7100000000000009</v>
          </cell>
          <cell r="U408"/>
          <cell r="V408">
            <v>9.7100000000000009</v>
          </cell>
          <cell r="W408">
            <v>6.55</v>
          </cell>
          <cell r="X408">
            <v>8.1999999999999993</v>
          </cell>
          <cell r="Y408"/>
          <cell r="Z408"/>
          <cell r="AA408"/>
          <cell r="AB408"/>
          <cell r="AC408" t="str">
            <v>المكتبية الثالثة</v>
          </cell>
        </row>
        <row r="409">
          <cell r="A409">
            <v>26907262501829</v>
          </cell>
          <cell r="B409">
            <v>231</v>
          </cell>
          <cell r="C409" t="str">
            <v>ليلى عبدالحميد جاد الحق محمد</v>
          </cell>
          <cell r="D409">
            <v>1026.52</v>
          </cell>
          <cell r="E409"/>
          <cell r="F409">
            <v>5.16</v>
          </cell>
          <cell r="G409"/>
          <cell r="H409"/>
          <cell r="I409"/>
          <cell r="J409"/>
          <cell r="K409"/>
          <cell r="L409"/>
          <cell r="M409"/>
          <cell r="N409"/>
          <cell r="O409">
            <v>0</v>
          </cell>
          <cell r="P409"/>
          <cell r="Q409"/>
          <cell r="R409">
            <v>234.5</v>
          </cell>
          <cell r="S409">
            <v>14203.940000000002</v>
          </cell>
          <cell r="T409">
            <v>50.05</v>
          </cell>
          <cell r="U409"/>
          <cell r="V409">
            <v>50.05</v>
          </cell>
          <cell r="W409">
            <v>6.1</v>
          </cell>
          <cell r="X409">
            <v>7.45</v>
          </cell>
          <cell r="Y409"/>
          <cell r="Z409"/>
          <cell r="AA409"/>
          <cell r="AB409"/>
          <cell r="AC409" t="str">
            <v>المكتبية الثالثة</v>
          </cell>
        </row>
        <row r="410">
          <cell r="A410">
            <v>26809202500309</v>
          </cell>
          <cell r="B410">
            <v>232</v>
          </cell>
          <cell r="C410" t="str">
            <v>ماجده احمد ابراهيم احمد</v>
          </cell>
          <cell r="D410">
            <v>1015.95</v>
          </cell>
          <cell r="E410"/>
          <cell r="F410">
            <v>5.1100000000000003</v>
          </cell>
          <cell r="G410"/>
          <cell r="H410">
            <v>50</v>
          </cell>
          <cell r="I410"/>
          <cell r="J410"/>
          <cell r="K410"/>
          <cell r="L410"/>
          <cell r="M410"/>
          <cell r="N410"/>
          <cell r="O410">
            <v>50</v>
          </cell>
          <cell r="P410"/>
          <cell r="Q410"/>
          <cell r="R410">
            <v>230.5</v>
          </cell>
          <cell r="S410">
            <v>13915.020000000002</v>
          </cell>
          <cell r="T410">
            <v>18.66</v>
          </cell>
          <cell r="U410"/>
          <cell r="V410">
            <v>18.66</v>
          </cell>
          <cell r="W410">
            <v>6.4</v>
          </cell>
          <cell r="X410">
            <v>6.55</v>
          </cell>
          <cell r="Y410"/>
          <cell r="Z410"/>
          <cell r="AA410"/>
          <cell r="AB410"/>
          <cell r="AC410" t="str">
            <v>المكتبية الثالثة</v>
          </cell>
        </row>
        <row r="411">
          <cell r="A411">
            <v>27105052501057</v>
          </cell>
          <cell r="B411">
            <v>233</v>
          </cell>
          <cell r="C411" t="str">
            <v>محمد احمد زايد سليمان</v>
          </cell>
          <cell r="D411">
            <v>1178.2</v>
          </cell>
          <cell r="E411">
            <v>21.24</v>
          </cell>
          <cell r="F411">
            <v>6.05</v>
          </cell>
          <cell r="G411"/>
          <cell r="H411">
            <v>150</v>
          </cell>
          <cell r="I411"/>
          <cell r="J411"/>
          <cell r="K411"/>
          <cell r="L411"/>
          <cell r="M411"/>
          <cell r="N411"/>
          <cell r="O411">
            <v>150</v>
          </cell>
          <cell r="P411"/>
          <cell r="Q411"/>
          <cell r="R411">
            <v>284.43</v>
          </cell>
          <cell r="S411">
            <v>19718.98</v>
          </cell>
          <cell r="T411">
            <v>10.42</v>
          </cell>
          <cell r="U411"/>
          <cell r="V411">
            <v>10.42</v>
          </cell>
          <cell r="W411">
            <v>8.8000000000000007</v>
          </cell>
          <cell r="X411">
            <v>9.75</v>
          </cell>
          <cell r="Y411"/>
          <cell r="Z411">
            <v>7.74</v>
          </cell>
          <cell r="AA411">
            <v>3.07</v>
          </cell>
          <cell r="AB411"/>
          <cell r="AC411" t="str">
            <v>المكتبية الثالثة</v>
          </cell>
        </row>
        <row r="412">
          <cell r="A412">
            <v>27411192500178</v>
          </cell>
          <cell r="B412">
            <v>234</v>
          </cell>
          <cell r="C412" t="str">
            <v>محمد حمدان نصر حمدان</v>
          </cell>
          <cell r="D412">
            <v>1382.44</v>
          </cell>
          <cell r="E412">
            <v>114.7</v>
          </cell>
          <cell r="F412">
            <v>31.23</v>
          </cell>
          <cell r="G412"/>
          <cell r="H412">
            <v>150</v>
          </cell>
          <cell r="I412"/>
          <cell r="J412"/>
          <cell r="K412"/>
          <cell r="L412"/>
          <cell r="M412"/>
          <cell r="N412"/>
          <cell r="O412">
            <v>150</v>
          </cell>
          <cell r="P412"/>
          <cell r="Q412"/>
          <cell r="R412">
            <v>358.01</v>
          </cell>
          <cell r="S412">
            <v>19685.239999999998</v>
          </cell>
          <cell r="T412"/>
          <cell r="U412"/>
          <cell r="V412">
            <v>0</v>
          </cell>
          <cell r="W412">
            <v>10.95</v>
          </cell>
          <cell r="X412">
            <v>12.15</v>
          </cell>
          <cell r="Y412"/>
          <cell r="Z412">
            <v>37.32</v>
          </cell>
          <cell r="AA412">
            <v>9.43</v>
          </cell>
          <cell r="AB412"/>
          <cell r="AC412" t="str">
            <v>المكتبية الثالثة</v>
          </cell>
        </row>
        <row r="413">
          <cell r="A413">
            <v>27104072500131</v>
          </cell>
          <cell r="B413">
            <v>235</v>
          </cell>
          <cell r="C413" t="str">
            <v>محمد سيد عبدالرحمن سليم</v>
          </cell>
          <cell r="D413">
            <v>1364.72</v>
          </cell>
          <cell r="E413">
            <v>106.1</v>
          </cell>
          <cell r="F413">
            <v>28.48</v>
          </cell>
          <cell r="G413"/>
          <cell r="H413">
            <v>150</v>
          </cell>
          <cell r="I413"/>
          <cell r="J413"/>
          <cell r="K413"/>
          <cell r="L413"/>
          <cell r="M413"/>
          <cell r="N413"/>
          <cell r="O413">
            <v>150</v>
          </cell>
          <cell r="P413"/>
          <cell r="Q413"/>
          <cell r="R413">
            <v>351.26</v>
          </cell>
          <cell r="S413">
            <v>19435.48</v>
          </cell>
          <cell r="T413"/>
          <cell r="U413"/>
          <cell r="V413">
            <v>0</v>
          </cell>
          <cell r="W413">
            <v>10.75</v>
          </cell>
          <cell r="X413">
            <v>11.95</v>
          </cell>
          <cell r="Y413"/>
          <cell r="Z413">
            <v>34.75</v>
          </cell>
          <cell r="AA413">
            <v>8.8699999999999992</v>
          </cell>
          <cell r="AB413"/>
          <cell r="AC413" t="str">
            <v>المكتبية الثالثة</v>
          </cell>
        </row>
        <row r="414">
          <cell r="A414">
            <v>27911162500494</v>
          </cell>
          <cell r="B414">
            <v>236</v>
          </cell>
          <cell r="C414" t="str">
            <v>محمد شعبان عبدالحميد عبدالنبى</v>
          </cell>
          <cell r="D414">
            <v>995.73</v>
          </cell>
          <cell r="E414"/>
          <cell r="F414">
            <v>5.35</v>
          </cell>
          <cell r="G414"/>
          <cell r="H414">
            <v>50</v>
          </cell>
          <cell r="I414"/>
          <cell r="J414"/>
          <cell r="K414"/>
          <cell r="L414"/>
          <cell r="M414"/>
          <cell r="N414"/>
          <cell r="O414">
            <v>50</v>
          </cell>
          <cell r="P414"/>
          <cell r="Q414"/>
          <cell r="R414">
            <v>218.5</v>
          </cell>
          <cell r="S414">
            <v>13446.900000000001</v>
          </cell>
          <cell r="T414">
            <v>28</v>
          </cell>
          <cell r="U414"/>
          <cell r="V414">
            <v>28</v>
          </cell>
          <cell r="W414">
            <v>6.25</v>
          </cell>
          <cell r="X414">
            <v>7.2</v>
          </cell>
          <cell r="Y414"/>
          <cell r="Z414"/>
          <cell r="AA414"/>
          <cell r="AB414"/>
          <cell r="AC414" t="str">
            <v>المكتبية الثالثة</v>
          </cell>
        </row>
        <row r="415">
          <cell r="A415">
            <v>27908272500511</v>
          </cell>
          <cell r="B415">
            <v>237</v>
          </cell>
          <cell r="C415" t="str">
            <v>محمود عبده حمدان محمد</v>
          </cell>
          <cell r="D415">
            <v>1083.1400000000001</v>
          </cell>
          <cell r="E415"/>
          <cell r="F415">
            <v>5.39</v>
          </cell>
          <cell r="G415"/>
          <cell r="H415">
            <v>95</v>
          </cell>
          <cell r="I415"/>
          <cell r="J415"/>
          <cell r="K415"/>
          <cell r="L415"/>
          <cell r="M415"/>
          <cell r="N415"/>
          <cell r="O415">
            <v>95</v>
          </cell>
          <cell r="P415"/>
          <cell r="Q415"/>
          <cell r="R415">
            <v>244.5</v>
          </cell>
          <cell r="S415">
            <v>14118.87</v>
          </cell>
          <cell r="T415"/>
          <cell r="U415"/>
          <cell r="V415">
            <v>0</v>
          </cell>
          <cell r="W415">
            <v>7.6</v>
          </cell>
          <cell r="X415">
            <v>8.5500000000000007</v>
          </cell>
          <cell r="Y415"/>
          <cell r="Z415"/>
          <cell r="AA415"/>
          <cell r="AB415"/>
          <cell r="AC415" t="str">
            <v>المكتبية الثالثة</v>
          </cell>
        </row>
        <row r="416">
          <cell r="A416">
            <v>28610232501012</v>
          </cell>
          <cell r="B416">
            <v>238</v>
          </cell>
          <cell r="C416" t="str">
            <v>محمود محمد علي محمود</v>
          </cell>
          <cell r="D416">
            <v>986.29</v>
          </cell>
          <cell r="E416"/>
          <cell r="F416">
            <v>5.36</v>
          </cell>
          <cell r="G416"/>
          <cell r="H416">
            <v>100</v>
          </cell>
          <cell r="I416"/>
          <cell r="J416">
            <v>81</v>
          </cell>
          <cell r="K416"/>
          <cell r="L416"/>
          <cell r="M416"/>
          <cell r="N416"/>
          <cell r="O416">
            <v>181</v>
          </cell>
          <cell r="P416"/>
          <cell r="Q416"/>
          <cell r="R416">
            <v>214.5</v>
          </cell>
          <cell r="S416">
            <v>13368.410000000002</v>
          </cell>
          <cell r="T416"/>
          <cell r="U416"/>
          <cell r="V416">
            <v>0</v>
          </cell>
          <cell r="W416">
            <v>6.55</v>
          </cell>
          <cell r="X416">
            <v>8.4</v>
          </cell>
          <cell r="Y416"/>
          <cell r="Z416"/>
          <cell r="AA416"/>
          <cell r="AB416"/>
          <cell r="AC416" t="str">
            <v>المكتبية الثالثة</v>
          </cell>
        </row>
        <row r="417">
          <cell r="A417">
            <v>28004012500379</v>
          </cell>
          <cell r="B417">
            <v>239</v>
          </cell>
          <cell r="C417" t="str">
            <v>محمود محمد محمد عبد المذكور</v>
          </cell>
          <cell r="D417">
            <v>1331.86</v>
          </cell>
          <cell r="E417">
            <v>87.35</v>
          </cell>
          <cell r="F417">
            <v>23.04</v>
          </cell>
          <cell r="G417"/>
          <cell r="H417">
            <v>100</v>
          </cell>
          <cell r="I417"/>
          <cell r="J417"/>
          <cell r="K417"/>
          <cell r="L417"/>
          <cell r="M417"/>
          <cell r="N417"/>
          <cell r="O417">
            <v>100</v>
          </cell>
          <cell r="P417"/>
          <cell r="Q417"/>
          <cell r="R417">
            <v>339.65</v>
          </cell>
          <cell r="S417">
            <v>19339.66</v>
          </cell>
          <cell r="T417"/>
          <cell r="U417"/>
          <cell r="V417">
            <v>0</v>
          </cell>
          <cell r="W417">
            <v>10</v>
          </cell>
          <cell r="X417">
            <v>11.15</v>
          </cell>
          <cell r="Y417"/>
          <cell r="Z417">
            <v>24.74</v>
          </cell>
          <cell r="AA417">
            <v>6.8</v>
          </cell>
          <cell r="AB417"/>
          <cell r="AC417" t="str">
            <v>المكتبية الثالثة</v>
          </cell>
        </row>
        <row r="418">
          <cell r="A418">
            <v>27310152501618</v>
          </cell>
          <cell r="B418">
            <v>240</v>
          </cell>
          <cell r="C418" t="str">
            <v>محمود محمود احمد حسين</v>
          </cell>
          <cell r="D418">
            <v>1010.68</v>
          </cell>
          <cell r="E418"/>
          <cell r="F418">
            <v>5.09</v>
          </cell>
          <cell r="G418"/>
          <cell r="H418">
            <v>150</v>
          </cell>
          <cell r="I418"/>
          <cell r="J418">
            <v>185.37</v>
          </cell>
          <cell r="K418"/>
          <cell r="L418"/>
          <cell r="M418"/>
          <cell r="N418"/>
          <cell r="O418">
            <v>335.37</v>
          </cell>
          <cell r="P418"/>
          <cell r="Q418"/>
          <cell r="R418">
            <v>228.5</v>
          </cell>
          <cell r="S418">
            <v>24443.35</v>
          </cell>
          <cell r="T418">
            <v>33.08</v>
          </cell>
          <cell r="U418"/>
          <cell r="V418">
            <v>33.08</v>
          </cell>
          <cell r="W418">
            <v>7.55</v>
          </cell>
          <cell r="X418">
            <v>9.4</v>
          </cell>
          <cell r="Y418"/>
          <cell r="Z418"/>
          <cell r="AA418">
            <v>2.17</v>
          </cell>
          <cell r="AB418"/>
          <cell r="AC418" t="str">
            <v>المكتبية الثالثة</v>
          </cell>
        </row>
        <row r="419">
          <cell r="A419">
            <v>28105012502593</v>
          </cell>
          <cell r="B419">
            <v>241</v>
          </cell>
          <cell r="C419" t="str">
            <v>مصطفى حسن محمد على</v>
          </cell>
          <cell r="D419">
            <v>1118.6199999999999</v>
          </cell>
          <cell r="E419"/>
          <cell r="F419">
            <v>5.66</v>
          </cell>
          <cell r="G419"/>
          <cell r="H419">
            <v>145</v>
          </cell>
          <cell r="I419"/>
          <cell r="J419">
            <v>146.69</v>
          </cell>
          <cell r="K419"/>
          <cell r="L419"/>
          <cell r="M419"/>
          <cell r="N419"/>
          <cell r="O419">
            <v>291.69</v>
          </cell>
          <cell r="P419"/>
          <cell r="Q419"/>
          <cell r="R419">
            <v>261.5</v>
          </cell>
          <cell r="S419">
            <v>24067.84</v>
          </cell>
          <cell r="T419"/>
          <cell r="U419"/>
          <cell r="V419">
            <v>0</v>
          </cell>
          <cell r="W419">
            <v>8.25</v>
          </cell>
          <cell r="X419">
            <v>10.55</v>
          </cell>
          <cell r="Y419"/>
          <cell r="Z419">
            <v>1.1200000000000001</v>
          </cell>
          <cell r="AA419">
            <v>5.23</v>
          </cell>
          <cell r="AB419"/>
          <cell r="AC419" t="str">
            <v>المكتبية الثالثة</v>
          </cell>
        </row>
        <row r="420">
          <cell r="A420">
            <v>27810032502095</v>
          </cell>
          <cell r="B420">
            <v>242</v>
          </cell>
          <cell r="C420" t="str">
            <v>مصطفى عبد اللاه علي احمد</v>
          </cell>
          <cell r="D420">
            <v>1301.23</v>
          </cell>
          <cell r="E420">
            <v>77.28</v>
          </cell>
          <cell r="F420">
            <v>18.809999999999999</v>
          </cell>
          <cell r="G420"/>
          <cell r="H420">
            <v>145</v>
          </cell>
          <cell r="I420"/>
          <cell r="J420">
            <v>235.17</v>
          </cell>
          <cell r="K420"/>
          <cell r="L420"/>
          <cell r="M420"/>
          <cell r="N420"/>
          <cell r="O420">
            <v>380.16999999999996</v>
          </cell>
          <cell r="P420"/>
          <cell r="Q420"/>
          <cell r="R420">
            <v>328.56</v>
          </cell>
          <cell r="S420">
            <v>18783.47</v>
          </cell>
          <cell r="T420"/>
          <cell r="U420"/>
          <cell r="V420">
            <v>0</v>
          </cell>
          <cell r="W420">
            <v>10.050000000000001</v>
          </cell>
          <cell r="X420">
            <v>12.75</v>
          </cell>
          <cell r="Y420"/>
          <cell r="Z420">
            <v>25.24</v>
          </cell>
          <cell r="AA420">
            <v>10.99</v>
          </cell>
          <cell r="AB420"/>
          <cell r="AC420" t="str">
            <v>المكتبية الثالثة</v>
          </cell>
        </row>
        <row r="421">
          <cell r="A421">
            <v>28610202500232</v>
          </cell>
          <cell r="B421">
            <v>243</v>
          </cell>
          <cell r="C421" t="str">
            <v>معتز محمد درويش صالح</v>
          </cell>
          <cell r="D421">
            <v>1030.99</v>
          </cell>
          <cell r="E421"/>
          <cell r="F421">
            <v>5.39</v>
          </cell>
          <cell r="G421"/>
          <cell r="H421">
            <v>50</v>
          </cell>
          <cell r="I421"/>
          <cell r="J421"/>
          <cell r="K421"/>
          <cell r="L421"/>
          <cell r="M421"/>
          <cell r="N421"/>
          <cell r="O421">
            <v>50</v>
          </cell>
          <cell r="P421"/>
          <cell r="Q421"/>
          <cell r="R421">
            <v>226.5</v>
          </cell>
          <cell r="S421">
            <v>14399.009999999997</v>
          </cell>
          <cell r="T421"/>
          <cell r="U421"/>
          <cell r="V421">
            <v>0</v>
          </cell>
          <cell r="W421">
            <v>6.45</v>
          </cell>
          <cell r="X421">
            <v>8.1999999999999993</v>
          </cell>
          <cell r="Y421"/>
          <cell r="Z421"/>
          <cell r="AA421"/>
          <cell r="AB421"/>
          <cell r="AC421" t="str">
            <v>المكتبية الثالثة</v>
          </cell>
        </row>
        <row r="422">
          <cell r="A422">
            <v>27811102500725</v>
          </cell>
          <cell r="B422">
            <v>244</v>
          </cell>
          <cell r="C422" t="str">
            <v>منى ابو العلا حسين محمد</v>
          </cell>
          <cell r="D422">
            <v>1020.51</v>
          </cell>
          <cell r="E422"/>
          <cell r="F422">
            <v>5.35</v>
          </cell>
          <cell r="G422"/>
          <cell r="H422">
            <v>50</v>
          </cell>
          <cell r="I422"/>
          <cell r="J422">
            <v>86.08</v>
          </cell>
          <cell r="K422"/>
          <cell r="L422"/>
          <cell r="M422"/>
          <cell r="N422"/>
          <cell r="O422">
            <v>136.07999999999998</v>
          </cell>
          <cell r="P422"/>
          <cell r="Q422"/>
          <cell r="R422">
            <v>218.5</v>
          </cell>
          <cell r="S422">
            <v>20125.28</v>
          </cell>
          <cell r="T422"/>
          <cell r="U422"/>
          <cell r="V422">
            <v>0</v>
          </cell>
          <cell r="W422">
            <v>6.4</v>
          </cell>
          <cell r="X422">
            <v>7.5</v>
          </cell>
          <cell r="Y422"/>
          <cell r="Z422"/>
          <cell r="AA422"/>
          <cell r="AB422"/>
          <cell r="AC422" t="str">
            <v>المكتبية الثالثة</v>
          </cell>
        </row>
        <row r="423">
          <cell r="A423">
            <v>28311202500278</v>
          </cell>
          <cell r="B423">
            <v>245</v>
          </cell>
          <cell r="C423" t="str">
            <v>مؤمن عبد الخالق سيد عبد الحافظ</v>
          </cell>
          <cell r="D423">
            <v>1056.23</v>
          </cell>
          <cell r="E423"/>
          <cell r="F423">
            <v>5.64</v>
          </cell>
          <cell r="G423"/>
          <cell r="H423">
            <v>50</v>
          </cell>
          <cell r="I423"/>
          <cell r="J423">
            <v>81</v>
          </cell>
          <cell r="K423"/>
          <cell r="L423"/>
          <cell r="M423"/>
          <cell r="N423"/>
          <cell r="O423">
            <v>131</v>
          </cell>
          <cell r="P423"/>
          <cell r="Q423"/>
          <cell r="R423">
            <v>214.5</v>
          </cell>
          <cell r="S423">
            <v>14261.189999999999</v>
          </cell>
          <cell r="T423"/>
          <cell r="U423"/>
          <cell r="V423">
            <v>0</v>
          </cell>
          <cell r="W423">
            <v>6.6</v>
          </cell>
          <cell r="X423">
            <v>8.5500000000000007</v>
          </cell>
          <cell r="Y423"/>
          <cell r="Z423"/>
          <cell r="AA423"/>
          <cell r="AB423"/>
          <cell r="AC423" t="str">
            <v>المكتبية الثالثة</v>
          </cell>
        </row>
        <row r="424">
          <cell r="A424">
            <v>28505302500185</v>
          </cell>
          <cell r="B424">
            <v>246</v>
          </cell>
          <cell r="C424" t="str">
            <v>ناهد خليفه عبد النبي عمر</v>
          </cell>
          <cell r="D424">
            <v>990.01</v>
          </cell>
          <cell r="E424"/>
          <cell r="F424">
            <v>5.32</v>
          </cell>
          <cell r="G424"/>
          <cell r="H424">
            <v>50</v>
          </cell>
          <cell r="I424"/>
          <cell r="J424"/>
          <cell r="K424"/>
          <cell r="L424"/>
          <cell r="M424"/>
          <cell r="N424"/>
          <cell r="O424">
            <v>50</v>
          </cell>
          <cell r="P424"/>
          <cell r="Q424"/>
          <cell r="R424">
            <v>220.5</v>
          </cell>
          <cell r="S424">
            <v>14251.259999999998</v>
          </cell>
          <cell r="T424"/>
          <cell r="U424"/>
          <cell r="V424">
            <v>0</v>
          </cell>
          <cell r="W424">
            <v>6.2</v>
          </cell>
          <cell r="X424">
            <v>7.35</v>
          </cell>
          <cell r="Y424"/>
          <cell r="Z424"/>
          <cell r="AA424"/>
          <cell r="AB424"/>
          <cell r="AC424" t="str">
            <v>المكتبية الثالثة</v>
          </cell>
        </row>
        <row r="425">
          <cell r="A425">
            <v>28906252501449</v>
          </cell>
          <cell r="B425">
            <v>247</v>
          </cell>
          <cell r="C425" t="str">
            <v>نجاح خميس محمود علي</v>
          </cell>
          <cell r="D425">
            <v>941.6</v>
          </cell>
          <cell r="E425"/>
          <cell r="F425">
            <v>5.31</v>
          </cell>
          <cell r="G425"/>
          <cell r="H425">
            <v>50</v>
          </cell>
          <cell r="I425"/>
          <cell r="J425"/>
          <cell r="K425"/>
          <cell r="L425"/>
          <cell r="M425"/>
          <cell r="N425"/>
          <cell r="O425">
            <v>50</v>
          </cell>
          <cell r="P425"/>
          <cell r="Q425"/>
          <cell r="R425">
            <v>214.5</v>
          </cell>
          <cell r="S425">
            <v>12760.920000000002</v>
          </cell>
          <cell r="T425"/>
          <cell r="U425"/>
          <cell r="V425">
            <v>0</v>
          </cell>
          <cell r="W425">
            <v>5.9</v>
          </cell>
          <cell r="X425">
            <v>7.15</v>
          </cell>
          <cell r="Y425"/>
          <cell r="Z425"/>
          <cell r="AA425"/>
          <cell r="AB425"/>
          <cell r="AC425" t="str">
            <v>المكتبية الثالثة</v>
          </cell>
        </row>
        <row r="426">
          <cell r="A426">
            <v>28402242500161</v>
          </cell>
          <cell r="B426">
            <v>248</v>
          </cell>
          <cell r="C426" t="str">
            <v>نجلاء ربيع سيد محمد</v>
          </cell>
          <cell r="D426">
            <v>1004.94</v>
          </cell>
          <cell r="E426"/>
          <cell r="F426">
            <v>5.39</v>
          </cell>
          <cell r="G426"/>
          <cell r="H426">
            <v>140</v>
          </cell>
          <cell r="I426"/>
          <cell r="J426">
            <v>178.83</v>
          </cell>
          <cell r="K426"/>
          <cell r="L426"/>
          <cell r="M426"/>
          <cell r="N426"/>
          <cell r="O426">
            <v>318.83000000000004</v>
          </cell>
          <cell r="P426"/>
          <cell r="Q426"/>
          <cell r="R426">
            <v>226.5</v>
          </cell>
          <cell r="S426">
            <v>22478.569999999996</v>
          </cell>
          <cell r="T426"/>
          <cell r="U426"/>
          <cell r="V426">
            <v>0</v>
          </cell>
          <cell r="W426">
            <v>7.45</v>
          </cell>
          <cell r="X426">
            <v>9</v>
          </cell>
          <cell r="Y426"/>
          <cell r="Z426"/>
          <cell r="AA426">
            <v>1.1100000000000001</v>
          </cell>
          <cell r="AB426"/>
          <cell r="AC426" t="str">
            <v>المكتبية الثالثة</v>
          </cell>
        </row>
        <row r="427">
          <cell r="A427">
            <v>27406292500261</v>
          </cell>
          <cell r="B427">
            <v>249</v>
          </cell>
          <cell r="C427" t="str">
            <v>نجلاء عبد المنعم حسن</v>
          </cell>
          <cell r="D427">
            <v>1010.68</v>
          </cell>
          <cell r="E427"/>
          <cell r="F427">
            <v>5.09</v>
          </cell>
          <cell r="G427"/>
          <cell r="H427">
            <v>150</v>
          </cell>
          <cell r="I427"/>
          <cell r="J427"/>
          <cell r="K427"/>
          <cell r="L427"/>
          <cell r="M427"/>
          <cell r="N427"/>
          <cell r="O427">
            <v>150</v>
          </cell>
          <cell r="P427"/>
          <cell r="Q427"/>
          <cell r="R427">
            <v>228.5</v>
          </cell>
          <cell r="S427">
            <v>13686.87</v>
          </cell>
          <cell r="T427">
            <v>9.86</v>
          </cell>
          <cell r="U427"/>
          <cell r="V427">
            <v>9.86</v>
          </cell>
          <cell r="W427">
            <v>7.55</v>
          </cell>
          <cell r="X427">
            <v>7.8</v>
          </cell>
          <cell r="Y427"/>
          <cell r="Z427"/>
          <cell r="AA427"/>
          <cell r="AB427"/>
          <cell r="AC427" t="str">
            <v>المكتبية الثالثة</v>
          </cell>
        </row>
        <row r="428">
          <cell r="A428">
            <v>27609292501168</v>
          </cell>
          <cell r="B428">
            <v>250</v>
          </cell>
          <cell r="C428" t="str">
            <v>نجوى مصطفى محمد حسانين</v>
          </cell>
          <cell r="D428">
            <v>1035.5</v>
          </cell>
          <cell r="E428"/>
          <cell r="F428">
            <v>5.15</v>
          </cell>
          <cell r="G428"/>
          <cell r="H428">
            <v>50</v>
          </cell>
          <cell r="I428"/>
          <cell r="J428">
            <v>192.07</v>
          </cell>
          <cell r="K428"/>
          <cell r="L428"/>
          <cell r="M428"/>
          <cell r="N428"/>
          <cell r="O428">
            <v>242.07</v>
          </cell>
          <cell r="P428"/>
          <cell r="Q428"/>
          <cell r="R428">
            <v>238.5</v>
          </cell>
          <cell r="S428">
            <v>24005.820000000007</v>
          </cell>
          <cell r="T428"/>
          <cell r="U428"/>
          <cell r="V428">
            <v>0</v>
          </cell>
          <cell r="W428">
            <v>6.5</v>
          </cell>
          <cell r="X428">
            <v>8.4499999999999993</v>
          </cell>
          <cell r="Y428"/>
          <cell r="Z428"/>
          <cell r="AA428"/>
          <cell r="AB428"/>
          <cell r="AC428" t="str">
            <v>المكتبية الثالثة</v>
          </cell>
        </row>
        <row r="429">
          <cell r="A429">
            <v>28607262500206</v>
          </cell>
          <cell r="B429">
            <v>251</v>
          </cell>
          <cell r="C429" t="str">
            <v>نهى سمير عبد الواحد خضر</v>
          </cell>
          <cell r="D429">
            <v>1025.58</v>
          </cell>
          <cell r="E429"/>
          <cell r="F429">
            <v>5.32</v>
          </cell>
          <cell r="G429"/>
          <cell r="H429">
            <v>50</v>
          </cell>
          <cell r="I429"/>
          <cell r="J429"/>
          <cell r="K429"/>
          <cell r="L429"/>
          <cell r="M429"/>
          <cell r="N429"/>
          <cell r="O429">
            <v>50</v>
          </cell>
          <cell r="P429"/>
          <cell r="Q429"/>
          <cell r="R429">
            <v>224.5</v>
          </cell>
          <cell r="S429">
            <v>13988.339999999998</v>
          </cell>
          <cell r="T429"/>
          <cell r="U429"/>
          <cell r="V429">
            <v>0</v>
          </cell>
          <cell r="W429">
            <v>6.45</v>
          </cell>
          <cell r="X429">
            <v>8.1999999999999993</v>
          </cell>
          <cell r="Y429"/>
          <cell r="Z429"/>
          <cell r="AA429"/>
          <cell r="AB429"/>
          <cell r="AC429" t="str">
            <v>المكتبية الثالثة</v>
          </cell>
        </row>
        <row r="430">
          <cell r="A430">
            <v>28704092500902</v>
          </cell>
          <cell r="B430">
            <v>252</v>
          </cell>
          <cell r="C430" t="str">
            <v>نورة شعبان ثابت ابراهيم</v>
          </cell>
          <cell r="D430">
            <v>990.01</v>
          </cell>
          <cell r="E430"/>
          <cell r="F430">
            <v>5.32</v>
          </cell>
          <cell r="G430"/>
          <cell r="H430">
            <v>95</v>
          </cell>
          <cell r="I430"/>
          <cell r="J430">
            <v>90.62</v>
          </cell>
          <cell r="K430"/>
          <cell r="L430"/>
          <cell r="M430"/>
          <cell r="N430"/>
          <cell r="O430">
            <v>185.62</v>
          </cell>
          <cell r="P430"/>
          <cell r="Q430"/>
          <cell r="R430">
            <v>220.5</v>
          </cell>
          <cell r="S430">
            <v>20866.650000000001</v>
          </cell>
          <cell r="T430"/>
          <cell r="U430"/>
          <cell r="V430">
            <v>0</v>
          </cell>
          <cell r="W430">
            <v>6.55</v>
          </cell>
          <cell r="X430">
            <v>8.6</v>
          </cell>
          <cell r="Y430"/>
          <cell r="Z430"/>
          <cell r="AA430">
            <v>0.08</v>
          </cell>
          <cell r="AB430"/>
          <cell r="AC430" t="str">
            <v>المكتبية الثالثة</v>
          </cell>
        </row>
        <row r="431">
          <cell r="A431">
            <v>29005122600824</v>
          </cell>
          <cell r="B431">
            <v>253</v>
          </cell>
          <cell r="C431" t="str">
            <v>هاجر مختار محمود محمد</v>
          </cell>
          <cell r="D431">
            <v>941.6</v>
          </cell>
          <cell r="E431"/>
          <cell r="F431">
            <v>5.31</v>
          </cell>
          <cell r="G431"/>
          <cell r="H431">
            <v>50</v>
          </cell>
          <cell r="I431"/>
          <cell r="J431"/>
          <cell r="K431"/>
          <cell r="L431"/>
          <cell r="M431"/>
          <cell r="N431"/>
          <cell r="O431">
            <v>50</v>
          </cell>
          <cell r="P431"/>
          <cell r="Q431"/>
          <cell r="R431">
            <v>214.5</v>
          </cell>
          <cell r="S431">
            <v>13082.670000000002</v>
          </cell>
          <cell r="T431"/>
          <cell r="U431"/>
          <cell r="V431">
            <v>0</v>
          </cell>
          <cell r="W431">
            <v>5.9</v>
          </cell>
          <cell r="X431">
            <v>6.2</v>
          </cell>
          <cell r="Y431"/>
          <cell r="Z431"/>
          <cell r="AA431"/>
          <cell r="AB431"/>
          <cell r="AC431" t="str">
            <v>المكتبية الثالثة</v>
          </cell>
        </row>
        <row r="432">
          <cell r="A432">
            <v>28308212501646</v>
          </cell>
          <cell r="B432">
            <v>254</v>
          </cell>
          <cell r="C432" t="str">
            <v>هاله صلاح الدين عامر احمد</v>
          </cell>
          <cell r="D432">
            <v>1015.95</v>
          </cell>
          <cell r="E432"/>
          <cell r="F432">
            <v>5.1100000000000003</v>
          </cell>
          <cell r="G432"/>
          <cell r="H432">
            <v>140</v>
          </cell>
          <cell r="I432"/>
          <cell r="J432"/>
          <cell r="K432"/>
          <cell r="L432"/>
          <cell r="M432"/>
          <cell r="N432"/>
          <cell r="O432">
            <v>140</v>
          </cell>
          <cell r="P432"/>
          <cell r="Q432"/>
          <cell r="R432">
            <v>230.5</v>
          </cell>
          <cell r="S432">
            <v>13391.390000000003</v>
          </cell>
          <cell r="T432"/>
          <cell r="U432"/>
          <cell r="V432">
            <v>0</v>
          </cell>
          <cell r="W432">
            <v>7.5</v>
          </cell>
          <cell r="X432">
            <v>7.8</v>
          </cell>
          <cell r="Y432"/>
          <cell r="Z432"/>
          <cell r="AA432"/>
          <cell r="AB432"/>
          <cell r="AC432" t="str">
            <v>المكتبية الثالثة</v>
          </cell>
        </row>
        <row r="433">
          <cell r="A433">
            <v>28206212500324</v>
          </cell>
          <cell r="B433">
            <v>255</v>
          </cell>
          <cell r="C433" t="str">
            <v>هبه حمزه احمد محمد</v>
          </cell>
          <cell r="D433">
            <v>978.07</v>
          </cell>
          <cell r="E433"/>
          <cell r="F433">
            <v>4.92</v>
          </cell>
          <cell r="G433"/>
          <cell r="H433">
            <v>145</v>
          </cell>
          <cell r="I433"/>
          <cell r="J433">
            <v>181.37</v>
          </cell>
          <cell r="K433"/>
          <cell r="L433"/>
          <cell r="M433"/>
          <cell r="N433"/>
          <cell r="O433">
            <v>326.37</v>
          </cell>
          <cell r="P433"/>
          <cell r="Q433"/>
          <cell r="R433">
            <v>221.12</v>
          </cell>
          <cell r="S433">
            <v>23111.39</v>
          </cell>
          <cell r="T433"/>
          <cell r="U433"/>
          <cell r="V433">
            <v>0</v>
          </cell>
          <cell r="W433">
            <v>7.3</v>
          </cell>
          <cell r="X433">
            <v>9.0500000000000007</v>
          </cell>
          <cell r="Y433"/>
          <cell r="Z433"/>
          <cell r="AA433">
            <v>1.27</v>
          </cell>
          <cell r="AB433"/>
          <cell r="AC433" t="str">
            <v>المكتبية الثالثة</v>
          </cell>
        </row>
        <row r="434">
          <cell r="A434">
            <v>28803032503081</v>
          </cell>
          <cell r="B434">
            <v>256</v>
          </cell>
          <cell r="C434" t="str">
            <v>هبه محمد عبد القادر محمد</v>
          </cell>
          <cell r="D434">
            <v>995.28</v>
          </cell>
          <cell r="E434"/>
          <cell r="F434">
            <v>5.34</v>
          </cell>
          <cell r="G434"/>
          <cell r="H434">
            <v>50</v>
          </cell>
          <cell r="I434"/>
          <cell r="J434"/>
          <cell r="K434"/>
          <cell r="L434"/>
          <cell r="M434"/>
          <cell r="N434"/>
          <cell r="O434">
            <v>50</v>
          </cell>
          <cell r="P434"/>
          <cell r="Q434"/>
          <cell r="R434">
            <v>222.5</v>
          </cell>
          <cell r="S434">
            <v>13466.430000000002</v>
          </cell>
          <cell r="T434"/>
          <cell r="U434"/>
          <cell r="V434">
            <v>0</v>
          </cell>
          <cell r="W434">
            <v>6.25</v>
          </cell>
          <cell r="X434">
            <v>7.35</v>
          </cell>
          <cell r="Y434"/>
          <cell r="Z434"/>
          <cell r="AA434"/>
          <cell r="AB434"/>
          <cell r="AC434" t="str">
            <v>المكتبية الثالثة</v>
          </cell>
        </row>
        <row r="435">
          <cell r="A435">
            <v>28303032500089</v>
          </cell>
          <cell r="B435">
            <v>257</v>
          </cell>
          <cell r="C435" t="str">
            <v>هناء جلال سيد مصطفى</v>
          </cell>
          <cell r="D435">
            <v>1015.95</v>
          </cell>
          <cell r="E435"/>
          <cell r="F435">
            <v>5.1100000000000003</v>
          </cell>
          <cell r="G435"/>
          <cell r="H435">
            <v>50</v>
          </cell>
          <cell r="I435"/>
          <cell r="J435"/>
          <cell r="K435"/>
          <cell r="L435"/>
          <cell r="M435"/>
          <cell r="N435"/>
          <cell r="O435">
            <v>50</v>
          </cell>
          <cell r="P435"/>
          <cell r="Q435"/>
          <cell r="R435">
            <v>230.5</v>
          </cell>
          <cell r="S435">
            <v>13755.020000000002</v>
          </cell>
          <cell r="T435"/>
          <cell r="U435"/>
          <cell r="V435">
            <v>0</v>
          </cell>
          <cell r="W435">
            <v>6.4</v>
          </cell>
          <cell r="X435">
            <v>8.4</v>
          </cell>
          <cell r="Y435"/>
          <cell r="Z435"/>
          <cell r="AA435"/>
          <cell r="AB435"/>
          <cell r="AC435" t="str">
            <v>المكتبية الثالثة</v>
          </cell>
        </row>
        <row r="436">
          <cell r="A436">
            <v>28609292500041</v>
          </cell>
          <cell r="B436">
            <v>258</v>
          </cell>
          <cell r="C436" t="str">
            <v>هويدا احمد بداري علي</v>
          </cell>
          <cell r="D436">
            <v>1046.77</v>
          </cell>
          <cell r="E436"/>
          <cell r="F436">
            <v>5.13</v>
          </cell>
          <cell r="G436"/>
          <cell r="H436">
            <v>95</v>
          </cell>
          <cell r="I436"/>
          <cell r="J436">
            <v>186.45</v>
          </cell>
          <cell r="K436"/>
          <cell r="L436"/>
          <cell r="M436"/>
          <cell r="N436"/>
          <cell r="O436">
            <v>281.45</v>
          </cell>
          <cell r="P436"/>
          <cell r="Q436"/>
          <cell r="R436">
            <v>232.5</v>
          </cell>
          <cell r="S436">
            <v>24077.54</v>
          </cell>
          <cell r="T436"/>
          <cell r="U436"/>
          <cell r="V436">
            <v>0</v>
          </cell>
          <cell r="W436">
            <v>7.35</v>
          </cell>
          <cell r="X436">
            <v>9.5</v>
          </cell>
          <cell r="Y436"/>
          <cell r="Z436"/>
          <cell r="AA436">
            <v>2.48</v>
          </cell>
          <cell r="AB436"/>
          <cell r="AC436" t="str">
            <v>المكتبية الثالثة</v>
          </cell>
        </row>
        <row r="437">
          <cell r="A437">
            <v>28804082500259</v>
          </cell>
          <cell r="B437">
            <v>259</v>
          </cell>
          <cell r="C437" t="str">
            <v>هيثم محمد عبد اللاه عبد النبي</v>
          </cell>
          <cell r="D437">
            <v>986.29</v>
          </cell>
          <cell r="E437"/>
          <cell r="F437">
            <v>5.36</v>
          </cell>
          <cell r="G437"/>
          <cell r="H437">
            <v>50</v>
          </cell>
          <cell r="I437"/>
          <cell r="J437">
            <v>81</v>
          </cell>
          <cell r="K437"/>
          <cell r="L437"/>
          <cell r="M437"/>
          <cell r="N437"/>
          <cell r="O437">
            <v>131</v>
          </cell>
          <cell r="P437"/>
          <cell r="Q437"/>
          <cell r="R437">
            <v>214.5</v>
          </cell>
          <cell r="S437">
            <v>21836.769999999997</v>
          </cell>
          <cell r="T437"/>
          <cell r="U437"/>
          <cell r="V437">
            <v>0</v>
          </cell>
          <cell r="W437">
            <v>6.2</v>
          </cell>
          <cell r="X437">
            <v>8.0500000000000007</v>
          </cell>
          <cell r="Y437"/>
          <cell r="Z437"/>
          <cell r="AA437"/>
          <cell r="AB437"/>
          <cell r="AC437" t="str">
            <v>المكتبية الثالثة</v>
          </cell>
        </row>
        <row r="438">
          <cell r="A438">
            <v>27812162500101</v>
          </cell>
          <cell r="B438">
            <v>260</v>
          </cell>
          <cell r="C438" t="str">
            <v>وفاء علي محمد المليجي</v>
          </cell>
          <cell r="D438">
            <v>1041.3599999999999</v>
          </cell>
          <cell r="E438"/>
          <cell r="F438">
            <v>5.1100000000000003</v>
          </cell>
          <cell r="G438"/>
          <cell r="H438">
            <v>50</v>
          </cell>
          <cell r="I438"/>
          <cell r="J438"/>
          <cell r="K438"/>
          <cell r="L438"/>
          <cell r="M438"/>
          <cell r="N438"/>
          <cell r="O438">
            <v>50</v>
          </cell>
          <cell r="P438"/>
          <cell r="Q438"/>
          <cell r="R438">
            <v>230.5</v>
          </cell>
          <cell r="S438">
            <v>14024.919999999998</v>
          </cell>
          <cell r="T438"/>
          <cell r="U438"/>
          <cell r="V438">
            <v>0</v>
          </cell>
          <cell r="W438">
            <v>6.5</v>
          </cell>
          <cell r="X438">
            <v>7.9</v>
          </cell>
          <cell r="Y438"/>
          <cell r="Z438"/>
          <cell r="AA438"/>
          <cell r="AB438"/>
          <cell r="AC438" t="str">
            <v>المكتبية الثالثة</v>
          </cell>
        </row>
        <row r="439">
          <cell r="A439">
            <v>28008171802039</v>
          </cell>
          <cell r="B439">
            <v>261</v>
          </cell>
          <cell r="C439" t="str">
            <v>وليد محمد كمال محمد</v>
          </cell>
          <cell r="D439">
            <v>1029.8900000000001</v>
          </cell>
          <cell r="E439"/>
          <cell r="F439">
            <v>5.54</v>
          </cell>
          <cell r="G439"/>
          <cell r="H439">
            <v>145</v>
          </cell>
          <cell r="I439"/>
          <cell r="J439"/>
          <cell r="K439"/>
          <cell r="L439"/>
          <cell r="M439"/>
          <cell r="N439"/>
          <cell r="O439">
            <v>145</v>
          </cell>
          <cell r="P439"/>
          <cell r="Q439"/>
          <cell r="R439">
            <v>224.5</v>
          </cell>
          <cell r="S439">
            <v>13669.330000000002</v>
          </cell>
          <cell r="T439"/>
          <cell r="U439"/>
          <cell r="V439">
            <v>0</v>
          </cell>
          <cell r="W439">
            <v>7.65</v>
          </cell>
          <cell r="X439">
            <v>8.9499999999999993</v>
          </cell>
          <cell r="Y439"/>
          <cell r="Z439"/>
          <cell r="AA439">
            <v>0.97</v>
          </cell>
          <cell r="AB439"/>
          <cell r="AC439" t="str">
            <v>المكتبية الثالثة</v>
          </cell>
        </row>
        <row r="440">
          <cell r="A440">
            <v>28610242500049</v>
          </cell>
          <cell r="B440">
            <v>262</v>
          </cell>
          <cell r="C440" t="str">
            <v>يمني محمد ممدوح محمود</v>
          </cell>
          <cell r="D440">
            <v>1004.94</v>
          </cell>
          <cell r="E440"/>
          <cell r="F440">
            <v>5.39</v>
          </cell>
          <cell r="G440"/>
          <cell r="H440">
            <v>50</v>
          </cell>
          <cell r="I440"/>
          <cell r="J440"/>
          <cell r="K440"/>
          <cell r="L440"/>
          <cell r="M440"/>
          <cell r="N440"/>
          <cell r="O440">
            <v>50</v>
          </cell>
          <cell r="P440"/>
          <cell r="Q440"/>
          <cell r="R440">
            <v>226.5</v>
          </cell>
          <cell r="S440">
            <v>13547.260000000002</v>
          </cell>
          <cell r="T440"/>
          <cell r="U440"/>
          <cell r="V440">
            <v>0</v>
          </cell>
          <cell r="W440">
            <v>6.3</v>
          </cell>
          <cell r="X440">
            <v>7.65</v>
          </cell>
          <cell r="Y440"/>
          <cell r="Z440"/>
          <cell r="AA440"/>
          <cell r="AB440"/>
          <cell r="AC440" t="str">
            <v>المكتبية الثالثة</v>
          </cell>
        </row>
        <row r="441">
          <cell r="A441">
            <v>26807012501217</v>
          </cell>
          <cell r="B441">
            <v>438</v>
          </cell>
          <cell r="C441" t="str">
            <v>ابراهيم صبرة عبدالغنى ابراهيم</v>
          </cell>
          <cell r="D441">
            <v>1294.31</v>
          </cell>
          <cell r="E441">
            <v>1.34</v>
          </cell>
          <cell r="F441">
            <v>9.18</v>
          </cell>
          <cell r="G441"/>
          <cell r="H441">
            <v>150</v>
          </cell>
          <cell r="I441"/>
          <cell r="J441"/>
          <cell r="K441"/>
          <cell r="L441"/>
          <cell r="M441"/>
          <cell r="N441"/>
          <cell r="O441">
            <v>150</v>
          </cell>
          <cell r="P441"/>
          <cell r="Q441"/>
          <cell r="R441">
            <v>304.2</v>
          </cell>
          <cell r="S441">
            <v>16083.149999999998</v>
          </cell>
          <cell r="T441"/>
          <cell r="U441"/>
          <cell r="V441">
            <v>0</v>
          </cell>
          <cell r="W441">
            <v>9.4499999999999993</v>
          </cell>
          <cell r="X441">
            <v>10.6</v>
          </cell>
          <cell r="Y441"/>
          <cell r="Z441">
            <v>17.579999999999998</v>
          </cell>
          <cell r="AA441">
            <v>5.3</v>
          </cell>
          <cell r="AB441"/>
          <cell r="AC441" t="str">
            <v>حرفية ومعاونه</v>
          </cell>
        </row>
        <row r="442">
          <cell r="A442">
            <v>26403092501138</v>
          </cell>
          <cell r="B442">
            <v>439</v>
          </cell>
          <cell r="C442" t="str">
            <v>احمد ثابت احمد محمد</v>
          </cell>
          <cell r="D442">
            <v>1524.18</v>
          </cell>
          <cell r="E442">
            <v>178.01</v>
          </cell>
          <cell r="F442">
            <v>52.64</v>
          </cell>
          <cell r="G442"/>
          <cell r="H442">
            <v>150</v>
          </cell>
          <cell r="I442"/>
          <cell r="J442"/>
          <cell r="K442"/>
          <cell r="L442"/>
          <cell r="M442"/>
          <cell r="N442"/>
          <cell r="O442">
            <v>150</v>
          </cell>
          <cell r="P442"/>
          <cell r="Q442"/>
          <cell r="R442">
            <v>407.87</v>
          </cell>
          <cell r="S442">
            <v>21361.119999999999</v>
          </cell>
          <cell r="T442"/>
          <cell r="U442"/>
          <cell r="V442">
            <v>0</v>
          </cell>
          <cell r="W442">
            <v>12.5</v>
          </cell>
          <cell r="X442">
            <v>13.8</v>
          </cell>
          <cell r="Y442"/>
          <cell r="Z442">
            <v>57.34</v>
          </cell>
          <cell r="AA442">
            <v>13.74</v>
          </cell>
          <cell r="AB442"/>
          <cell r="AC442" t="str">
            <v>حرفية ومعاونه</v>
          </cell>
        </row>
        <row r="443">
          <cell r="A443">
            <v>25802172500831</v>
          </cell>
          <cell r="B443">
            <v>440</v>
          </cell>
          <cell r="C443" t="str">
            <v>احمد عبدالرازق محمد عبدالرازق</v>
          </cell>
          <cell r="D443">
            <v>1476.21</v>
          </cell>
          <cell r="E443">
            <v>80.959999999999994</v>
          </cell>
          <cell r="F443">
            <v>36.520000000000003</v>
          </cell>
          <cell r="G443"/>
          <cell r="H443">
            <v>100</v>
          </cell>
          <cell r="I443"/>
          <cell r="J443"/>
          <cell r="K443"/>
          <cell r="L443"/>
          <cell r="M443"/>
          <cell r="N443"/>
          <cell r="O443">
            <v>100</v>
          </cell>
          <cell r="P443"/>
          <cell r="Q443"/>
          <cell r="R443">
            <v>370.03</v>
          </cell>
          <cell r="S443">
            <v>28752.839999999997</v>
          </cell>
          <cell r="T443">
            <v>15.86</v>
          </cell>
          <cell r="U443"/>
          <cell r="V443">
            <v>15.86</v>
          </cell>
          <cell r="W443">
            <v>11.05</v>
          </cell>
          <cell r="X443">
            <v>12.15</v>
          </cell>
          <cell r="Y443"/>
          <cell r="Z443">
            <v>36.549999999999997</v>
          </cell>
          <cell r="AA443">
            <v>9.5</v>
          </cell>
          <cell r="AB443"/>
          <cell r="AC443" t="str">
            <v>حرفية ومعاونه</v>
          </cell>
        </row>
        <row r="444">
          <cell r="A444">
            <v>26201132500995</v>
          </cell>
          <cell r="B444">
            <v>441</v>
          </cell>
          <cell r="C444" t="str">
            <v>احمد محمود احمد عبد الله</v>
          </cell>
          <cell r="D444">
            <v>1376.03</v>
          </cell>
          <cell r="E444">
            <v>110.91</v>
          </cell>
          <cell r="F444">
            <v>30.17</v>
          </cell>
          <cell r="G444"/>
          <cell r="H444">
            <v>150</v>
          </cell>
          <cell r="I444"/>
          <cell r="J444"/>
          <cell r="K444"/>
          <cell r="L444"/>
          <cell r="M444"/>
          <cell r="N444"/>
          <cell r="O444">
            <v>150</v>
          </cell>
          <cell r="P444"/>
          <cell r="Q444"/>
          <cell r="R444">
            <v>355.03</v>
          </cell>
          <cell r="S444">
            <v>18629.090000000004</v>
          </cell>
          <cell r="T444"/>
          <cell r="U444"/>
          <cell r="V444">
            <v>0</v>
          </cell>
          <cell r="W444">
            <v>10.9</v>
          </cell>
          <cell r="X444">
            <v>12.05</v>
          </cell>
          <cell r="Y444"/>
          <cell r="Z444">
            <v>36.33</v>
          </cell>
          <cell r="AA444">
            <v>9.2100000000000009</v>
          </cell>
          <cell r="AB444"/>
          <cell r="AC444" t="str">
            <v>حرفية ومعاونه</v>
          </cell>
        </row>
        <row r="445">
          <cell r="A445">
            <v>26305232501115</v>
          </cell>
          <cell r="B445">
            <v>442</v>
          </cell>
          <cell r="C445" t="str">
            <v>اشرف شوكت احمد خليل</v>
          </cell>
          <cell r="D445">
            <v>1507.78</v>
          </cell>
          <cell r="E445">
            <v>170.83</v>
          </cell>
          <cell r="F445">
            <v>50.2</v>
          </cell>
          <cell r="G445"/>
          <cell r="H445">
            <v>150</v>
          </cell>
          <cell r="I445"/>
          <cell r="J445"/>
          <cell r="K445"/>
          <cell r="L445">
            <v>15</v>
          </cell>
          <cell r="M445"/>
          <cell r="N445"/>
          <cell r="O445">
            <v>165</v>
          </cell>
          <cell r="P445"/>
          <cell r="Q445"/>
          <cell r="R445">
            <v>402.22</v>
          </cell>
          <cell r="S445">
            <v>21263.06</v>
          </cell>
          <cell r="T445"/>
          <cell r="U445"/>
          <cell r="V445">
            <v>0</v>
          </cell>
          <cell r="W445">
            <v>12.4</v>
          </cell>
          <cell r="X445">
            <v>13.7</v>
          </cell>
          <cell r="Y445"/>
          <cell r="Z445">
            <v>56.38</v>
          </cell>
          <cell r="AA445">
            <v>13.51</v>
          </cell>
          <cell r="AB445"/>
          <cell r="AC445" t="str">
            <v>حرفية ومعاونه</v>
          </cell>
        </row>
        <row r="446">
          <cell r="A446">
            <v>26009052500155</v>
          </cell>
          <cell r="B446">
            <v>443</v>
          </cell>
          <cell r="C446" t="str">
            <v>اشرف على عبدالرحمن على</v>
          </cell>
          <cell r="D446">
            <v>1929.57</v>
          </cell>
          <cell r="E446">
            <v>360.24</v>
          </cell>
          <cell r="F446">
            <v>89.71</v>
          </cell>
          <cell r="G446"/>
          <cell r="H446">
            <v>100</v>
          </cell>
          <cell r="I446"/>
          <cell r="J446"/>
          <cell r="K446"/>
          <cell r="L446"/>
          <cell r="M446"/>
          <cell r="N446"/>
          <cell r="O446">
            <v>100</v>
          </cell>
          <cell r="P446"/>
          <cell r="Q446"/>
          <cell r="R446">
            <v>554.51</v>
          </cell>
          <cell r="S446">
            <v>29160</v>
          </cell>
          <cell r="T446"/>
          <cell r="U446"/>
          <cell r="V446">
            <v>0</v>
          </cell>
          <cell r="W446">
            <v>16.25</v>
          </cell>
          <cell r="X446">
            <v>17.850000000000001</v>
          </cell>
          <cell r="Y446"/>
          <cell r="Z446">
            <v>107.58</v>
          </cell>
          <cell r="AA446">
            <v>24.58</v>
          </cell>
          <cell r="AB446"/>
          <cell r="AC446" t="str">
            <v>حرفية ومعاونه</v>
          </cell>
        </row>
        <row r="447">
          <cell r="A447">
            <v>27402092500155</v>
          </cell>
          <cell r="B447">
            <v>444</v>
          </cell>
          <cell r="C447" t="str">
            <v>جلال عبدالراضي احمد سعيد</v>
          </cell>
          <cell r="D447">
            <v>1436.29</v>
          </cell>
          <cell r="E447">
            <v>138.35</v>
          </cell>
          <cell r="F447">
            <v>39.33</v>
          </cell>
          <cell r="G447"/>
          <cell r="H447">
            <v>150</v>
          </cell>
          <cell r="I447"/>
          <cell r="J447"/>
          <cell r="K447"/>
          <cell r="L447"/>
          <cell r="M447"/>
          <cell r="N447"/>
          <cell r="O447">
            <v>150</v>
          </cell>
          <cell r="P447"/>
          <cell r="Q447"/>
          <cell r="R447">
            <v>376.64</v>
          </cell>
          <cell r="S447">
            <v>19977.939999999999</v>
          </cell>
          <cell r="T447"/>
          <cell r="U447"/>
          <cell r="V447">
            <v>0</v>
          </cell>
          <cell r="W447">
            <v>11.55</v>
          </cell>
          <cell r="X447">
            <v>12.75</v>
          </cell>
          <cell r="Y447"/>
          <cell r="Z447">
            <v>44.89</v>
          </cell>
          <cell r="AA447">
            <v>11.06</v>
          </cell>
          <cell r="AB447"/>
          <cell r="AC447" t="str">
            <v>حرفية ومعاونه</v>
          </cell>
        </row>
        <row r="448">
          <cell r="A448">
            <v>25801052500076</v>
          </cell>
          <cell r="B448">
            <v>445</v>
          </cell>
          <cell r="C448" t="str">
            <v>جمال إبراهيم إدريس أبو زيد</v>
          </cell>
          <cell r="D448">
            <v>1722.71</v>
          </cell>
          <cell r="E448">
            <v>269.52999999999997</v>
          </cell>
          <cell r="F448">
            <v>78.77</v>
          </cell>
          <cell r="G448"/>
          <cell r="H448">
            <v>150</v>
          </cell>
          <cell r="I448"/>
          <cell r="J448"/>
          <cell r="K448"/>
          <cell r="L448"/>
          <cell r="M448"/>
          <cell r="N448"/>
          <cell r="O448">
            <v>150</v>
          </cell>
          <cell r="P448"/>
          <cell r="Q448"/>
          <cell r="R448">
            <v>479.95</v>
          </cell>
          <cell r="S448"/>
          <cell r="T448"/>
          <cell r="U448"/>
          <cell r="V448">
            <v>0</v>
          </cell>
          <cell r="W448">
            <v>14.6</v>
          </cell>
          <cell r="X448">
            <v>16.05</v>
          </cell>
          <cell r="Y448"/>
          <cell r="Z448">
            <v>85.29</v>
          </cell>
          <cell r="AA448">
            <v>19.760000000000002</v>
          </cell>
          <cell r="AB448"/>
          <cell r="AC448" t="str">
            <v>حرفية ومعاونه</v>
          </cell>
        </row>
        <row r="449">
          <cell r="A449">
            <v>25707012500174</v>
          </cell>
          <cell r="B449">
            <v>446</v>
          </cell>
          <cell r="C449" t="str">
            <v>جنيدى سليمان مجلى سليمان</v>
          </cell>
          <cell r="D449">
            <v>1504.24</v>
          </cell>
          <cell r="E449">
            <v>170.18</v>
          </cell>
          <cell r="F449">
            <v>49.73</v>
          </cell>
          <cell r="G449"/>
          <cell r="H449">
            <v>50</v>
          </cell>
          <cell r="I449"/>
          <cell r="J449"/>
          <cell r="K449"/>
          <cell r="L449"/>
          <cell r="M449"/>
          <cell r="N449"/>
          <cell r="O449">
            <v>50</v>
          </cell>
          <cell r="P449"/>
          <cell r="Q449"/>
          <cell r="R449">
            <v>401.7</v>
          </cell>
          <cell r="S449"/>
          <cell r="T449">
            <v>11.9</v>
          </cell>
          <cell r="U449"/>
          <cell r="V449">
            <v>11.9</v>
          </cell>
          <cell r="W449">
            <v>11.5</v>
          </cell>
          <cell r="X449"/>
          <cell r="Y449"/>
          <cell r="Z449">
            <v>43.51</v>
          </cell>
          <cell r="AA449"/>
          <cell r="AB449"/>
          <cell r="AC449" t="str">
            <v>حرفية ومعاونه</v>
          </cell>
        </row>
        <row r="450">
          <cell r="A450">
            <v>27302102502858</v>
          </cell>
          <cell r="B450">
            <v>447</v>
          </cell>
          <cell r="C450" t="str">
            <v>حسام الدين فتحى محمد عبدالعاطى</v>
          </cell>
          <cell r="D450">
            <v>1014.64</v>
          </cell>
          <cell r="E450">
            <v>95.76</v>
          </cell>
          <cell r="F450">
            <v>27.31</v>
          </cell>
          <cell r="G450"/>
          <cell r="H450">
            <v>150</v>
          </cell>
          <cell r="I450"/>
          <cell r="J450"/>
          <cell r="K450"/>
          <cell r="L450"/>
          <cell r="M450"/>
          <cell r="N450"/>
          <cell r="O450">
            <v>150</v>
          </cell>
          <cell r="P450"/>
          <cell r="Q450"/>
          <cell r="R450">
            <v>265.39</v>
          </cell>
          <cell r="S450">
            <v>17226.480000000003</v>
          </cell>
          <cell r="T450"/>
          <cell r="U450"/>
          <cell r="V450">
            <v>0</v>
          </cell>
          <cell r="W450">
            <v>8.35</v>
          </cell>
          <cell r="X450">
            <v>8.85</v>
          </cell>
          <cell r="Y450"/>
          <cell r="Z450">
            <v>2.85</v>
          </cell>
          <cell r="AA450">
            <v>0.68</v>
          </cell>
          <cell r="AB450"/>
          <cell r="AC450" t="str">
            <v>حرفية ومعاونه</v>
          </cell>
        </row>
        <row r="451">
          <cell r="A451">
            <v>26806252501251</v>
          </cell>
          <cell r="B451">
            <v>448</v>
          </cell>
          <cell r="C451" t="str">
            <v>حمدان احمد عبدالمجيد محمد</v>
          </cell>
          <cell r="D451">
            <v>1368.29</v>
          </cell>
          <cell r="E451">
            <v>31.41</v>
          </cell>
          <cell r="F451">
            <v>20.03</v>
          </cell>
          <cell r="G451"/>
          <cell r="H451">
            <v>100</v>
          </cell>
          <cell r="I451"/>
          <cell r="J451"/>
          <cell r="K451"/>
          <cell r="L451"/>
          <cell r="M451"/>
          <cell r="N451"/>
          <cell r="O451">
            <v>100</v>
          </cell>
          <cell r="P451"/>
          <cell r="Q451"/>
          <cell r="R451">
            <v>331.02</v>
          </cell>
          <cell r="S451">
            <v>17560.82</v>
          </cell>
          <cell r="T451">
            <v>15.49</v>
          </cell>
          <cell r="U451"/>
          <cell r="V451">
            <v>15.49</v>
          </cell>
          <cell r="W451">
            <v>9.85</v>
          </cell>
          <cell r="X451">
            <v>10.95</v>
          </cell>
          <cell r="Y451"/>
          <cell r="Z451">
            <v>21.22</v>
          </cell>
          <cell r="AA451">
            <v>6.19</v>
          </cell>
          <cell r="AB451"/>
          <cell r="AC451" t="str">
            <v>حرفية ومعاونه</v>
          </cell>
        </row>
        <row r="452">
          <cell r="A452">
            <v>27004052500254</v>
          </cell>
          <cell r="B452">
            <v>449</v>
          </cell>
          <cell r="C452" t="str">
            <v>حمدى صالحين محمد صالحين</v>
          </cell>
          <cell r="D452">
            <v>1377.94</v>
          </cell>
          <cell r="E452">
            <v>111.21</v>
          </cell>
          <cell r="F452">
            <v>30.4</v>
          </cell>
          <cell r="G452"/>
          <cell r="H452">
            <v>150</v>
          </cell>
          <cell r="I452"/>
          <cell r="J452"/>
          <cell r="K452"/>
          <cell r="L452"/>
          <cell r="M452"/>
          <cell r="N452"/>
          <cell r="O452">
            <v>150</v>
          </cell>
          <cell r="P452"/>
          <cell r="Q452"/>
          <cell r="R452">
            <v>355.27</v>
          </cell>
          <cell r="S452">
            <v>18658.970000000005</v>
          </cell>
          <cell r="T452"/>
          <cell r="U452"/>
          <cell r="V452">
            <v>0</v>
          </cell>
          <cell r="W452">
            <v>10.9</v>
          </cell>
          <cell r="X452">
            <v>12.1</v>
          </cell>
          <cell r="Y452"/>
          <cell r="Z452">
            <v>36.54</v>
          </cell>
          <cell r="AA452">
            <v>9.26</v>
          </cell>
          <cell r="AB452"/>
          <cell r="AC452" t="str">
            <v>حرفية ومعاونه</v>
          </cell>
        </row>
        <row r="453">
          <cell r="A453">
            <v>26806202502116</v>
          </cell>
          <cell r="B453">
            <v>450</v>
          </cell>
          <cell r="C453" t="str">
            <v>حمدى محمود محمد محمد</v>
          </cell>
          <cell r="D453">
            <v>1462.48</v>
          </cell>
          <cell r="E453">
            <v>150.87</v>
          </cell>
          <cell r="F453">
            <v>43.33</v>
          </cell>
          <cell r="G453"/>
          <cell r="H453">
            <v>150</v>
          </cell>
          <cell r="I453"/>
          <cell r="J453"/>
          <cell r="K453"/>
          <cell r="L453"/>
          <cell r="M453"/>
          <cell r="N453"/>
          <cell r="O453">
            <v>150</v>
          </cell>
          <cell r="P453"/>
          <cell r="Q453"/>
          <cell r="R453">
            <v>386.5</v>
          </cell>
          <cell r="S453">
            <v>21298.080000000005</v>
          </cell>
          <cell r="T453"/>
          <cell r="U453"/>
          <cell r="V453">
            <v>0</v>
          </cell>
          <cell r="W453">
            <v>11.8</v>
          </cell>
          <cell r="X453">
            <v>13.05</v>
          </cell>
          <cell r="Y453"/>
          <cell r="Z453">
            <v>48.67</v>
          </cell>
          <cell r="AA453">
            <v>11.87</v>
          </cell>
          <cell r="AB453"/>
          <cell r="AC453" t="str">
            <v>حرفية ومعاونه</v>
          </cell>
        </row>
        <row r="454">
          <cell r="A454">
            <v>27311102502831</v>
          </cell>
          <cell r="B454">
            <v>451</v>
          </cell>
          <cell r="C454" t="str">
            <v>خلف الله حسن مصطفى محمد</v>
          </cell>
          <cell r="D454">
            <v>1324.81</v>
          </cell>
          <cell r="E454">
            <v>15.77</v>
          </cell>
          <cell r="F454">
            <v>13.92</v>
          </cell>
          <cell r="G454"/>
          <cell r="H454">
            <v>150</v>
          </cell>
          <cell r="I454"/>
          <cell r="J454"/>
          <cell r="K454"/>
          <cell r="L454"/>
          <cell r="M454"/>
          <cell r="N454"/>
          <cell r="O454">
            <v>150</v>
          </cell>
          <cell r="P454"/>
          <cell r="Q454"/>
          <cell r="R454">
            <v>315.55</v>
          </cell>
          <cell r="S454">
            <v>26143.74</v>
          </cell>
          <cell r="T454">
            <v>3.38</v>
          </cell>
          <cell r="U454"/>
          <cell r="V454">
            <v>3.38</v>
          </cell>
          <cell r="W454">
            <v>9.8000000000000007</v>
          </cell>
          <cell r="X454">
            <v>10.9</v>
          </cell>
          <cell r="Y454"/>
          <cell r="Z454">
            <v>21.63</v>
          </cell>
          <cell r="AA454">
            <v>6.18</v>
          </cell>
          <cell r="AB454"/>
          <cell r="AC454" t="str">
            <v>حرفية ومعاونه</v>
          </cell>
        </row>
        <row r="455">
          <cell r="A455">
            <v>26303122501711</v>
          </cell>
          <cell r="B455">
            <v>452</v>
          </cell>
          <cell r="C455" t="str">
            <v>دوينى محمد عبدالجيد عبد الحميد</v>
          </cell>
          <cell r="D455">
            <v>1546.97</v>
          </cell>
          <cell r="E455">
            <v>171.72</v>
          </cell>
          <cell r="F455">
            <v>50.44</v>
          </cell>
          <cell r="G455"/>
          <cell r="H455">
            <v>150</v>
          </cell>
          <cell r="I455"/>
          <cell r="J455"/>
          <cell r="K455"/>
          <cell r="L455"/>
          <cell r="M455"/>
          <cell r="N455"/>
          <cell r="O455">
            <v>150</v>
          </cell>
          <cell r="P455"/>
          <cell r="Q455"/>
          <cell r="R455">
            <v>402.92</v>
          </cell>
          <cell r="S455">
            <v>23170.75</v>
          </cell>
          <cell r="T455"/>
          <cell r="U455"/>
          <cell r="V455">
            <v>0</v>
          </cell>
          <cell r="W455">
            <v>12.6</v>
          </cell>
          <cell r="X455">
            <v>13.9</v>
          </cell>
          <cell r="Y455"/>
          <cell r="Z455">
            <v>58.64</v>
          </cell>
          <cell r="AA455">
            <v>14.05</v>
          </cell>
          <cell r="AB455"/>
          <cell r="AC455" t="str">
            <v>حرفية ومعاونه</v>
          </cell>
        </row>
        <row r="456">
          <cell r="A456">
            <v>26912032501491</v>
          </cell>
          <cell r="B456">
            <v>453</v>
          </cell>
          <cell r="C456" t="str">
            <v>رجب فرغلي حسن سيد</v>
          </cell>
          <cell r="D456">
            <v>1397.16</v>
          </cell>
          <cell r="E456">
            <v>121.11</v>
          </cell>
          <cell r="F456">
            <v>33.479999999999997</v>
          </cell>
          <cell r="G456"/>
          <cell r="H456">
            <v>150</v>
          </cell>
          <cell r="I456"/>
          <cell r="J456"/>
          <cell r="K456"/>
          <cell r="L456"/>
          <cell r="M456"/>
          <cell r="N456"/>
          <cell r="O456">
            <v>150</v>
          </cell>
          <cell r="P456"/>
          <cell r="Q456"/>
          <cell r="R456">
            <v>363.06</v>
          </cell>
          <cell r="S456">
            <v>23770.77</v>
          </cell>
          <cell r="T456"/>
          <cell r="U456"/>
          <cell r="V456">
            <v>0</v>
          </cell>
          <cell r="W456">
            <v>11.1</v>
          </cell>
          <cell r="X456">
            <v>12.3</v>
          </cell>
          <cell r="Y456"/>
          <cell r="Z456">
            <v>39.39</v>
          </cell>
          <cell r="AA456">
            <v>9.8699999999999992</v>
          </cell>
          <cell r="AB456"/>
          <cell r="AC456" t="str">
            <v>حرفية ومعاونه</v>
          </cell>
        </row>
        <row r="457">
          <cell r="A457">
            <v>25807092500531</v>
          </cell>
          <cell r="B457">
            <v>454</v>
          </cell>
          <cell r="C457" t="str">
            <v>سعد عبد الفتاح سيد خضر</v>
          </cell>
          <cell r="D457">
            <v>1342.58</v>
          </cell>
          <cell r="E457">
            <v>95.53</v>
          </cell>
          <cell r="F457">
            <v>25.1</v>
          </cell>
          <cell r="G457"/>
          <cell r="H457">
            <v>150</v>
          </cell>
          <cell r="I457"/>
          <cell r="J457"/>
          <cell r="K457"/>
          <cell r="L457">
            <v>10</v>
          </cell>
          <cell r="M457"/>
          <cell r="N457"/>
          <cell r="O457">
            <v>160</v>
          </cell>
          <cell r="P457"/>
          <cell r="Q457"/>
          <cell r="R457">
            <v>342.91</v>
          </cell>
          <cell r="S457">
            <v>18129.05</v>
          </cell>
          <cell r="T457"/>
          <cell r="U457"/>
          <cell r="V457">
            <v>0</v>
          </cell>
          <cell r="W457">
            <v>10.6</v>
          </cell>
          <cell r="X457">
            <v>11.75</v>
          </cell>
          <cell r="Y457"/>
          <cell r="Z457">
            <v>32.450000000000003</v>
          </cell>
          <cell r="AA457">
            <v>8.36</v>
          </cell>
          <cell r="AB457"/>
          <cell r="AC457" t="str">
            <v>حرفية ومعاونه</v>
          </cell>
        </row>
        <row r="458">
          <cell r="A458">
            <v>26008182500321</v>
          </cell>
          <cell r="B458">
            <v>455</v>
          </cell>
          <cell r="C458" t="str">
            <v>سميره سيدهم عطية الله يسى</v>
          </cell>
          <cell r="D458">
            <v>1343.24</v>
          </cell>
          <cell r="E458">
            <v>89.8</v>
          </cell>
          <cell r="F458">
            <v>24.49</v>
          </cell>
          <cell r="G458"/>
          <cell r="H458">
            <v>50</v>
          </cell>
          <cell r="I458"/>
          <cell r="J458"/>
          <cell r="K458"/>
          <cell r="L458"/>
          <cell r="M458"/>
          <cell r="N458"/>
          <cell r="O458">
            <v>50</v>
          </cell>
          <cell r="P458"/>
          <cell r="Q458"/>
          <cell r="R458">
            <v>343.14</v>
          </cell>
          <cell r="S458">
            <v>17940.46</v>
          </cell>
          <cell r="T458">
            <v>7.33</v>
          </cell>
          <cell r="U458"/>
          <cell r="V458">
            <v>7.33</v>
          </cell>
          <cell r="W458">
            <v>9.75</v>
          </cell>
          <cell r="X458">
            <v>10.85</v>
          </cell>
          <cell r="Y458"/>
          <cell r="Z458">
            <v>20.39</v>
          </cell>
          <cell r="AA458">
            <v>5.96</v>
          </cell>
          <cell r="AB458"/>
          <cell r="AC458" t="str">
            <v>حرفية ومعاونه</v>
          </cell>
        </row>
        <row r="459">
          <cell r="A459">
            <v>26904142501451</v>
          </cell>
          <cell r="B459">
            <v>456</v>
          </cell>
          <cell r="C459" t="str">
            <v>سيد حسن عبدالغفار على</v>
          </cell>
          <cell r="D459">
            <v>1475.43</v>
          </cell>
          <cell r="E459">
            <v>139.38</v>
          </cell>
          <cell r="F459">
            <v>39.76</v>
          </cell>
          <cell r="G459"/>
          <cell r="H459">
            <v>150</v>
          </cell>
          <cell r="I459"/>
          <cell r="J459"/>
          <cell r="K459"/>
          <cell r="L459"/>
          <cell r="M459"/>
          <cell r="N459"/>
          <cell r="O459">
            <v>150</v>
          </cell>
          <cell r="P459"/>
          <cell r="Q459"/>
          <cell r="R459">
            <v>377.46</v>
          </cell>
          <cell r="S459">
            <v>29160</v>
          </cell>
          <cell r="T459"/>
          <cell r="U459"/>
          <cell r="V459">
            <v>0</v>
          </cell>
          <cell r="W459">
            <v>11.8</v>
          </cell>
          <cell r="X459">
            <v>13.05</v>
          </cell>
          <cell r="Y459"/>
          <cell r="Z459">
            <v>48.51</v>
          </cell>
          <cell r="AA459">
            <v>11.87</v>
          </cell>
          <cell r="AB459"/>
          <cell r="AC459" t="str">
            <v>حرفية ومعاونه</v>
          </cell>
        </row>
        <row r="460">
          <cell r="A460">
            <v>25704112500911</v>
          </cell>
          <cell r="B460">
            <v>457</v>
          </cell>
          <cell r="C460" t="str">
            <v>صلاح محمد احمد زيان</v>
          </cell>
          <cell r="D460">
            <v>1699.26</v>
          </cell>
          <cell r="E460">
            <v>258.92</v>
          </cell>
          <cell r="F460">
            <v>78.37</v>
          </cell>
          <cell r="G460"/>
          <cell r="H460">
            <v>150</v>
          </cell>
          <cell r="I460"/>
          <cell r="J460"/>
          <cell r="K460"/>
          <cell r="L460"/>
          <cell r="M460"/>
          <cell r="N460"/>
          <cell r="O460">
            <v>150</v>
          </cell>
          <cell r="P460"/>
          <cell r="Q460"/>
          <cell r="R460">
            <v>471.56</v>
          </cell>
          <cell r="S460"/>
          <cell r="T460">
            <v>3.66</v>
          </cell>
          <cell r="U460"/>
          <cell r="V460">
            <v>3.66</v>
          </cell>
          <cell r="W460">
            <v>14.35</v>
          </cell>
          <cell r="X460"/>
          <cell r="Y460"/>
          <cell r="Z460">
            <v>80.28</v>
          </cell>
          <cell r="AA460"/>
          <cell r="AB460"/>
          <cell r="AC460" t="str">
            <v>حرفية ومعاونه</v>
          </cell>
        </row>
        <row r="461">
          <cell r="A461">
            <v>26202082500219</v>
          </cell>
          <cell r="B461">
            <v>458</v>
          </cell>
          <cell r="C461" t="str">
            <v>عاطف متجلى عوض حسن</v>
          </cell>
          <cell r="D461">
            <v>1875.11</v>
          </cell>
          <cell r="E461">
            <v>470.38</v>
          </cell>
          <cell r="F461">
            <v>90.1</v>
          </cell>
          <cell r="G461"/>
          <cell r="H461">
            <v>150</v>
          </cell>
          <cell r="I461"/>
          <cell r="J461"/>
          <cell r="K461"/>
          <cell r="L461"/>
          <cell r="M461"/>
          <cell r="N461"/>
          <cell r="O461">
            <v>150</v>
          </cell>
          <cell r="P461"/>
          <cell r="Q461"/>
          <cell r="R461">
            <v>571.15</v>
          </cell>
          <cell r="S461">
            <v>28349.660000000003</v>
          </cell>
          <cell r="T461"/>
          <cell r="U461"/>
          <cell r="V461">
            <v>0</v>
          </cell>
          <cell r="W461">
            <v>17</v>
          </cell>
          <cell r="X461">
            <v>18.5</v>
          </cell>
          <cell r="Y461"/>
          <cell r="Z461">
            <v>116.44</v>
          </cell>
          <cell r="AA461">
            <v>26.28</v>
          </cell>
          <cell r="AB461"/>
          <cell r="AC461" t="str">
            <v>حرفية ومعاونه</v>
          </cell>
        </row>
        <row r="462">
          <cell r="A462">
            <v>26907222501419</v>
          </cell>
          <cell r="B462">
            <v>459</v>
          </cell>
          <cell r="C462" t="str">
            <v>عاطف موسي محمد حسن</v>
          </cell>
          <cell r="D462">
            <v>1516.47</v>
          </cell>
          <cell r="E462">
            <v>175.58</v>
          </cell>
          <cell r="F462">
            <v>51.5</v>
          </cell>
          <cell r="G462"/>
          <cell r="H462">
            <v>150</v>
          </cell>
          <cell r="I462"/>
          <cell r="J462"/>
          <cell r="K462"/>
          <cell r="L462"/>
          <cell r="M462"/>
          <cell r="N462"/>
          <cell r="O462">
            <v>150</v>
          </cell>
          <cell r="P462"/>
          <cell r="Q462"/>
          <cell r="R462">
            <v>405.95</v>
          </cell>
          <cell r="S462">
            <v>21231.629999999997</v>
          </cell>
          <cell r="T462"/>
          <cell r="U462"/>
          <cell r="V462">
            <v>0</v>
          </cell>
          <cell r="W462">
            <v>12.4</v>
          </cell>
          <cell r="X462">
            <v>13.7</v>
          </cell>
          <cell r="Y462"/>
          <cell r="Z462">
            <v>56.34</v>
          </cell>
          <cell r="AA462">
            <v>13.52</v>
          </cell>
          <cell r="AB462"/>
          <cell r="AC462" t="str">
            <v>حرفية ومعاونه</v>
          </cell>
        </row>
        <row r="463">
          <cell r="A463">
            <v>27212062501757</v>
          </cell>
          <cell r="B463">
            <v>460</v>
          </cell>
          <cell r="C463" t="str">
            <v>عاطف يوسف كامل علي</v>
          </cell>
          <cell r="D463">
            <v>1375.13</v>
          </cell>
          <cell r="E463">
            <v>109.95</v>
          </cell>
          <cell r="F463">
            <v>29.97</v>
          </cell>
          <cell r="G463"/>
          <cell r="H463">
            <v>150</v>
          </cell>
          <cell r="I463"/>
          <cell r="J463"/>
          <cell r="K463"/>
          <cell r="L463"/>
          <cell r="M463"/>
          <cell r="N463"/>
          <cell r="O463">
            <v>150</v>
          </cell>
          <cell r="P463"/>
          <cell r="Q463"/>
          <cell r="R463">
            <v>354.27</v>
          </cell>
          <cell r="S463">
            <v>18607.150000000001</v>
          </cell>
          <cell r="T463"/>
          <cell r="U463"/>
          <cell r="V463">
            <v>0</v>
          </cell>
          <cell r="W463">
            <v>10.9</v>
          </cell>
          <cell r="X463">
            <v>12.05</v>
          </cell>
          <cell r="Y463"/>
          <cell r="Z463">
            <v>36.14</v>
          </cell>
          <cell r="AA463">
            <v>9.18</v>
          </cell>
          <cell r="AB463"/>
          <cell r="AC463" t="str">
            <v>حرفية ومعاونه</v>
          </cell>
        </row>
        <row r="464">
          <cell r="A464">
            <v>25801052500131</v>
          </cell>
          <cell r="B464">
            <v>461</v>
          </cell>
          <cell r="C464" t="str">
            <v>عبد الحكيم عبد اللة عثمان جوهر</v>
          </cell>
          <cell r="D464">
            <v>2383.48</v>
          </cell>
          <cell r="E464">
            <v>702.54</v>
          </cell>
          <cell r="F464">
            <v>120.58</v>
          </cell>
          <cell r="G464"/>
          <cell r="H464">
            <v>150</v>
          </cell>
          <cell r="I464"/>
          <cell r="J464"/>
          <cell r="K464"/>
          <cell r="L464"/>
          <cell r="M464"/>
          <cell r="N464"/>
          <cell r="O464">
            <v>150</v>
          </cell>
          <cell r="P464"/>
          <cell r="Q464"/>
          <cell r="R464">
            <v>753.95</v>
          </cell>
          <cell r="S464"/>
          <cell r="T464"/>
          <cell r="U464"/>
          <cell r="V464">
            <v>0</v>
          </cell>
          <cell r="W464">
            <v>22.15</v>
          </cell>
          <cell r="X464">
            <v>24.9</v>
          </cell>
          <cell r="Y464"/>
          <cell r="Z464">
            <v>184.55</v>
          </cell>
          <cell r="AA464">
            <v>137.37</v>
          </cell>
          <cell r="AB464"/>
          <cell r="AC464" t="str">
            <v>حرفية ومعاونه</v>
          </cell>
        </row>
        <row r="465">
          <cell r="A465">
            <v>26308212501053</v>
          </cell>
          <cell r="B465">
            <v>462</v>
          </cell>
          <cell r="C465" t="str">
            <v>عصام عبد الحى جلال عبد العال</v>
          </cell>
          <cell r="D465">
            <v>1878.2</v>
          </cell>
          <cell r="E465">
            <v>471.73</v>
          </cell>
          <cell r="F465">
            <v>90.19</v>
          </cell>
          <cell r="G465"/>
          <cell r="H465">
            <v>145</v>
          </cell>
          <cell r="I465"/>
          <cell r="J465"/>
          <cell r="K465"/>
          <cell r="L465"/>
          <cell r="M465"/>
          <cell r="N465"/>
          <cell r="O465">
            <v>145</v>
          </cell>
          <cell r="P465"/>
          <cell r="Q465"/>
          <cell r="R465">
            <v>572.22</v>
          </cell>
          <cell r="S465">
            <v>29160.000000000004</v>
          </cell>
          <cell r="T465"/>
          <cell r="U465"/>
          <cell r="V465">
            <v>0</v>
          </cell>
          <cell r="W465">
            <v>17</v>
          </cell>
          <cell r="X465">
            <v>18.5</v>
          </cell>
          <cell r="Y465"/>
          <cell r="Z465">
            <v>116.34</v>
          </cell>
          <cell r="AA465">
            <v>26.26</v>
          </cell>
          <cell r="AB465"/>
          <cell r="AC465" t="str">
            <v>حرفية ومعاونه</v>
          </cell>
        </row>
        <row r="466">
          <cell r="A466">
            <v>26603202500131</v>
          </cell>
          <cell r="B466">
            <v>463</v>
          </cell>
          <cell r="C466" t="str">
            <v>علي محمد خليفه فرغلى</v>
          </cell>
          <cell r="D466">
            <v>1698.25</v>
          </cell>
          <cell r="E466">
            <v>258.43</v>
          </cell>
          <cell r="F466">
            <v>75.87</v>
          </cell>
          <cell r="G466"/>
          <cell r="H466">
            <v>150</v>
          </cell>
          <cell r="I466"/>
          <cell r="J466"/>
          <cell r="K466"/>
          <cell r="L466">
            <v>15</v>
          </cell>
          <cell r="M466"/>
          <cell r="N466"/>
          <cell r="O466">
            <v>165</v>
          </cell>
          <cell r="P466"/>
          <cell r="Q466"/>
          <cell r="R466">
            <v>471.19</v>
          </cell>
          <cell r="S466">
            <v>24731.609999999993</v>
          </cell>
          <cell r="T466"/>
          <cell r="U466"/>
          <cell r="V466">
            <v>0</v>
          </cell>
          <cell r="W466">
            <v>14.45</v>
          </cell>
          <cell r="X466">
            <v>15.9</v>
          </cell>
          <cell r="Y466"/>
          <cell r="Z466">
            <v>83.23</v>
          </cell>
          <cell r="AA466">
            <v>19.29</v>
          </cell>
          <cell r="AB466"/>
          <cell r="AC466" t="str">
            <v>حرفية ومعاونه</v>
          </cell>
        </row>
        <row r="467">
          <cell r="A467">
            <v>25706012501832</v>
          </cell>
          <cell r="B467">
            <v>464</v>
          </cell>
          <cell r="C467" t="str">
            <v>علي منصور محمد منصور</v>
          </cell>
          <cell r="D467">
            <v>1704.96</v>
          </cell>
          <cell r="E467">
            <v>258.79000000000002</v>
          </cell>
          <cell r="F467">
            <v>76.510000000000005</v>
          </cell>
          <cell r="G467"/>
          <cell r="H467">
            <v>150</v>
          </cell>
          <cell r="I467"/>
          <cell r="J467"/>
          <cell r="K467"/>
          <cell r="L467"/>
          <cell r="M467"/>
          <cell r="N467"/>
          <cell r="O467">
            <v>150</v>
          </cell>
          <cell r="P467"/>
          <cell r="Q467"/>
          <cell r="R467">
            <v>471.48</v>
          </cell>
          <cell r="S467"/>
          <cell r="T467"/>
          <cell r="U467"/>
          <cell r="V467">
            <v>0</v>
          </cell>
          <cell r="W467">
            <v>14.4</v>
          </cell>
          <cell r="X467"/>
          <cell r="Y467"/>
          <cell r="Z467">
            <v>82.51</v>
          </cell>
          <cell r="AA467"/>
          <cell r="AB467"/>
          <cell r="AC467" t="str">
            <v>حرفية ومعاونه</v>
          </cell>
        </row>
        <row r="468">
          <cell r="A468">
            <v>25909122501321</v>
          </cell>
          <cell r="B468">
            <v>465</v>
          </cell>
          <cell r="C468" t="str">
            <v>فاطمه محمد دردير عمر</v>
          </cell>
          <cell r="D468">
            <v>1923.4</v>
          </cell>
          <cell r="E468">
            <v>357.42</v>
          </cell>
          <cell r="F468">
            <v>89.32</v>
          </cell>
          <cell r="G468"/>
          <cell r="H468">
            <v>150</v>
          </cell>
          <cell r="I468"/>
          <cell r="J468"/>
          <cell r="K468"/>
          <cell r="L468"/>
          <cell r="M468"/>
          <cell r="N468"/>
          <cell r="O468">
            <v>150</v>
          </cell>
          <cell r="P468"/>
          <cell r="Q468"/>
          <cell r="R468">
            <v>552.28</v>
          </cell>
          <cell r="S468">
            <v>28480.2</v>
          </cell>
          <cell r="T468"/>
          <cell r="U468"/>
          <cell r="V468">
            <v>0</v>
          </cell>
          <cell r="W468">
            <v>16.600000000000001</v>
          </cell>
          <cell r="X468">
            <v>18.2</v>
          </cell>
          <cell r="Y468"/>
          <cell r="Z468">
            <v>111.71</v>
          </cell>
          <cell r="AA468">
            <v>25.4</v>
          </cell>
          <cell r="AB468"/>
          <cell r="AC468" t="str">
            <v>حرفية ومعاونه</v>
          </cell>
        </row>
        <row r="469">
          <cell r="A469">
            <v>27510202502091</v>
          </cell>
          <cell r="B469">
            <v>466</v>
          </cell>
          <cell r="C469" t="str">
            <v>كمال محمد فارس شحاتة</v>
          </cell>
          <cell r="D469">
            <v>1448.3</v>
          </cell>
          <cell r="E469">
            <v>144.83000000000001</v>
          </cell>
          <cell r="F469">
            <v>41.29</v>
          </cell>
          <cell r="G469"/>
          <cell r="H469">
            <v>150</v>
          </cell>
          <cell r="I469"/>
          <cell r="J469"/>
          <cell r="K469"/>
          <cell r="L469"/>
          <cell r="M469"/>
          <cell r="N469"/>
          <cell r="O469">
            <v>150</v>
          </cell>
          <cell r="P469"/>
          <cell r="Q469"/>
          <cell r="R469">
            <v>381.74</v>
          </cell>
          <cell r="S469">
            <v>19973.870000000003</v>
          </cell>
          <cell r="T469"/>
          <cell r="U469"/>
          <cell r="V469">
            <v>0</v>
          </cell>
          <cell r="W469">
            <v>11.65</v>
          </cell>
          <cell r="X469">
            <v>12.9</v>
          </cell>
          <cell r="Y469"/>
          <cell r="Z469">
            <v>46.7</v>
          </cell>
          <cell r="AA469">
            <v>11.44</v>
          </cell>
          <cell r="AB469"/>
          <cell r="AC469" t="str">
            <v>حرفية ومعاونه</v>
          </cell>
        </row>
        <row r="470">
          <cell r="A470">
            <v>26512262502693</v>
          </cell>
          <cell r="B470">
            <v>467</v>
          </cell>
          <cell r="C470" t="str">
            <v>مجدى حسن محمد محمد</v>
          </cell>
          <cell r="D470">
            <v>1376.03</v>
          </cell>
          <cell r="E470">
            <v>110.91</v>
          </cell>
          <cell r="F470">
            <v>30.17</v>
          </cell>
          <cell r="G470"/>
          <cell r="H470">
            <v>150</v>
          </cell>
          <cell r="I470"/>
          <cell r="J470"/>
          <cell r="K470"/>
          <cell r="L470">
            <v>15</v>
          </cell>
          <cell r="M470"/>
          <cell r="N470"/>
          <cell r="O470">
            <v>165</v>
          </cell>
          <cell r="P470"/>
          <cell r="Q470"/>
          <cell r="R470">
            <v>355.03</v>
          </cell>
          <cell r="S470">
            <v>19099.73</v>
          </cell>
          <cell r="T470"/>
          <cell r="U470"/>
          <cell r="V470">
            <v>0</v>
          </cell>
          <cell r="W470">
            <v>11</v>
          </cell>
          <cell r="X470">
            <v>12.7</v>
          </cell>
          <cell r="Y470"/>
          <cell r="Z470">
            <v>37.67</v>
          </cell>
          <cell r="AA470">
            <v>10.86</v>
          </cell>
          <cell r="AB470"/>
          <cell r="AC470" t="str">
            <v>حرفية ومعاونه</v>
          </cell>
        </row>
        <row r="471">
          <cell r="A471">
            <v>25705062500431</v>
          </cell>
          <cell r="B471">
            <v>468</v>
          </cell>
          <cell r="C471" t="str">
            <v>محسن حفنى يوسف سيد</v>
          </cell>
          <cell r="D471">
            <v>1634.49</v>
          </cell>
          <cell r="E471">
            <v>229.16</v>
          </cell>
          <cell r="F471">
            <v>69.430000000000007</v>
          </cell>
          <cell r="G471"/>
          <cell r="H471">
            <v>150</v>
          </cell>
          <cell r="I471"/>
          <cell r="J471"/>
          <cell r="K471"/>
          <cell r="L471"/>
          <cell r="M471"/>
          <cell r="N471"/>
          <cell r="O471">
            <v>150</v>
          </cell>
          <cell r="P471"/>
          <cell r="Q471"/>
          <cell r="R471">
            <v>448.14</v>
          </cell>
          <cell r="S471"/>
          <cell r="T471">
            <v>7.62</v>
          </cell>
          <cell r="U471"/>
          <cell r="V471">
            <v>7.62</v>
          </cell>
          <cell r="W471">
            <v>13.65</v>
          </cell>
          <cell r="X471"/>
          <cell r="Y471"/>
          <cell r="Z471">
            <v>71.739999999999995</v>
          </cell>
          <cell r="AA471"/>
          <cell r="AB471"/>
          <cell r="AC471" t="str">
            <v>حرفية ومعاونه</v>
          </cell>
        </row>
        <row r="472">
          <cell r="A472">
            <v>27008012503272</v>
          </cell>
          <cell r="B472">
            <v>469</v>
          </cell>
          <cell r="C472" t="str">
            <v>محمد تشهيل فاضل سليمان</v>
          </cell>
          <cell r="D472">
            <v>1517.22</v>
          </cell>
          <cell r="E472">
            <v>175.91</v>
          </cell>
          <cell r="F472">
            <v>51.62</v>
          </cell>
          <cell r="G472"/>
          <cell r="H472">
            <v>150</v>
          </cell>
          <cell r="I472"/>
          <cell r="J472"/>
          <cell r="K472"/>
          <cell r="L472"/>
          <cell r="M472"/>
          <cell r="N472"/>
          <cell r="O472">
            <v>150</v>
          </cell>
          <cell r="P472"/>
          <cell r="Q472"/>
          <cell r="R472">
            <v>406.22</v>
          </cell>
          <cell r="S472">
            <v>21245.48</v>
          </cell>
          <cell r="T472"/>
          <cell r="U472"/>
          <cell r="V472">
            <v>0</v>
          </cell>
          <cell r="W472">
            <v>12.4</v>
          </cell>
          <cell r="X472">
            <v>13.7</v>
          </cell>
          <cell r="Y472"/>
          <cell r="Z472">
            <v>56.45</v>
          </cell>
          <cell r="AA472">
            <v>13.54</v>
          </cell>
          <cell r="AB472"/>
          <cell r="AC472" t="str">
            <v>حرفية ومعاونه</v>
          </cell>
        </row>
        <row r="473">
          <cell r="A473">
            <v>26305282500152</v>
          </cell>
          <cell r="B473">
            <v>470</v>
          </cell>
          <cell r="C473" t="str">
            <v>محمد ثابت محمد محمد</v>
          </cell>
          <cell r="D473">
            <v>1852.35</v>
          </cell>
          <cell r="E473">
            <v>383.35</v>
          </cell>
          <cell r="F473">
            <v>85.51</v>
          </cell>
          <cell r="G473"/>
          <cell r="H473">
            <v>100</v>
          </cell>
          <cell r="I473"/>
          <cell r="J473"/>
          <cell r="K473"/>
          <cell r="L473">
            <v>15</v>
          </cell>
          <cell r="M473"/>
          <cell r="N473"/>
          <cell r="O473">
            <v>115</v>
          </cell>
          <cell r="P473"/>
          <cell r="Q473"/>
          <cell r="R473">
            <v>541.20000000000005</v>
          </cell>
          <cell r="S473">
            <v>28913.78</v>
          </cell>
          <cell r="T473"/>
          <cell r="U473"/>
          <cell r="V473">
            <v>0</v>
          </cell>
          <cell r="W473">
            <v>15.95</v>
          </cell>
          <cell r="X473">
            <v>18.2</v>
          </cell>
          <cell r="Y473"/>
          <cell r="Z473">
            <v>103.62</v>
          </cell>
          <cell r="AA473">
            <v>25.45</v>
          </cell>
          <cell r="AB473"/>
          <cell r="AC473" t="str">
            <v>حرفية ومعاونه</v>
          </cell>
        </row>
        <row r="474">
          <cell r="A474">
            <v>26107062501399</v>
          </cell>
          <cell r="B474">
            <v>471</v>
          </cell>
          <cell r="C474" t="str">
            <v>محمد حسن إبراهيم محمد</v>
          </cell>
          <cell r="D474">
            <v>1822.35</v>
          </cell>
          <cell r="E474">
            <v>446.36</v>
          </cell>
          <cell r="F474">
            <v>85.84</v>
          </cell>
          <cell r="G474"/>
          <cell r="H474">
            <v>150</v>
          </cell>
          <cell r="I474"/>
          <cell r="J474"/>
          <cell r="K474"/>
          <cell r="L474"/>
          <cell r="M474"/>
          <cell r="N474"/>
          <cell r="O474">
            <v>150</v>
          </cell>
          <cell r="P474"/>
          <cell r="Q474"/>
          <cell r="R474">
            <v>552.25</v>
          </cell>
          <cell r="S474">
            <v>28546.839999999997</v>
          </cell>
          <cell r="T474"/>
          <cell r="U474"/>
          <cell r="V474">
            <v>0</v>
          </cell>
          <cell r="W474">
            <v>16.45</v>
          </cell>
          <cell r="X474">
            <v>18</v>
          </cell>
          <cell r="Y474"/>
          <cell r="Z474">
            <v>110.18</v>
          </cell>
          <cell r="AA474">
            <v>24.93</v>
          </cell>
          <cell r="AB474"/>
          <cell r="AC474" t="str">
            <v>حرفية ومعاونه</v>
          </cell>
        </row>
        <row r="475">
          <cell r="A475">
            <v>26012012503195</v>
          </cell>
          <cell r="B475">
            <v>472</v>
          </cell>
          <cell r="C475" t="str">
            <v>محمد عبد المجيد تمام عبد المجيد</v>
          </cell>
          <cell r="D475">
            <v>1471.45</v>
          </cell>
          <cell r="E475">
            <v>137.53</v>
          </cell>
          <cell r="F475">
            <v>39.17</v>
          </cell>
          <cell r="G475"/>
          <cell r="H475">
            <v>150</v>
          </cell>
          <cell r="I475"/>
          <cell r="J475"/>
          <cell r="K475"/>
          <cell r="L475"/>
          <cell r="M475"/>
          <cell r="N475"/>
          <cell r="O475">
            <v>150</v>
          </cell>
          <cell r="P475"/>
          <cell r="Q475"/>
          <cell r="R475">
            <v>375.98</v>
          </cell>
          <cell r="S475">
            <v>20186.469999999998</v>
          </cell>
          <cell r="T475">
            <v>13.32</v>
          </cell>
          <cell r="U475"/>
          <cell r="V475">
            <v>13.32</v>
          </cell>
          <cell r="W475">
            <v>11.75</v>
          </cell>
          <cell r="X475">
            <v>12.95</v>
          </cell>
          <cell r="Y475"/>
          <cell r="Z475">
            <v>46.62</v>
          </cell>
          <cell r="AA475">
            <v>11.48</v>
          </cell>
          <cell r="AB475"/>
          <cell r="AC475" t="str">
            <v>حرفية ومعاونه</v>
          </cell>
        </row>
        <row r="476">
          <cell r="A476">
            <v>27210272500556</v>
          </cell>
          <cell r="B476">
            <v>473</v>
          </cell>
          <cell r="C476" t="str">
            <v>محمد محمد محمد سليمان</v>
          </cell>
          <cell r="D476">
            <v>1344.08</v>
          </cell>
          <cell r="E476">
            <v>95.9</v>
          </cell>
          <cell r="F476">
            <v>25.28</v>
          </cell>
          <cell r="G476"/>
          <cell r="H476">
            <v>150</v>
          </cell>
          <cell r="I476"/>
          <cell r="J476"/>
          <cell r="K476"/>
          <cell r="L476"/>
          <cell r="M476"/>
          <cell r="N476"/>
          <cell r="O476">
            <v>150</v>
          </cell>
          <cell r="P476"/>
          <cell r="Q476"/>
          <cell r="R476">
            <v>343.22</v>
          </cell>
          <cell r="S476">
            <v>18776.320000000003</v>
          </cell>
          <cell r="T476"/>
          <cell r="U476"/>
          <cell r="V476">
            <v>0</v>
          </cell>
          <cell r="W476">
            <v>10.55</v>
          </cell>
          <cell r="X476">
            <v>11.7</v>
          </cell>
          <cell r="Y476"/>
          <cell r="Z476">
            <v>31.74</v>
          </cell>
          <cell r="AA476">
            <v>8.23</v>
          </cell>
          <cell r="AB476"/>
          <cell r="AC476" t="str">
            <v>حرفية ومعاونه</v>
          </cell>
        </row>
        <row r="477">
          <cell r="A477">
            <v>26109142500639</v>
          </cell>
          <cell r="B477">
            <v>474</v>
          </cell>
          <cell r="C477" t="str">
            <v>محمد محمود محمد ابراهيم</v>
          </cell>
          <cell r="D477">
            <v>1282.8599999999999</v>
          </cell>
          <cell r="E477"/>
          <cell r="F477">
            <v>8.01</v>
          </cell>
          <cell r="G477"/>
          <cell r="H477">
            <v>150</v>
          </cell>
          <cell r="I477"/>
          <cell r="J477"/>
          <cell r="K477"/>
          <cell r="L477"/>
          <cell r="M477"/>
          <cell r="N477"/>
          <cell r="O477">
            <v>150</v>
          </cell>
          <cell r="P477"/>
          <cell r="Q477"/>
          <cell r="R477">
            <v>300.20999999999998</v>
          </cell>
          <cell r="S477">
            <v>15912.490000000002</v>
          </cell>
          <cell r="T477">
            <v>22.45</v>
          </cell>
          <cell r="U477"/>
          <cell r="V477">
            <v>22.45</v>
          </cell>
          <cell r="W477">
            <v>9.4</v>
          </cell>
          <cell r="X477">
            <v>10.3</v>
          </cell>
          <cell r="Y477"/>
          <cell r="Z477">
            <v>14.1</v>
          </cell>
          <cell r="AA477">
            <v>4.58</v>
          </cell>
          <cell r="AB477"/>
          <cell r="AC477" t="str">
            <v>حرفية ومعاونه</v>
          </cell>
        </row>
        <row r="478">
          <cell r="A478">
            <v>27403302500036</v>
          </cell>
          <cell r="B478">
            <v>475</v>
          </cell>
          <cell r="C478" t="str">
            <v>محمدى محمد جابر حسانين</v>
          </cell>
          <cell r="D478">
            <v>1465.3</v>
          </cell>
          <cell r="E478">
            <v>150.30000000000001</v>
          </cell>
          <cell r="F478">
            <v>43.55</v>
          </cell>
          <cell r="G478"/>
          <cell r="H478">
            <v>145</v>
          </cell>
          <cell r="I478"/>
          <cell r="J478"/>
          <cell r="K478"/>
          <cell r="L478"/>
          <cell r="M478"/>
          <cell r="N478"/>
          <cell r="O478">
            <v>145</v>
          </cell>
          <cell r="P478"/>
          <cell r="Q478"/>
          <cell r="R478">
            <v>387.61</v>
          </cell>
          <cell r="S478">
            <v>18244.109999999997</v>
          </cell>
          <cell r="T478"/>
          <cell r="U478"/>
          <cell r="V478">
            <v>0</v>
          </cell>
          <cell r="W478">
            <v>11.8</v>
          </cell>
          <cell r="X478">
            <v>10.25</v>
          </cell>
          <cell r="Y478"/>
          <cell r="Z478">
            <v>48.38</v>
          </cell>
          <cell r="AA478">
            <v>4.46</v>
          </cell>
          <cell r="AB478"/>
          <cell r="AC478" t="str">
            <v>حرفية ومعاونه</v>
          </cell>
        </row>
        <row r="479">
          <cell r="A479">
            <v>25810222500831</v>
          </cell>
          <cell r="B479">
            <v>476</v>
          </cell>
          <cell r="C479" t="str">
            <v>محمود احمد جلال عبداللة</v>
          </cell>
          <cell r="D479">
            <v>1809.74</v>
          </cell>
          <cell r="E479">
            <v>309.24</v>
          </cell>
          <cell r="F479">
            <v>82.73</v>
          </cell>
          <cell r="G479"/>
          <cell r="H479">
            <v>150</v>
          </cell>
          <cell r="I479"/>
          <cell r="J479"/>
          <cell r="K479"/>
          <cell r="L479"/>
          <cell r="M479"/>
          <cell r="N479"/>
          <cell r="O479">
            <v>150</v>
          </cell>
          <cell r="P479"/>
          <cell r="Q479"/>
          <cell r="R479">
            <v>511.19</v>
          </cell>
          <cell r="S479">
            <v>26639.629999999997</v>
          </cell>
          <cell r="T479"/>
          <cell r="U479"/>
          <cell r="V479">
            <v>0</v>
          </cell>
          <cell r="W479">
            <v>15.45</v>
          </cell>
          <cell r="X479">
            <v>17</v>
          </cell>
          <cell r="Y479"/>
          <cell r="Z479">
            <v>96.83</v>
          </cell>
          <cell r="AA479">
            <v>22.26</v>
          </cell>
          <cell r="AB479"/>
          <cell r="AC479" t="str">
            <v>حرفية ومعاونه</v>
          </cell>
        </row>
        <row r="480">
          <cell r="A480">
            <v>26404212500056</v>
          </cell>
          <cell r="B480">
            <v>477</v>
          </cell>
          <cell r="C480" t="str">
            <v>محمود فاوي مصطفي عليوة</v>
          </cell>
          <cell r="D480">
            <v>1481.1</v>
          </cell>
          <cell r="E480">
            <v>159.55000000000001</v>
          </cell>
          <cell r="F480">
            <v>46.17</v>
          </cell>
          <cell r="G480"/>
          <cell r="H480">
            <v>150</v>
          </cell>
          <cell r="I480"/>
          <cell r="J480"/>
          <cell r="K480"/>
          <cell r="L480"/>
          <cell r="M480"/>
          <cell r="N480"/>
          <cell r="O480">
            <v>150</v>
          </cell>
          <cell r="P480"/>
          <cell r="Q480"/>
          <cell r="R480">
            <v>393.33</v>
          </cell>
          <cell r="S480">
            <v>20579.36</v>
          </cell>
          <cell r="T480">
            <v>6.78</v>
          </cell>
          <cell r="U480"/>
          <cell r="V480">
            <v>6.78</v>
          </cell>
          <cell r="W480">
            <v>12</v>
          </cell>
          <cell r="X480">
            <v>13.25</v>
          </cell>
          <cell r="Y480"/>
          <cell r="Z480">
            <v>50.65</v>
          </cell>
          <cell r="AA480">
            <v>12.31</v>
          </cell>
          <cell r="AB480"/>
          <cell r="AC480" t="str">
            <v>حرفية ومعاونه</v>
          </cell>
        </row>
        <row r="481">
          <cell r="A481">
            <v>27405122500118</v>
          </cell>
          <cell r="B481">
            <v>478</v>
          </cell>
          <cell r="C481" t="str">
            <v>مختار على محمد سيد</v>
          </cell>
          <cell r="D481">
            <v>1474.09</v>
          </cell>
          <cell r="E481">
            <v>138.80000000000001</v>
          </cell>
          <cell r="F481">
            <v>39.56</v>
          </cell>
          <cell r="G481"/>
          <cell r="H481">
            <v>150</v>
          </cell>
          <cell r="I481"/>
          <cell r="J481"/>
          <cell r="K481"/>
          <cell r="L481"/>
          <cell r="M481"/>
          <cell r="N481"/>
          <cell r="O481">
            <v>150</v>
          </cell>
          <cell r="P481"/>
          <cell r="Q481"/>
          <cell r="R481">
            <v>376.99</v>
          </cell>
          <cell r="S481">
            <v>20234.77</v>
          </cell>
          <cell r="T481"/>
          <cell r="U481"/>
          <cell r="V481">
            <v>0</v>
          </cell>
          <cell r="W481">
            <v>11.8</v>
          </cell>
          <cell r="X481">
            <v>13.05</v>
          </cell>
          <cell r="Y481"/>
          <cell r="Z481">
            <v>48.32</v>
          </cell>
          <cell r="AA481">
            <v>11.83</v>
          </cell>
          <cell r="AB481"/>
          <cell r="AC481" t="str">
            <v>حرفية ومعاونه</v>
          </cell>
        </row>
        <row r="482">
          <cell r="A482">
            <v>27309182500171</v>
          </cell>
          <cell r="B482">
            <v>479</v>
          </cell>
          <cell r="C482" t="str">
            <v>مرسى سيد حسانين احمد</v>
          </cell>
          <cell r="D482">
            <v>1474.09</v>
          </cell>
          <cell r="E482">
            <v>138.80000000000001</v>
          </cell>
          <cell r="F482">
            <v>39.56</v>
          </cell>
          <cell r="G482"/>
          <cell r="H482">
            <v>150</v>
          </cell>
          <cell r="I482"/>
          <cell r="J482"/>
          <cell r="K482"/>
          <cell r="L482"/>
          <cell r="M482"/>
          <cell r="N482"/>
          <cell r="O482">
            <v>150</v>
          </cell>
          <cell r="P482"/>
          <cell r="Q482"/>
          <cell r="R482">
            <v>376.99</v>
          </cell>
          <cell r="S482">
            <v>20234.77</v>
          </cell>
          <cell r="T482"/>
          <cell r="U482"/>
          <cell r="V482">
            <v>0</v>
          </cell>
          <cell r="W482">
            <v>11.8</v>
          </cell>
          <cell r="X482">
            <v>13.05</v>
          </cell>
          <cell r="Y482"/>
          <cell r="Z482">
            <v>48.32</v>
          </cell>
          <cell r="AA482">
            <v>11.83</v>
          </cell>
          <cell r="AB482"/>
          <cell r="AC482" t="str">
            <v>حرفية ومعاونه</v>
          </cell>
        </row>
        <row r="483">
          <cell r="A483">
            <v>26412152500259</v>
          </cell>
          <cell r="B483">
            <v>480</v>
          </cell>
          <cell r="C483" t="str">
            <v>ممدوح كامل احمد عبده</v>
          </cell>
          <cell r="D483">
            <v>1472.58</v>
          </cell>
          <cell r="E483">
            <v>138.04</v>
          </cell>
          <cell r="F483">
            <v>39.33</v>
          </cell>
          <cell r="G483"/>
          <cell r="H483">
            <v>150</v>
          </cell>
          <cell r="I483"/>
          <cell r="J483"/>
          <cell r="K483"/>
          <cell r="L483"/>
          <cell r="M483"/>
          <cell r="N483"/>
          <cell r="O483">
            <v>150</v>
          </cell>
          <cell r="P483"/>
          <cell r="Q483"/>
          <cell r="R483">
            <v>376.39</v>
          </cell>
          <cell r="S483">
            <v>20958.780000000002</v>
          </cell>
          <cell r="T483">
            <v>1.55</v>
          </cell>
          <cell r="U483"/>
          <cell r="V483">
            <v>1.55</v>
          </cell>
          <cell r="W483">
            <v>11.8</v>
          </cell>
          <cell r="X483">
            <v>13.05</v>
          </cell>
          <cell r="Y483"/>
          <cell r="Z483">
            <v>47.95</v>
          </cell>
          <cell r="AA483">
            <v>11.75</v>
          </cell>
          <cell r="AB483"/>
          <cell r="AC483" t="str">
            <v>حرفية ومعاونه</v>
          </cell>
        </row>
        <row r="484">
          <cell r="A484">
            <v>27103102500097</v>
          </cell>
          <cell r="B484">
            <v>481</v>
          </cell>
          <cell r="C484" t="str">
            <v>نادى كامل احمد عبدة</v>
          </cell>
          <cell r="D484">
            <v>1398.15</v>
          </cell>
          <cell r="E484">
            <v>49.51</v>
          </cell>
          <cell r="F484">
            <v>25.11</v>
          </cell>
          <cell r="G484"/>
          <cell r="H484">
            <v>150</v>
          </cell>
          <cell r="I484"/>
          <cell r="J484"/>
          <cell r="K484"/>
          <cell r="L484">
            <v>15</v>
          </cell>
          <cell r="M484"/>
          <cell r="N484"/>
          <cell r="O484">
            <v>165</v>
          </cell>
          <cell r="P484"/>
          <cell r="Q484"/>
          <cell r="R484">
            <v>342.11</v>
          </cell>
          <cell r="S484">
            <v>18352.07</v>
          </cell>
          <cell r="T484"/>
          <cell r="U484"/>
          <cell r="V484">
            <v>0</v>
          </cell>
          <cell r="W484">
            <v>10.7</v>
          </cell>
          <cell r="X484">
            <v>11.9</v>
          </cell>
          <cell r="Y484"/>
          <cell r="Z484">
            <v>33.76</v>
          </cell>
          <cell r="AA484">
            <v>8.76</v>
          </cell>
          <cell r="AB484"/>
          <cell r="AC484" t="str">
            <v>حرفية ومعاونه</v>
          </cell>
        </row>
        <row r="485">
          <cell r="A485">
            <v>27108132500654</v>
          </cell>
          <cell r="B485">
            <v>482</v>
          </cell>
          <cell r="C485" t="str">
            <v>ناصر هاشم سيد مصطفي</v>
          </cell>
          <cell r="D485">
            <v>1377.94</v>
          </cell>
          <cell r="E485">
            <v>111.21</v>
          </cell>
          <cell r="F485">
            <v>30.4</v>
          </cell>
          <cell r="G485"/>
          <cell r="H485">
            <v>150</v>
          </cell>
          <cell r="I485"/>
          <cell r="J485"/>
          <cell r="K485"/>
          <cell r="L485"/>
          <cell r="M485"/>
          <cell r="N485"/>
          <cell r="O485">
            <v>150</v>
          </cell>
          <cell r="P485"/>
          <cell r="Q485"/>
          <cell r="R485">
            <v>355.27</v>
          </cell>
          <cell r="S485">
            <v>19130.209999999995</v>
          </cell>
          <cell r="T485"/>
          <cell r="U485"/>
          <cell r="V485">
            <v>0</v>
          </cell>
          <cell r="W485">
            <v>10.9</v>
          </cell>
          <cell r="X485">
            <v>12.6</v>
          </cell>
          <cell r="Y485"/>
          <cell r="Z485">
            <v>36.54</v>
          </cell>
          <cell r="AA485">
            <v>10.65</v>
          </cell>
          <cell r="AB485"/>
          <cell r="AC485" t="str">
            <v>حرفية ومعاونه</v>
          </cell>
        </row>
        <row r="486">
          <cell r="A486">
            <v>27312072501351</v>
          </cell>
          <cell r="B486">
            <v>483</v>
          </cell>
          <cell r="C486" t="str">
            <v>يوسف عطية احمد محمود</v>
          </cell>
          <cell r="D486">
            <v>1433.21</v>
          </cell>
          <cell r="E486">
            <v>136.41</v>
          </cell>
          <cell r="F486">
            <v>38.76</v>
          </cell>
          <cell r="G486"/>
          <cell r="H486">
            <v>150</v>
          </cell>
          <cell r="I486"/>
          <cell r="J486"/>
          <cell r="K486"/>
          <cell r="L486"/>
          <cell r="M486"/>
          <cell r="N486"/>
          <cell r="O486">
            <v>150</v>
          </cell>
          <cell r="P486"/>
          <cell r="Q486"/>
          <cell r="R486">
            <v>375.11</v>
          </cell>
          <cell r="S486">
            <v>20984.079999999998</v>
          </cell>
          <cell r="T486"/>
          <cell r="U486"/>
          <cell r="V486">
            <v>0</v>
          </cell>
          <cell r="W486">
            <v>11.5</v>
          </cell>
          <cell r="X486">
            <v>13.25</v>
          </cell>
          <cell r="Y486"/>
          <cell r="Z486">
            <v>44.4</v>
          </cell>
          <cell r="AA486">
            <v>12.4</v>
          </cell>
          <cell r="AB486"/>
          <cell r="AC486" t="str">
            <v>حرفية ومعاونه</v>
          </cell>
        </row>
      </sheetData>
      <sheetData sheetId="7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 "/>
      <sheetName val="التسوية الضريبية _2018"/>
      <sheetName val="جدول 12"/>
      <sheetName val="جدول 13"/>
      <sheetName val="اجمالي المافاة"/>
      <sheetName val="ورقة1 (2)"/>
      <sheetName val="قاعدة بيانات "/>
      <sheetName val="ورقة عمل تسوية"/>
      <sheetName val="تفصيلي المرتب يناير 2018"/>
      <sheetName val="تفصيلي مرتب يوليو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جة برمامج"/>
      <sheetName val="sheet3"/>
      <sheetName val="التنقل بين الصفحات "/>
      <sheetName val="التنقل بين الصفحات"/>
      <sheetName val="بطاقات الاجور المتغيرة 2019 (2"/>
      <sheetName val="ورقة10"/>
      <sheetName val="بطاقات الاجور المتغيرة 2017"/>
      <sheetName val="Feuil1 (2)"/>
      <sheetName val="Feuil1"/>
      <sheetName val="images"/>
      <sheetName val="ورقة17"/>
      <sheetName val="نسمة علي محمد"/>
      <sheetName val="ولاء وحيد ذكي"/>
      <sheetName val="استمارة تامين زوجي (2)"/>
      <sheetName val=" كفر زوجي متعدد"/>
      <sheetName val="Sheet1"/>
      <sheetName val="لون متغير"/>
      <sheetName val="الة حاسبة"/>
      <sheetName val="ورقة1 (3)"/>
      <sheetName val="ورقة1 (2)"/>
      <sheetName val="التعديل للفرز"/>
      <sheetName val="ورقة1"/>
      <sheetName val="ورقة9"/>
      <sheetName val="ورقة19"/>
      <sheetName val="ورقة20"/>
      <sheetName val="ورقة21"/>
      <sheetName val="ورقة22"/>
      <sheetName val="ورقة23"/>
      <sheetName val="ورقة24"/>
      <sheetName val="ورقة12"/>
      <sheetName val="ورقة13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ورقة2 (2)"/>
      <sheetName val="ورقة7"/>
      <sheetName val="البيانات بالصور (2)"/>
      <sheetName val="المصرف من مكافات طوال السنة"/>
      <sheetName val="ورقة5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ورقة6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بيانات بالصور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ورقة11"/>
      <sheetName val="استمارة تامين ومعاشات"/>
      <sheetName val="فرز 2"/>
      <sheetName val="فرز"/>
      <sheetName val="علاوة التخصصية 2 "/>
      <sheetName val="ورقة3"/>
      <sheetName val="ورقة14"/>
      <sheetName val="ورقة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1">
          <cell r="B1">
            <v>89</v>
          </cell>
        </row>
      </sheetData>
      <sheetData sheetId="51"/>
      <sheetData sheetId="52"/>
      <sheetData sheetId="53"/>
      <sheetData sheetId="54"/>
      <sheetData sheetId="55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1">
          <cell r="C1">
            <v>89</v>
          </cell>
        </row>
      </sheetData>
      <sheetData sheetId="72"/>
      <sheetData sheetId="73"/>
      <sheetData sheetId="7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فصيلي المرتب يناير 2018 (2 (3"/>
      <sheetName val="Report"/>
      <sheetName val="Data (2)"/>
      <sheetName val="PHOTO"/>
      <sheetName val="DATA"/>
      <sheetName val="Sheet1 (3)"/>
      <sheetName val="ورقة2 (3)"/>
      <sheetName val="Sheet1 (2)"/>
      <sheetName val="ورقة1 (4)"/>
      <sheetName val="اسماء الطلبة "/>
      <sheetName val="شهادات"/>
      <sheetName val="ضرائبرتخصصية2019 (2)"/>
      <sheetName val="مندسة"/>
      <sheetName val="البدلات التخصصية"/>
      <sheetName val="ورقة1 (3)"/>
      <sheetName val="Sheet1"/>
      <sheetName val="تفصيلي مرتب يوليو 2018 (2)"/>
      <sheetName val="تفصيلي المرتب يناير 2018 (2)"/>
      <sheetName val="نموزج ضرائب جاهز (2)"/>
      <sheetName val="نموزج ضرائب جاهز"/>
      <sheetName val="ضرائبرتخصصية2019"/>
      <sheetName val="ورقة عمل تسوية (2)"/>
      <sheetName val="التسوية (2)"/>
      <sheetName val="بيانات التسوية 2018"/>
      <sheetName val="ورقة5 (2)"/>
      <sheetName val="الشرائح"/>
      <sheetName val="القانون"/>
      <sheetName val="مثال تفصيلى"/>
      <sheetName val="ورقة1 (2)"/>
      <sheetName val="ورقة9"/>
      <sheetName val="بسمة عبدالعزيز"/>
      <sheetName val="عزة احمد عبدالتواب"/>
      <sheetName val="هناء الصادق"/>
      <sheetName val="مني يوسف"/>
      <sheetName val="رويدا عبدالوكيل"/>
      <sheetName val="غادة احمد عبدالرحيم"/>
      <sheetName val="علاء الدين احمد "/>
      <sheetName val="كفر شامل"/>
      <sheetName val="معاشات مجموعة (3)"/>
      <sheetName val="عاصم جمال"/>
      <sheetName val="ورقة2"/>
      <sheetName val="استمارة معاشات (2)"/>
      <sheetName val="كشف صرف مكافأه"/>
      <sheetName val="الاصدار المعدل"/>
      <sheetName val="الصدار الاخير"/>
      <sheetName val="ورقة2 (2)"/>
      <sheetName val="الخاضع للمعاش 2018"/>
      <sheetName val="معاشات مجموعة (2)"/>
      <sheetName val="كفر مجموعةو (2)"/>
      <sheetName val="فاطمة الزهراء"/>
      <sheetName val="منال"/>
      <sheetName val="سهير"/>
      <sheetName val="رشاا"/>
      <sheetName val="معادلات"/>
      <sheetName val="اميره محمد حفني"/>
      <sheetName val="عبدالكريم"/>
      <sheetName val="نجوان رضا"/>
      <sheetName val="دعاء محمد بكر"/>
      <sheetName val="احلام محمد عبدالعزيز"/>
      <sheetName val="نهلة رضا محمد"/>
      <sheetName val="الرئيسي والعالمي"/>
      <sheetName val="نرمين"/>
      <sheetName val="فاطمة احمد فواز"/>
      <sheetName val="ترقيات تخصصية (2)"/>
      <sheetName val="ترقيات تخصصية"/>
      <sheetName val="يوليو 2015 (2)"/>
      <sheetName val="تفصيلي المرتب يناير 2018"/>
      <sheetName val="تفصيلي مرتب يوليو 2018"/>
      <sheetName val="ايمان عبدالحميد عبداللطيف"/>
      <sheetName val="ورقة11"/>
      <sheetName val="معاشات مجموعة"/>
      <sheetName val="كفر مجموعةو"/>
      <sheetName val="عمر اسماعيل عمر علي الدرجة الثا"/>
      <sheetName val="علاوات حتي 2014 (2)"/>
      <sheetName val="الصور الهام (2)"/>
      <sheetName val="رشا رفعت "/>
      <sheetName val="الوقت والتاريخ"/>
      <sheetName val="يوليو 2015"/>
      <sheetName val="ورقة4"/>
      <sheetName val="ورقة5"/>
      <sheetName val="ورقة6"/>
      <sheetName val="ورقة7"/>
      <sheetName val="ورقة8"/>
      <sheetName val="التنقل بين الصفحات   (2)"/>
      <sheetName val="ورقة1"/>
      <sheetName val="التجميعي"/>
      <sheetName val="يوليو 2017"/>
      <sheetName val="يوليو 2018"/>
      <sheetName val="يناير 2018"/>
      <sheetName val="يناير 2017"/>
      <sheetName val="مي عطاالله كفر"/>
      <sheetName val="معاشات مي عطا"/>
      <sheetName val="مى عطاالله ذكي"/>
      <sheetName val="رعاية الطفل2018 بطاقات الا  (2"/>
      <sheetName val="رعاية الطفل2017 بطاقات الا (2"/>
      <sheetName val="التنقل بين الصفحات  "/>
      <sheetName val="شيت 1"/>
      <sheetName val="شيت 2"/>
      <sheetName val="صوري"/>
      <sheetName val="ورقة12"/>
      <sheetName val=" فروق زيناستمارة تامين زوجي (3)"/>
      <sheetName val="اسراء يحي محروس"/>
      <sheetName val="فرق زينب واسراء"/>
      <sheetName val="فرق زينب"/>
      <sheetName val="وجة برمامج"/>
      <sheetName val="بطاقات الاجور المتغيرة 2019 (2"/>
      <sheetName val="ورقة10"/>
      <sheetName val="بطاقات الاجور المتغيرة 2017"/>
      <sheetName val="ورقة3"/>
      <sheetName val="images"/>
      <sheetName val="نسمة علي محمد"/>
      <sheetName val="ولاء وحيد ذكي"/>
      <sheetName val="استمارة تامين زوجي (2)"/>
      <sheetName val=" كفر زوجي متعدد"/>
      <sheetName val="لون متغير"/>
      <sheetName val="الة حاسبة"/>
      <sheetName val="شر وتقدير"/>
      <sheetName val="تسوية لبرنامج افاروق"/>
      <sheetName val="التعديل للفرز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البيانات بالصور (2)"/>
      <sheetName val="المصرف من مكافات طوال السنة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صور الهام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مافات تسجيل"/>
      <sheetName val="استمارة تامين ومعاشات"/>
      <sheetName val="فرز 2"/>
      <sheetName val="فرز"/>
      <sheetName val="علاوة التخصصية 2 "/>
      <sheetName val="علاوات حتي 2013"/>
      <sheetName val="علاوات حتي 2014"/>
      <sheetName val="ورقة15"/>
    </sheetNames>
    <sheetDataSet>
      <sheetData sheetId="0"/>
      <sheetData sheetId="1"/>
      <sheetData sheetId="2">
        <row r="1">
          <cell r="B1" t="str">
            <v>اسم الموظف</v>
          </cell>
        </row>
        <row r="2">
          <cell r="B2" t="str">
            <v>ابراهيم بيومي احمد محمد</v>
          </cell>
        </row>
        <row r="3">
          <cell r="B3" t="str">
            <v>ابراهيم صبرة عبدالغنى ابراهيم</v>
          </cell>
        </row>
        <row r="4">
          <cell r="B4" t="str">
            <v>ابراهيم عبد الحميد محمد عبد العزيز</v>
          </cell>
        </row>
        <row r="5">
          <cell r="B5" t="str">
            <v>ابراهيم كامل محمد عبد المنعم</v>
          </cell>
        </row>
        <row r="6">
          <cell r="B6" t="str">
            <v>ابو الحسن منصور محمد ابوالحسن</v>
          </cell>
        </row>
        <row r="7">
          <cell r="B7" t="str">
            <v>ابو المجد علي عبد الحفيظ أحمد</v>
          </cell>
        </row>
        <row r="8">
          <cell r="B8" t="str">
            <v>ابو بكر جلال علي عبد الحافظ</v>
          </cell>
        </row>
        <row r="9">
          <cell r="B9" t="str">
            <v>احلام محمد عبد العزيز عبد العواض</v>
          </cell>
        </row>
        <row r="10">
          <cell r="B10" t="str">
            <v>احمد إبراهيم جلال إبراهيم</v>
          </cell>
        </row>
        <row r="11">
          <cell r="B11" t="str">
            <v>احمد ثابت احمد محمد</v>
          </cell>
        </row>
        <row r="12">
          <cell r="B12" t="str">
            <v>احمد جاد المولى سيد عابدين</v>
          </cell>
        </row>
        <row r="13">
          <cell r="B13" t="str">
            <v>احمد جلال سيد مصطفى</v>
          </cell>
        </row>
        <row r="14">
          <cell r="B14" t="str">
            <v>احمد جمعة عبد العزيز بدوى</v>
          </cell>
        </row>
        <row r="15">
          <cell r="B15" t="str">
            <v>احمد حسن حماده سيد</v>
          </cell>
        </row>
        <row r="16">
          <cell r="B16" t="str">
            <v>احمد حسن سيد احمد</v>
          </cell>
        </row>
        <row r="17">
          <cell r="B17" t="str">
            <v>احمد حسنى كامل حسين</v>
          </cell>
        </row>
        <row r="18">
          <cell r="B18" t="str">
            <v>احمد عادل محمد عبدالله</v>
          </cell>
        </row>
        <row r="19">
          <cell r="B19" t="str">
            <v>احمد عاطف عبد الحفيظ مرسي</v>
          </cell>
        </row>
        <row r="20">
          <cell r="B20" t="str">
            <v>احمد عبد الخالق سيد عبد الحافظ</v>
          </cell>
        </row>
        <row r="21">
          <cell r="B21" t="str">
            <v>احمد عبد العزيز جاد الله احمد</v>
          </cell>
        </row>
        <row r="22">
          <cell r="B22" t="str">
            <v>احمد عبد العظيم عبد اللطيف حسن</v>
          </cell>
        </row>
        <row r="23">
          <cell r="B23" t="str">
            <v>احمد عبدالرازق محمد عبدالرازق</v>
          </cell>
        </row>
        <row r="24">
          <cell r="B24" t="str">
            <v>احمد عصمت سيف الدولة سيد سالم</v>
          </cell>
        </row>
        <row r="25">
          <cell r="B25" t="str">
            <v>احمد علي أحمد علي الشريف</v>
          </cell>
        </row>
        <row r="26">
          <cell r="B26" t="str">
            <v>احمد علي زغلول حسن علي زرزور</v>
          </cell>
        </row>
        <row r="27">
          <cell r="B27" t="str">
            <v>احمد فاروق سيد علي</v>
          </cell>
        </row>
        <row r="28">
          <cell r="B28" t="str">
            <v>احمد محمد احمد حسانين</v>
          </cell>
        </row>
        <row r="29">
          <cell r="B29" t="str">
            <v>احمد محمد احمد منصور</v>
          </cell>
        </row>
        <row r="30">
          <cell r="B30" t="str">
            <v>احمد محمد حسن جاد</v>
          </cell>
        </row>
        <row r="31">
          <cell r="B31" t="str">
            <v>احمد محمد شعبان احمد</v>
          </cell>
        </row>
        <row r="32">
          <cell r="B32" t="str">
            <v>احمد محمد عبد الحميد حسين</v>
          </cell>
        </row>
        <row r="33">
          <cell r="B33" t="str">
            <v>احمد محمد عبد العال أحمد</v>
          </cell>
        </row>
        <row r="34">
          <cell r="B34" t="str">
            <v>احمد محمد عبد النعيم محمد</v>
          </cell>
        </row>
        <row r="35">
          <cell r="B35" t="str">
            <v>احمد محمد على احمد</v>
          </cell>
        </row>
        <row r="36">
          <cell r="B36" t="str">
            <v>احمد محمود أحمد فارس</v>
          </cell>
        </row>
        <row r="37">
          <cell r="B37" t="str">
            <v>احمد محمود احمد عبد الله</v>
          </cell>
        </row>
        <row r="38">
          <cell r="B38" t="str">
            <v>احمد مصطفى محمد مصطفى على</v>
          </cell>
        </row>
        <row r="39">
          <cell r="B39" t="str">
            <v>احمد يوسف احمد فرحان</v>
          </cell>
        </row>
        <row r="40">
          <cell r="B40" t="str">
            <v>احمد يوسف عبد الحليم محمد</v>
          </cell>
        </row>
        <row r="41">
          <cell r="B41" t="str">
            <v>ازهار محمد خالد احمد</v>
          </cell>
        </row>
        <row r="42">
          <cell r="B42" t="str">
            <v>اسامة محمد كامل احمد</v>
          </cell>
        </row>
        <row r="43">
          <cell r="B43" t="str">
            <v>اسامة مصطفى محمد عبد الرحمن</v>
          </cell>
        </row>
        <row r="44">
          <cell r="B44" t="str">
            <v>اسامه السيد مصطفى محفوظ</v>
          </cell>
        </row>
        <row r="45">
          <cell r="B45" t="str">
            <v>اسامه فؤاد محمد سيد الشعار</v>
          </cell>
        </row>
        <row r="46">
          <cell r="B46" t="str">
            <v>اسراء أسامة محمد طلبه</v>
          </cell>
        </row>
        <row r="47">
          <cell r="B47" t="str">
            <v>اسراء سيد اسماعيل سيد سويفي</v>
          </cell>
        </row>
        <row r="48">
          <cell r="B48" t="str">
            <v>اسلام احمد عبد الحافظ احمد</v>
          </cell>
        </row>
        <row r="49">
          <cell r="B49" t="str">
            <v>اسلام احمد محمد حافظ</v>
          </cell>
        </row>
        <row r="50">
          <cell r="B50" t="str">
            <v>اسماء ابو زيد فؤاد ابو زيد</v>
          </cell>
        </row>
        <row r="51">
          <cell r="B51" t="str">
            <v>اسماء اسلام توفيق عبد المتجلى</v>
          </cell>
        </row>
        <row r="52">
          <cell r="B52" t="str">
            <v>اسماء محمد زغلول رضوان</v>
          </cell>
        </row>
        <row r="53">
          <cell r="B53" t="str">
            <v>اسماء محمد عبد العزيز عبدالعواض</v>
          </cell>
        </row>
        <row r="54">
          <cell r="B54" t="str">
            <v>اسماء مصطفى نصر حمدان</v>
          </cell>
        </row>
        <row r="55">
          <cell r="B55" t="str">
            <v>اسماعيل محمد جابر عبد المحسن</v>
          </cell>
        </row>
        <row r="56">
          <cell r="B56" t="str">
            <v>اشرف مرعى محمد سيد</v>
          </cell>
        </row>
        <row r="57">
          <cell r="B57" t="str">
            <v>اشرف أحمد على محمد</v>
          </cell>
        </row>
        <row r="58">
          <cell r="B58" t="str">
            <v>اشرف سيد محمد عبد الرحيم</v>
          </cell>
        </row>
        <row r="59">
          <cell r="B59" t="str">
            <v>اشرف سيد مصطفى احمد</v>
          </cell>
        </row>
        <row r="60">
          <cell r="B60" t="str">
            <v>اشرف شوكت احمد خليل</v>
          </cell>
        </row>
        <row r="61">
          <cell r="B61" t="str">
            <v>اشرف على عبدالرحمن على</v>
          </cell>
        </row>
        <row r="62">
          <cell r="B62" t="str">
            <v>اشرف فتحي سويفي عبدالخالق</v>
          </cell>
        </row>
        <row r="63">
          <cell r="B63" t="str">
            <v>اشرف فتحي محمد عبدالعزيز</v>
          </cell>
        </row>
        <row r="64">
          <cell r="B64" t="str">
            <v>اشرف محمد دسوقى سيد</v>
          </cell>
        </row>
        <row r="65">
          <cell r="B65" t="str">
            <v>الحسينى ناجى جلال محمد</v>
          </cell>
        </row>
        <row r="66">
          <cell r="B66" t="str">
            <v>الشيماء جابر خلاف عبد الحميد</v>
          </cell>
        </row>
        <row r="67">
          <cell r="B67" t="str">
            <v>الشيماء محمد سيد مصطفى</v>
          </cell>
        </row>
        <row r="68">
          <cell r="B68" t="str">
            <v>الشيماء نور الدين مطاوع عبد الحافظ</v>
          </cell>
        </row>
        <row r="69">
          <cell r="B69" t="str">
            <v>المهدى حسن حسن المهدى</v>
          </cell>
        </row>
        <row r="70">
          <cell r="B70" t="str">
            <v>الهام فتحي محمود فرج</v>
          </cell>
        </row>
        <row r="71">
          <cell r="B71" t="str">
            <v>الهام قطب عبد العال عبدالحافظ</v>
          </cell>
        </row>
        <row r="72">
          <cell r="B72" t="str">
            <v>ام كلثوم احمد متولى احمد</v>
          </cell>
        </row>
        <row r="73">
          <cell r="B73" t="str">
            <v>امال ابراهيم سعد الشبشيرى</v>
          </cell>
        </row>
        <row r="74">
          <cell r="B74" t="str">
            <v>امال احمد صالح حسن</v>
          </cell>
        </row>
        <row r="75">
          <cell r="B75" t="str">
            <v>امال سلطان مصطفى سلطان</v>
          </cell>
        </row>
        <row r="76">
          <cell r="B76" t="str">
            <v>امال سيد محمد احمد</v>
          </cell>
        </row>
        <row r="77">
          <cell r="B77" t="str">
            <v>امال علي ابو الحسن اسماعيل</v>
          </cell>
        </row>
        <row r="78">
          <cell r="B78" t="str">
            <v>امل فرغلي جلال محمد</v>
          </cell>
        </row>
        <row r="79">
          <cell r="B79" t="str">
            <v>امل محمد عبد المجيد تمام</v>
          </cell>
        </row>
        <row r="80">
          <cell r="B80" t="str">
            <v>امل محمد علي محمود</v>
          </cell>
        </row>
        <row r="81">
          <cell r="B81" t="str">
            <v>امل مصطفى محمد قاسم أبو غدير</v>
          </cell>
        </row>
        <row r="82">
          <cell r="B82" t="str">
            <v>امنه مراد محمد عمر</v>
          </cell>
        </row>
        <row r="83">
          <cell r="B83" t="str">
            <v>امنية فتحى عبد العزيز اسماعيل</v>
          </cell>
        </row>
        <row r="84">
          <cell r="B84" t="str">
            <v>اميرة إسماعيل تهامى إسماعيل</v>
          </cell>
        </row>
        <row r="85">
          <cell r="B85" t="str">
            <v>اميرة محمد عبد المعطى محمد</v>
          </cell>
        </row>
        <row r="86">
          <cell r="B86" t="str">
            <v>اميره بدر توفيق حسن</v>
          </cell>
        </row>
        <row r="87">
          <cell r="B87" t="str">
            <v>اميره محمد حنفي يوسف</v>
          </cell>
        </row>
        <row r="88">
          <cell r="B88" t="str">
            <v>اميمه محمد جلال عبد العال</v>
          </cell>
        </row>
        <row r="89">
          <cell r="B89" t="str">
            <v>انتصار صالح علي درويش</v>
          </cell>
        </row>
        <row r="90">
          <cell r="B90" t="str">
            <v>انعام احمد ابراهيم مهران</v>
          </cell>
        </row>
        <row r="91">
          <cell r="B91" t="str">
            <v>اوميمه جمال حلمى حسن</v>
          </cell>
        </row>
        <row r="92">
          <cell r="B92" t="str">
            <v>ايفيلين ربيل بطرس اسكاروس</v>
          </cell>
        </row>
        <row r="93">
          <cell r="B93" t="str">
            <v>ايمان آدم عطيه مقار</v>
          </cell>
        </row>
        <row r="94">
          <cell r="B94" t="str">
            <v>ايمان أحمد بركات أحمد</v>
          </cell>
        </row>
        <row r="95">
          <cell r="B95" t="str">
            <v>ايمان عباس قطب شحاتة</v>
          </cell>
        </row>
        <row r="96">
          <cell r="B96" t="str">
            <v>ايمان عبد الحفيظ علي رزق</v>
          </cell>
        </row>
        <row r="97">
          <cell r="B97" t="str">
            <v>ايمان عبد العزيز عمر كن</v>
          </cell>
        </row>
        <row r="98">
          <cell r="B98" t="str">
            <v>ايمان عبد الله حسن أحمد</v>
          </cell>
        </row>
        <row r="99">
          <cell r="B99" t="str">
            <v>ايمان عبد الوهاب علي عبد الله</v>
          </cell>
        </row>
        <row r="100">
          <cell r="B100" t="str">
            <v>ايمان عبدالحميد عبد اللطيف</v>
          </cell>
        </row>
        <row r="101">
          <cell r="B101" t="str">
            <v>ايمان عزت غالي نخلة</v>
          </cell>
        </row>
        <row r="102">
          <cell r="B102" t="str">
            <v>ايمان فتحي محمود فرج</v>
          </cell>
        </row>
        <row r="103">
          <cell r="B103" t="str">
            <v>ايمان محمد سيد عمر</v>
          </cell>
        </row>
        <row r="104">
          <cell r="B104" t="str">
            <v>ايمان محمد عبد المعطي محمد</v>
          </cell>
        </row>
        <row r="105">
          <cell r="B105" t="str">
            <v>ايمان يوسف جاد علي</v>
          </cell>
        </row>
        <row r="106">
          <cell r="B106" t="str">
            <v>ايمن رمضان حسن حمدان</v>
          </cell>
        </row>
        <row r="107">
          <cell r="B107" t="str">
            <v>ايناس عبدالموجود محمود عبدالموجود</v>
          </cell>
        </row>
        <row r="108">
          <cell r="B108" t="str">
            <v>ايهاب سيد محمد احمد</v>
          </cell>
        </row>
        <row r="109">
          <cell r="B109" t="str">
            <v>بثينه فرغلي عبد العزيز فرغلي</v>
          </cell>
        </row>
        <row r="110">
          <cell r="B110" t="str">
            <v>بديعة عبد الكريم احمد محمد</v>
          </cell>
        </row>
        <row r="111">
          <cell r="B111" t="str">
            <v>بركات سيد عرابي محمد</v>
          </cell>
        </row>
        <row r="112">
          <cell r="B112" t="str">
            <v>بركه احمد حسنين محمد</v>
          </cell>
        </row>
        <row r="113">
          <cell r="B113" t="str">
            <v>بسمة عبد العزيز ابو العلا</v>
          </cell>
        </row>
        <row r="114">
          <cell r="B114" t="str">
            <v>بطرس مرقوريوس نصيف بولس</v>
          </cell>
        </row>
        <row r="115">
          <cell r="B115" t="str">
            <v>بهاء شرف الدين خليفة على خليفة</v>
          </cell>
        </row>
        <row r="116">
          <cell r="B116" t="str">
            <v>بيتر عاطف كمال متري</v>
          </cell>
        </row>
        <row r="117">
          <cell r="B117" t="str">
            <v>بيومي فتحي بيومي احمد</v>
          </cell>
        </row>
        <row r="118">
          <cell r="B118" t="str">
            <v>ثروت إبراهيم سيد على</v>
          </cell>
        </row>
        <row r="119">
          <cell r="B119" t="str">
            <v>ثروت سليمان القمص جرجس</v>
          </cell>
        </row>
        <row r="120">
          <cell r="B120" t="str">
            <v>ثناء اسماعيل حسن خطير</v>
          </cell>
        </row>
        <row r="121">
          <cell r="B121" t="str">
            <v>ثناء محمد أحمد محمد</v>
          </cell>
        </row>
        <row r="122">
          <cell r="B122" t="str">
            <v>جرجس فيليب عزيز نخله</v>
          </cell>
        </row>
        <row r="123">
          <cell r="B123" t="str">
            <v>جلال الدين محمد إبراهيم عبد الرحمن</v>
          </cell>
        </row>
        <row r="124">
          <cell r="B124" t="str">
            <v>جلال عبد الغني خليفة احمد</v>
          </cell>
        </row>
        <row r="125">
          <cell r="B125" t="str">
            <v>جلال عبدالراضي احمد سعيد</v>
          </cell>
        </row>
        <row r="126">
          <cell r="B126" t="str">
            <v>جمال إبراهيم إدريس أبو زيد</v>
          </cell>
        </row>
        <row r="127">
          <cell r="B127" t="str">
            <v>جمال احمد علي حسانين</v>
          </cell>
        </row>
        <row r="128">
          <cell r="B128" t="str">
            <v>جمال سيد عطا</v>
          </cell>
        </row>
        <row r="129">
          <cell r="B129" t="str">
            <v>جمال تشهيل فاضل سلمان</v>
          </cell>
        </row>
        <row r="130">
          <cell r="B130" t="str">
            <v>جمال محمد سيد محمد أبو الحسن</v>
          </cell>
        </row>
        <row r="131">
          <cell r="B131" t="str">
            <v>جمالات عبد الطيف فرغلي</v>
          </cell>
        </row>
        <row r="132">
          <cell r="B132" t="str">
            <v>جملات حسين سيد محمد</v>
          </cell>
        </row>
        <row r="133">
          <cell r="B133" t="str">
            <v>جنيدى سليمان مجلى سليمان</v>
          </cell>
        </row>
        <row r="134">
          <cell r="B134" t="str">
            <v>جهاد فرج محمد محمد</v>
          </cell>
        </row>
        <row r="135">
          <cell r="B135" t="str">
            <v>جيهان عبد الحكيم محمود سالم</v>
          </cell>
        </row>
        <row r="136">
          <cell r="B136" t="str">
            <v>حازم حسانين فر غلي احمد</v>
          </cell>
        </row>
        <row r="137">
          <cell r="B137" t="str">
            <v>حامد أحمد عبد اللطيف أحمد</v>
          </cell>
        </row>
        <row r="138">
          <cell r="B138" t="str">
            <v>حسام الدين فتحى محمد عبدالعاطى</v>
          </cell>
        </row>
        <row r="139">
          <cell r="B139" t="str">
            <v>حسام جمال الدين محمد محمود</v>
          </cell>
        </row>
        <row r="140">
          <cell r="B140" t="str">
            <v>حسام محمد جابر ابوالعلا</v>
          </cell>
        </row>
        <row r="141">
          <cell r="B141" t="str">
            <v>حسن حمدى أحمد حسين</v>
          </cell>
        </row>
        <row r="142">
          <cell r="B142" t="str">
            <v>حسن رمضان حسن حمدان</v>
          </cell>
        </row>
        <row r="143">
          <cell r="B143" t="str">
            <v>حسن سليمان شحاتة ابراهيم</v>
          </cell>
        </row>
        <row r="144">
          <cell r="B144" t="str">
            <v>حسن سيد حسن عبد الرحمن</v>
          </cell>
        </row>
        <row r="145">
          <cell r="B145" t="str">
            <v>حسن عبد العال هريدى فراج</v>
          </cell>
        </row>
        <row r="146">
          <cell r="B146" t="str">
            <v>حسن علي زغلول حسن علي زرزور</v>
          </cell>
        </row>
        <row r="147">
          <cell r="B147" t="str">
            <v>حسن كامل حسن حسين</v>
          </cell>
        </row>
        <row r="148">
          <cell r="B148" t="str">
            <v>حسن محمد محمد محمود حسن</v>
          </cell>
        </row>
        <row r="149">
          <cell r="B149" t="str">
            <v>حسن محمود احمد محمود</v>
          </cell>
        </row>
        <row r="150">
          <cell r="B150" t="str">
            <v>حسن محمود محمد أحمد</v>
          </cell>
        </row>
        <row r="151">
          <cell r="B151" t="str">
            <v>حسنية أحمد محمد عبد العال</v>
          </cell>
        </row>
        <row r="152">
          <cell r="B152" t="str">
            <v>حسنين عثمان محمد احمد حسانين</v>
          </cell>
        </row>
        <row r="153">
          <cell r="B153" t="str">
            <v>حسين السيد محمد جمال</v>
          </cell>
        </row>
        <row r="154">
          <cell r="B154" t="str">
            <v>حسين سيد حسين عيسى</v>
          </cell>
        </row>
        <row r="155">
          <cell r="B155" t="str">
            <v>حسين ضاحي حسن عبد الحافظ</v>
          </cell>
        </row>
        <row r="156">
          <cell r="B156" t="str">
            <v>حسين عبد الناصر عبد الرحيم محمد مرسى</v>
          </cell>
        </row>
        <row r="157">
          <cell r="B157" t="str">
            <v>حسين فرغلى سيد اسماعيل</v>
          </cell>
        </row>
        <row r="158">
          <cell r="B158" t="str">
            <v>حسين محمد حسين مصطفي</v>
          </cell>
        </row>
        <row r="159">
          <cell r="B159" t="str">
            <v>حليمة محمود حميلى زيدان</v>
          </cell>
        </row>
        <row r="160">
          <cell r="B160" t="str">
            <v>حمادة محمود عبد المقصود</v>
          </cell>
        </row>
        <row r="161">
          <cell r="B161" t="str">
            <v>حماده إبراهيم أحمد بخيت</v>
          </cell>
        </row>
        <row r="162">
          <cell r="B162" t="str">
            <v>حمدان احمد عبدالمجيد محمد</v>
          </cell>
        </row>
        <row r="163">
          <cell r="B163" t="str">
            <v>حمدى صالحين محمد صالحين</v>
          </cell>
        </row>
        <row r="164">
          <cell r="B164" t="str">
            <v>حمدى فرغلى عبدالمعطى عبد السيمع</v>
          </cell>
        </row>
        <row r="165">
          <cell r="B165" t="str">
            <v>حمدى محمود محمد محمد</v>
          </cell>
        </row>
        <row r="166">
          <cell r="B166" t="str">
            <v>حمدى مرغنى عبد العال حسن</v>
          </cell>
        </row>
        <row r="167">
          <cell r="B167" t="str">
            <v>حمدي احمد حسين على</v>
          </cell>
        </row>
        <row r="168">
          <cell r="B168" t="str">
            <v>حمدي بدر صديق تمام</v>
          </cell>
        </row>
        <row r="169">
          <cell r="B169" t="str">
            <v>حمدي محمد محمود متولي</v>
          </cell>
        </row>
        <row r="170">
          <cell r="B170" t="str">
            <v>حنان فاروق محمد طلبه</v>
          </cell>
        </row>
        <row r="171">
          <cell r="B171" t="str">
            <v>حنان محمود محمد أحمد</v>
          </cell>
        </row>
        <row r="172">
          <cell r="B172" t="str">
            <v>خالد عبدالله محمد علي</v>
          </cell>
        </row>
        <row r="173">
          <cell r="B173" t="str">
            <v>خالد فتحي عبد العزيز اسماعيل</v>
          </cell>
        </row>
        <row r="174">
          <cell r="B174" t="str">
            <v>خالد محمود سيد حسين</v>
          </cell>
        </row>
        <row r="175">
          <cell r="B175" t="str">
            <v>خلف الله حسن مصطفى محمد</v>
          </cell>
        </row>
        <row r="176">
          <cell r="B176" t="str">
            <v>داليا عبد الوهاب توفيق مرزوق</v>
          </cell>
        </row>
        <row r="177">
          <cell r="B177" t="str">
            <v>داليا محي عبد العليم عبد الحافظ</v>
          </cell>
        </row>
        <row r="178">
          <cell r="B178" t="str">
            <v>دعاء احمد جمال عبدالفتاح حسن</v>
          </cell>
        </row>
        <row r="179">
          <cell r="B179" t="str">
            <v>دعاء احمد فرحان احمد</v>
          </cell>
        </row>
        <row r="180">
          <cell r="B180" t="str">
            <v>دعاء محمد بكر محمد مصطفى</v>
          </cell>
        </row>
        <row r="181">
          <cell r="B181" t="str">
            <v>دعاء محمد عباس عامر</v>
          </cell>
        </row>
        <row r="182">
          <cell r="B182" t="str">
            <v>دوينى محمد عبدالجيد عبدالمجيد</v>
          </cell>
        </row>
        <row r="183">
          <cell r="B183" t="str">
            <v>دويني سيد دويني محمد</v>
          </cell>
        </row>
        <row r="184">
          <cell r="B184" t="str">
            <v>ديفيد اميل فوزي اقلاديوس</v>
          </cell>
        </row>
        <row r="185">
          <cell r="B185" t="str">
            <v>دينا حسين اسماعيل احمد</v>
          </cell>
        </row>
        <row r="186">
          <cell r="B186" t="str">
            <v>دينا مصطفى سيد محمد البهنساوى</v>
          </cell>
        </row>
        <row r="187">
          <cell r="B187" t="str">
            <v>رابعة أحمد محمد عطيه</v>
          </cell>
        </row>
        <row r="188">
          <cell r="B188" t="str">
            <v>راشد فهيم ابراهيم ميخائيل</v>
          </cell>
        </row>
        <row r="189">
          <cell r="B189" t="str">
            <v>رانيا بدرى محمد حسن</v>
          </cell>
        </row>
        <row r="190">
          <cell r="B190" t="str">
            <v>رانيا رأفت فؤاد أسعد</v>
          </cell>
        </row>
        <row r="191">
          <cell r="B191" t="str">
            <v>رانيا محمود نشأت عباس محمد</v>
          </cell>
        </row>
        <row r="192">
          <cell r="B192" t="str">
            <v>ربيع محمد سيد خليفة</v>
          </cell>
        </row>
        <row r="193">
          <cell r="B193" t="str">
            <v>رجاء محمد أبراهيم عبدالحافظ</v>
          </cell>
        </row>
        <row r="194">
          <cell r="B194" t="str">
            <v>رجب فرغلي حسن سيد</v>
          </cell>
        </row>
        <row r="195">
          <cell r="B195" t="str">
            <v>رجب محمد عبد العال حسن</v>
          </cell>
        </row>
        <row r="196">
          <cell r="B196" t="str">
            <v>رحاب عبد الناصر فرغلي محمد</v>
          </cell>
        </row>
        <row r="197">
          <cell r="B197" t="str">
            <v>رحاب محمد حسن محمد</v>
          </cell>
        </row>
        <row r="198">
          <cell r="B198" t="str">
            <v>رحاب محمد سمير عبد الفتاح علي</v>
          </cell>
        </row>
        <row r="199">
          <cell r="B199" t="str">
            <v>رشا حسن مختار حسن</v>
          </cell>
        </row>
        <row r="200">
          <cell r="B200" t="str">
            <v>رشا رفعت عبد العزيز عبد الرحيم</v>
          </cell>
        </row>
        <row r="201">
          <cell r="B201" t="str">
            <v>رشا طلعت صادق مقار</v>
          </cell>
        </row>
        <row r="202">
          <cell r="B202" t="str">
            <v>رشا محمد عبد العظيم ابوهشيمة</v>
          </cell>
        </row>
        <row r="203">
          <cell r="B203" t="str">
            <v>رشا محمد محمد احمد مصطفى</v>
          </cell>
        </row>
        <row r="204">
          <cell r="B204" t="str">
            <v>رشاد احمد محمود عبد الرحيم</v>
          </cell>
        </row>
        <row r="205">
          <cell r="B205" t="str">
            <v>رشاد صابر حسانين حسن</v>
          </cell>
        </row>
        <row r="206">
          <cell r="B206" t="str">
            <v>رضا علي أبو الحسن اسماعيل</v>
          </cell>
        </row>
        <row r="207">
          <cell r="B207" t="str">
            <v>رضا هاشم درويش ابراهيم</v>
          </cell>
        </row>
        <row r="208">
          <cell r="B208" t="str">
            <v>رقية محمد عبدالرحيم رفاعى</v>
          </cell>
        </row>
        <row r="209">
          <cell r="B209" t="str">
            <v>رمضان عبدالعال حسن عبدالعال</v>
          </cell>
        </row>
        <row r="210">
          <cell r="B210" t="str">
            <v>رمضان محمد عبدالوهاب احمد</v>
          </cell>
        </row>
        <row r="211">
          <cell r="B211" t="str">
            <v>روزالين رأفت فؤاد أسعد</v>
          </cell>
        </row>
        <row r="212">
          <cell r="B212" t="str">
            <v>رويدا عبد الوكيل إبراهيم محمد</v>
          </cell>
        </row>
        <row r="213">
          <cell r="B213" t="str">
            <v>ريم محمد مأمون محمد</v>
          </cell>
        </row>
        <row r="214">
          <cell r="B214" t="str">
            <v>زكريا عبد الله حسين أحمد</v>
          </cell>
        </row>
        <row r="215">
          <cell r="B215" t="str">
            <v>زينب حادى حسين بركات</v>
          </cell>
        </row>
        <row r="216">
          <cell r="B216" t="str">
            <v>زينب حسنى أمين موسى</v>
          </cell>
        </row>
        <row r="217">
          <cell r="B217" t="str">
            <v>زينب شعبان عجمى يوسف</v>
          </cell>
        </row>
        <row r="218">
          <cell r="B218" t="str">
            <v>سامية شاكر على عبد الهادى</v>
          </cell>
        </row>
        <row r="219">
          <cell r="B219" t="str">
            <v>سامية طه محمد محمود</v>
          </cell>
        </row>
        <row r="220">
          <cell r="B220" t="str">
            <v>ساميه سليمان على حسانين</v>
          </cell>
        </row>
        <row r="221">
          <cell r="B221" t="str">
            <v>ساميه نجيب مرقص عبدالشهيد</v>
          </cell>
        </row>
        <row r="222">
          <cell r="B222" t="str">
            <v>سحر سيد عبد القادر عبدالله</v>
          </cell>
        </row>
        <row r="223">
          <cell r="B223" t="str">
            <v>سحر عبدالنعيم قطب مصطفى</v>
          </cell>
        </row>
        <row r="224">
          <cell r="B224" t="str">
            <v>سعاد شحاتة محمد الامير</v>
          </cell>
        </row>
        <row r="225">
          <cell r="B225" t="str">
            <v>سعد الدين محمد مصطفى حسن</v>
          </cell>
        </row>
        <row r="226">
          <cell r="B226" t="str">
            <v>سعد عبد الفتاح سيد خضر</v>
          </cell>
        </row>
        <row r="227">
          <cell r="B227" t="str">
            <v>سعد محمد عبداللة حسان</v>
          </cell>
        </row>
        <row r="228">
          <cell r="B228" t="str">
            <v>سلوى بهي الدين عبدالمنعم</v>
          </cell>
        </row>
        <row r="229">
          <cell r="B229" t="str">
            <v>سلوى محمد سيد حسن</v>
          </cell>
        </row>
        <row r="230">
          <cell r="B230" t="str">
            <v>سلوى محمد موسى على</v>
          </cell>
        </row>
        <row r="231">
          <cell r="B231" t="str">
            <v>سماح سيد سيد حسن</v>
          </cell>
        </row>
        <row r="232">
          <cell r="B232" t="str">
            <v>سماح عبد الحفيظ محمد شعبان</v>
          </cell>
        </row>
        <row r="233">
          <cell r="B233" t="str">
            <v>سمر سيد عبد الرحيم على</v>
          </cell>
        </row>
        <row r="234">
          <cell r="B234" t="str">
            <v>سمية عبد الناصر محمد محمود</v>
          </cell>
        </row>
        <row r="235">
          <cell r="B235" t="str">
            <v>سميحه عبدالعال محمد عبدالعال</v>
          </cell>
        </row>
        <row r="236">
          <cell r="B236" t="str">
            <v>سميحه فاروق احمد شاهين</v>
          </cell>
        </row>
        <row r="237">
          <cell r="B237" t="str">
            <v>سميحه فتحي عبد العال</v>
          </cell>
        </row>
        <row r="238">
          <cell r="B238" t="str">
            <v>سمير ربيع زكي سيد</v>
          </cell>
        </row>
        <row r="239">
          <cell r="B239" t="str">
            <v>سمير سيد حسانين حسن</v>
          </cell>
        </row>
        <row r="240">
          <cell r="B240" t="str">
            <v>سمير على محمود حمدان</v>
          </cell>
        </row>
        <row r="241">
          <cell r="B241" t="str">
            <v>سميره جلال محمد محمد</v>
          </cell>
        </row>
        <row r="242">
          <cell r="B242" t="str">
            <v>سميره سيدهم عطية الله يسى</v>
          </cell>
        </row>
        <row r="243">
          <cell r="B243" t="str">
            <v>سميه محمد قطب محمد</v>
          </cell>
        </row>
        <row r="244">
          <cell r="B244" t="str">
            <v>سناء حلمى على موسى</v>
          </cell>
        </row>
        <row r="245">
          <cell r="B245" t="str">
            <v>سناء شحاته محمد الأمير</v>
          </cell>
        </row>
        <row r="246">
          <cell r="B246" t="str">
            <v>سها شحاته حامد عبد الرحمن</v>
          </cell>
        </row>
        <row r="247">
          <cell r="B247" t="str">
            <v>سهير عبد العظيم محمد عبدالرحمن</v>
          </cell>
        </row>
        <row r="248">
          <cell r="B248" t="str">
            <v>سهير محمد عاطف حسن</v>
          </cell>
        </row>
        <row r="249">
          <cell r="B249" t="str">
            <v>سوسن خليل عبد المعطي العطار</v>
          </cell>
        </row>
        <row r="250">
          <cell r="B250" t="str">
            <v>سوسو حسين عبدالرحمن عبدالعال</v>
          </cell>
        </row>
        <row r="251">
          <cell r="B251" t="str">
            <v>سيد بداري فرغلي بداري</v>
          </cell>
        </row>
        <row r="252">
          <cell r="B252" t="str">
            <v>سيد حسن عبدالغفار على</v>
          </cell>
        </row>
        <row r="253">
          <cell r="B253" t="str">
            <v>سيد مصطفى حسين احمد</v>
          </cell>
        </row>
        <row r="254">
          <cell r="B254" t="str">
            <v>شاهيناز يحيى عبدالعزيز علي</v>
          </cell>
        </row>
        <row r="255">
          <cell r="B255" t="str">
            <v>شريهان محمد عبد الرؤوف حسن</v>
          </cell>
        </row>
        <row r="256">
          <cell r="B256" t="str">
            <v>شيماء حسن زكى حسين</v>
          </cell>
        </row>
        <row r="257">
          <cell r="B257" t="str">
            <v>شيماء سيد علي حسن</v>
          </cell>
        </row>
        <row r="258">
          <cell r="B258" t="str">
            <v>شيماء فواز عبد الرحمن مهران</v>
          </cell>
        </row>
        <row r="259">
          <cell r="B259" t="str">
            <v>صباح سيد بكر سليمان</v>
          </cell>
        </row>
        <row r="260">
          <cell r="B260" t="str">
            <v>صباح عباس قطب شحاتة</v>
          </cell>
        </row>
        <row r="261">
          <cell r="B261" t="str">
            <v>صباح محمد محمد محمود</v>
          </cell>
        </row>
        <row r="262">
          <cell r="B262" t="str">
            <v>صبحي فتحي فرحان</v>
          </cell>
        </row>
        <row r="263">
          <cell r="B263" t="str">
            <v>صفاء ابراهيم عبد الرحيم احمد</v>
          </cell>
        </row>
        <row r="264">
          <cell r="B264" t="str">
            <v>صفاء رمضان محفوظ عيسي</v>
          </cell>
        </row>
        <row r="265">
          <cell r="B265" t="str">
            <v>صفاء كمال علي امين</v>
          </cell>
        </row>
        <row r="266">
          <cell r="B266" t="str">
            <v>صفاء محمد عليان خلاف</v>
          </cell>
        </row>
        <row r="267">
          <cell r="B267" t="str">
            <v>صفاء مختار محمود ضاحى</v>
          </cell>
        </row>
        <row r="268">
          <cell r="B268" t="str">
            <v>صلاح رجب صالح محمد</v>
          </cell>
        </row>
        <row r="269">
          <cell r="B269" t="str">
            <v>صلاح عبد العزيز على محمد</v>
          </cell>
        </row>
        <row r="270">
          <cell r="B270" t="str">
            <v>صلاح عمر طه عمر</v>
          </cell>
        </row>
        <row r="271">
          <cell r="B271" t="str">
            <v>صلاح محمد احمد زيان</v>
          </cell>
        </row>
        <row r="272">
          <cell r="B272" t="str">
            <v>م. طارق أحمد أحمد حسن</v>
          </cell>
        </row>
        <row r="273">
          <cell r="B273" t="str">
            <v>طه علي صابر احمد</v>
          </cell>
        </row>
        <row r="274">
          <cell r="B274" t="str">
            <v>تهامي أنور تهامى محمد</v>
          </cell>
        </row>
        <row r="275">
          <cell r="B275" t="str">
            <v>عادل انور مرغني محمد</v>
          </cell>
        </row>
        <row r="276">
          <cell r="B276" t="str">
            <v>عادل على محمد على</v>
          </cell>
        </row>
        <row r="277">
          <cell r="B277" t="str">
            <v>عاصم جمال قطب حسن</v>
          </cell>
        </row>
        <row r="278">
          <cell r="B278" t="str">
            <v>عاطف حمدي ثابت احمد</v>
          </cell>
        </row>
        <row r="279">
          <cell r="B279" t="str">
            <v>عاطف سمير فوزي بطرس</v>
          </cell>
        </row>
        <row r="280">
          <cell r="B280" t="str">
            <v>عاطف سيد احمد عبد المنعم</v>
          </cell>
        </row>
        <row r="281">
          <cell r="B281" t="str">
            <v>عاطف صلاح بخيت ابراهيم</v>
          </cell>
        </row>
        <row r="282">
          <cell r="B282" t="str">
            <v>عاطف مسعود عبد الله مسعود</v>
          </cell>
        </row>
        <row r="283">
          <cell r="B283" t="str">
            <v>عاطف متجلى عوض حسن</v>
          </cell>
        </row>
        <row r="284">
          <cell r="B284" t="str">
            <v>عاطف موسي محمد حسن</v>
          </cell>
        </row>
        <row r="285">
          <cell r="B285" t="str">
            <v>عاطف يوسف كامل علي</v>
          </cell>
        </row>
        <row r="286">
          <cell r="B286" t="str">
            <v>عايده احمد فرحان احمد</v>
          </cell>
        </row>
        <row r="287">
          <cell r="B287" t="str">
            <v>عبد الحكيم عبد اللة عثمان جوهر</v>
          </cell>
        </row>
        <row r="288">
          <cell r="B288" t="str">
            <v>عبد الحميد حسنين محمد حسنين</v>
          </cell>
        </row>
        <row r="289">
          <cell r="B289" t="str">
            <v>عبد الحميد محمود عبد الحميد خضر</v>
          </cell>
        </row>
        <row r="290">
          <cell r="B290" t="str">
            <v>عبد الرازق عادل محمد على</v>
          </cell>
        </row>
        <row r="291">
          <cell r="B291" t="str">
            <v>عبد الرازق عبد المجيد داود سليمان</v>
          </cell>
        </row>
        <row r="292">
          <cell r="B292" t="str">
            <v>عبد الرازق عبد المنعم عبد الرازق على</v>
          </cell>
        </row>
        <row r="293">
          <cell r="B293" t="str">
            <v>عبد العاطى سيد عبد الهادى</v>
          </cell>
        </row>
        <row r="294">
          <cell r="B294" t="str">
            <v>عبد العاطي محمد حميدة ابو القاسم</v>
          </cell>
        </row>
        <row r="295">
          <cell r="B295" t="str">
            <v>عبد العال قطب عبد الحافظ</v>
          </cell>
        </row>
        <row r="296">
          <cell r="B296" t="str">
            <v>عبد العزيز امام فراج</v>
          </cell>
        </row>
        <row r="297">
          <cell r="B297" t="str">
            <v>م. عبد الكريم محمد محمد أحمد</v>
          </cell>
        </row>
        <row r="298">
          <cell r="B298" t="str">
            <v>عبد الله نور الدين مطاوع عبد الحافظ</v>
          </cell>
        </row>
        <row r="299">
          <cell r="B299" t="str">
            <v>عبد الناصر احمد محمد احمد</v>
          </cell>
        </row>
        <row r="300">
          <cell r="B300" t="str">
            <v>عبدالحميد محمود مرسي احمد</v>
          </cell>
        </row>
        <row r="301">
          <cell r="B301" t="str">
            <v>عبدالفتاح عبد الرحيم عبد الفتاح حسين</v>
          </cell>
        </row>
        <row r="302">
          <cell r="B302" t="str">
            <v>عبدالناصر عبدالمتجلي عيد محروس</v>
          </cell>
        </row>
        <row r="303">
          <cell r="B303" t="str">
            <v>عبده أحمد محمد مصطفى</v>
          </cell>
        </row>
        <row r="304">
          <cell r="B304" t="str">
            <v>عبده كامل احمد عبده</v>
          </cell>
        </row>
        <row r="305">
          <cell r="B305" t="str">
            <v>عبير جلال محمد جلال</v>
          </cell>
        </row>
        <row r="306">
          <cell r="B306" t="str">
            <v>عبير فاروق مصطفي إسماعيل</v>
          </cell>
        </row>
        <row r="307">
          <cell r="B307" t="str">
            <v>عبير نصير كامل محمد</v>
          </cell>
        </row>
        <row r="308">
          <cell r="B308" t="str">
            <v>عثمان سيد عثمان محمد</v>
          </cell>
        </row>
        <row r="309">
          <cell r="B309" t="str">
            <v>عثمان محمد عبده محمد</v>
          </cell>
        </row>
        <row r="310">
          <cell r="B310" t="str">
            <v>عز عبد العظيم هاشم عز</v>
          </cell>
        </row>
        <row r="311">
          <cell r="B311" t="str">
            <v>عزة سيد تمام مصطفى</v>
          </cell>
        </row>
        <row r="312">
          <cell r="B312" t="str">
            <v>عزت سيد حسن محمد</v>
          </cell>
        </row>
        <row r="313">
          <cell r="B313" t="str">
            <v>عزت عياد فرحان بخيت</v>
          </cell>
        </row>
        <row r="314">
          <cell r="B314" t="str">
            <v>عزه عبد الحميد زكى محمد</v>
          </cell>
        </row>
        <row r="315">
          <cell r="B315" t="str">
            <v>عصام عبد الحى جلال عبد العال</v>
          </cell>
        </row>
        <row r="316">
          <cell r="B316" t="str">
            <v>عطية الله عبد الجواد عبد الرحمن</v>
          </cell>
        </row>
        <row r="317">
          <cell r="B317" t="str">
            <v>عفاف موريس مكارى بقطر</v>
          </cell>
        </row>
        <row r="318">
          <cell r="B318" t="str">
            <v>علا عبد الرازق محمود</v>
          </cell>
        </row>
        <row r="319">
          <cell r="B319" t="str">
            <v>علاء احمد محمد فياض</v>
          </cell>
        </row>
        <row r="320">
          <cell r="B320" t="str">
            <v>علاء ادوارد ايليا</v>
          </cell>
        </row>
        <row r="321">
          <cell r="B321" t="str">
            <v>علاء الدين احمد ايراهيم احمد</v>
          </cell>
        </row>
        <row r="322">
          <cell r="B322" t="str">
            <v>علاء الدين محمد محمد سرحان</v>
          </cell>
        </row>
        <row r="323">
          <cell r="B323" t="str">
            <v>علاء حامد محمد حسب الله</v>
          </cell>
        </row>
        <row r="324">
          <cell r="B324" t="str">
            <v>علاء سيد مجاهد ابو زيد</v>
          </cell>
        </row>
        <row r="325">
          <cell r="B325" t="str">
            <v>علاء محمد صديق محمد</v>
          </cell>
        </row>
        <row r="326">
          <cell r="B326" t="str">
            <v>علي احمد عبدالجواد احمد</v>
          </cell>
        </row>
        <row r="327">
          <cell r="B327" t="str">
            <v>علي جمال ابراهيم ادريس</v>
          </cell>
        </row>
        <row r="328">
          <cell r="B328" t="str">
            <v>علي حامد محمد سيد</v>
          </cell>
        </row>
        <row r="329">
          <cell r="B329" t="str">
            <v>علي حسن فرغلى حسن</v>
          </cell>
        </row>
        <row r="330">
          <cell r="B330" t="str">
            <v>علي حلمي علي موسى</v>
          </cell>
        </row>
        <row r="331">
          <cell r="B331" t="str">
            <v>علي شعبان على احمد</v>
          </cell>
        </row>
        <row r="332">
          <cell r="B332" t="str">
            <v>علي عبد البديع عبد الله محفوظ</v>
          </cell>
        </row>
        <row r="333">
          <cell r="B333" t="str">
            <v>علي عبدالوهاب على عبدالله</v>
          </cell>
        </row>
        <row r="334">
          <cell r="B334" t="str">
            <v>علي محمد خليفه فرغلى</v>
          </cell>
        </row>
        <row r="335">
          <cell r="B335" t="str">
            <v>علي منصور محمد منصور</v>
          </cell>
        </row>
        <row r="336">
          <cell r="B336" t="str">
            <v>عليه احمد قطب حسن</v>
          </cell>
        </row>
        <row r="337">
          <cell r="B337" t="str">
            <v>عماد محمد احمد محمد</v>
          </cell>
        </row>
        <row r="338">
          <cell r="B338" t="str">
            <v>أ. عمر اسماعيل عمر اسماعيل</v>
          </cell>
        </row>
        <row r="339">
          <cell r="B339" t="str">
            <v>عمر عبد الرحمن دوينى عبدالرحمن</v>
          </cell>
        </row>
        <row r="340">
          <cell r="B340" t="str">
            <v>عمر عبد الله عبد الغني عمر</v>
          </cell>
        </row>
        <row r="341">
          <cell r="B341" t="str">
            <v>عمر محى عبد العليم عبد الحافظ</v>
          </cell>
        </row>
        <row r="342">
          <cell r="B342" t="str">
            <v>عمرو حامد حسن محمد</v>
          </cell>
        </row>
        <row r="343">
          <cell r="B343" t="str">
            <v>عمرو شعبان على احمد</v>
          </cell>
        </row>
        <row r="344">
          <cell r="B344" t="str">
            <v>عمرو علي ثابت علي</v>
          </cell>
        </row>
        <row r="345">
          <cell r="B345" t="str">
            <v>عمرو محمد عباس عبد العال</v>
          </cell>
        </row>
        <row r="346">
          <cell r="B346" t="str">
            <v>عمرو محمد محمد عبد المجيد</v>
          </cell>
        </row>
        <row r="347">
          <cell r="B347" t="str">
            <v>عمرو محمد محمد عبدالمذكور</v>
          </cell>
        </row>
        <row r="348">
          <cell r="B348" t="str">
            <v>عمرو محمود أحمد حسان</v>
          </cell>
        </row>
        <row r="349">
          <cell r="B349" t="str">
            <v>عمرو محي الدين زكي ابراهيم</v>
          </cell>
        </row>
        <row r="350">
          <cell r="B350" t="str">
            <v>عنتر محمد أحمد محمد</v>
          </cell>
        </row>
        <row r="351">
          <cell r="B351" t="str">
            <v>عواطف جلال احمد عبد المعطي</v>
          </cell>
        </row>
        <row r="352">
          <cell r="B352" t="str">
            <v>عياد غطاس شحاتة غطاس</v>
          </cell>
        </row>
        <row r="353">
          <cell r="B353" t="str">
            <v>غادة أحمد سيد عبد العال</v>
          </cell>
        </row>
        <row r="354">
          <cell r="B354" t="str">
            <v>غادة احمد عبدالرحيم الرضيوي</v>
          </cell>
        </row>
        <row r="355">
          <cell r="B355" t="str">
            <v>فاطمة أحمد فواز خلف الله عثمان علي</v>
          </cell>
        </row>
        <row r="356">
          <cell r="B356" t="str">
            <v>فاطمة الزهراء محمد الهادى كمال</v>
          </cell>
        </row>
        <row r="357">
          <cell r="B357" t="str">
            <v>فاطمة سيد أبوضيف محمد</v>
          </cell>
        </row>
        <row r="358">
          <cell r="B358" t="str">
            <v>فاطمه الزهراء حماد الشحات حماد</v>
          </cell>
        </row>
        <row r="359">
          <cell r="B359" t="str">
            <v>فاطمه حسانين احمد محمد</v>
          </cell>
        </row>
        <row r="360">
          <cell r="B360" t="str">
            <v>فاطمه محمد دردير عمر</v>
          </cell>
        </row>
        <row r="361">
          <cell r="B361" t="str">
            <v>فاطمه محمد سيد حسنين</v>
          </cell>
        </row>
        <row r="362">
          <cell r="B362" t="str">
            <v>فاتن محمود خليل ابراهيم</v>
          </cell>
        </row>
        <row r="363">
          <cell r="B363" t="str">
            <v>فرغلي ابراهيم رشوان مصطفي</v>
          </cell>
        </row>
        <row r="364">
          <cell r="B364" t="str">
            <v>فتحى سيد محمد مصطفى</v>
          </cell>
        </row>
        <row r="365">
          <cell r="B365" t="str">
            <v>فيصل صلاح علي محمد</v>
          </cell>
        </row>
        <row r="366">
          <cell r="B366" t="str">
            <v>فيفى زكى مسعد مسعود</v>
          </cell>
        </row>
        <row r="367">
          <cell r="B367" t="str">
            <v>كامل حسن حسين عبد الكريم</v>
          </cell>
        </row>
        <row r="368">
          <cell r="B368" t="str">
            <v>كرم حسين بخيت محمود</v>
          </cell>
        </row>
        <row r="369">
          <cell r="B369" t="str">
            <v>كرم شرقاوى حمدان محمد</v>
          </cell>
        </row>
        <row r="370">
          <cell r="B370" t="str">
            <v>كرم مصطفي احمد فرحان</v>
          </cell>
        </row>
        <row r="371">
          <cell r="B371" t="str">
            <v>كمال حسين حمدان علي</v>
          </cell>
        </row>
        <row r="372">
          <cell r="B372" t="str">
            <v>كمال سيد عبد الوهاب محمد</v>
          </cell>
        </row>
        <row r="373">
          <cell r="B373" t="str">
            <v>كمال محمد فارس شحاتة</v>
          </cell>
        </row>
        <row r="374">
          <cell r="B374" t="str">
            <v>كيرلس شاكر يني مينا</v>
          </cell>
        </row>
        <row r="375">
          <cell r="B375" t="str">
            <v>لؤي احمد حسن مسعد</v>
          </cell>
        </row>
        <row r="376">
          <cell r="B376" t="str">
            <v>لواحظ محمد عشري محمد</v>
          </cell>
        </row>
        <row r="377">
          <cell r="B377" t="str">
            <v>ليلى احمد محمد محمد المهدي</v>
          </cell>
        </row>
        <row r="378">
          <cell r="B378" t="str">
            <v>ليلى عبدالحميد جاد الحق محمد</v>
          </cell>
        </row>
        <row r="379">
          <cell r="B379" t="str">
            <v>ليلى محمد فرحان أحمد</v>
          </cell>
        </row>
        <row r="380">
          <cell r="B380" t="str">
            <v>مؤمن عبد الخالق سيد عبد الحافظ</v>
          </cell>
        </row>
        <row r="381">
          <cell r="B381" t="str">
            <v>مؤمن عبده كامل احمد</v>
          </cell>
        </row>
        <row r="382">
          <cell r="B382" t="str">
            <v>ماجده احمد ابراهيم احمد</v>
          </cell>
        </row>
        <row r="383">
          <cell r="B383" t="str">
            <v>مجدى حسن محمد محمد</v>
          </cell>
        </row>
        <row r="384">
          <cell r="B384" t="str">
            <v>محروس محمود محروس محمد</v>
          </cell>
        </row>
        <row r="385">
          <cell r="B385" t="str">
            <v>محسن حفنى يوسف سيد</v>
          </cell>
        </row>
        <row r="386">
          <cell r="B386" t="str">
            <v>محسن محمود محمد محمود</v>
          </cell>
        </row>
        <row r="387">
          <cell r="B387" t="str">
            <v>م. محمد أحمد عبد المحسن محمود</v>
          </cell>
        </row>
        <row r="388">
          <cell r="B388" t="str">
            <v>محمد ابو الحسن نصر حمدان</v>
          </cell>
        </row>
        <row r="389">
          <cell r="B389" t="str">
            <v>محمد احمد رضى محمود محمد</v>
          </cell>
        </row>
        <row r="390">
          <cell r="B390" t="str">
            <v>محمد احمد زايد سليمان</v>
          </cell>
        </row>
        <row r="391">
          <cell r="B391" t="str">
            <v>محمد احمد عبد العال عبد السلام</v>
          </cell>
        </row>
        <row r="392">
          <cell r="B392" t="str">
            <v>محمد احمد عبدالحميد حسين</v>
          </cell>
        </row>
        <row r="393">
          <cell r="B393" t="str">
            <v>محمد احمد محمد سيد</v>
          </cell>
        </row>
        <row r="394">
          <cell r="B394" t="str">
            <v>محمد احمد محمد عطيفي</v>
          </cell>
        </row>
        <row r="395">
          <cell r="B395" t="str">
            <v>محمد احمد مصطفي سويفي</v>
          </cell>
        </row>
        <row r="396">
          <cell r="B396" t="str">
            <v>محمد احمد منصور احمد</v>
          </cell>
        </row>
        <row r="397">
          <cell r="B397" t="str">
            <v>محمد بيومى ثابت على</v>
          </cell>
        </row>
        <row r="398">
          <cell r="B398" t="str">
            <v>محمد ثابت محمد محمد</v>
          </cell>
        </row>
        <row r="399">
          <cell r="B399" t="str">
            <v>محمد جلال محمد سيد حسين</v>
          </cell>
        </row>
        <row r="400">
          <cell r="B400" t="str">
            <v>محمد جمال محمد احمد</v>
          </cell>
        </row>
        <row r="401">
          <cell r="B401" t="str">
            <v>محمد حازم محمود فراج عيسى</v>
          </cell>
        </row>
        <row r="402">
          <cell r="B402" t="str">
            <v>محمد حسن إبراهيم محمد</v>
          </cell>
        </row>
        <row r="403">
          <cell r="B403" t="str">
            <v>محمد حسن عبد الرحيم حسن</v>
          </cell>
        </row>
        <row r="404">
          <cell r="B404" t="str">
            <v>محمد حسنى نفادى أحمد</v>
          </cell>
        </row>
        <row r="405">
          <cell r="B405" t="str">
            <v>محمد حسين احمد محمد</v>
          </cell>
        </row>
        <row r="406">
          <cell r="B406" t="str">
            <v>محمد حسين فاضل احمد</v>
          </cell>
        </row>
        <row r="407">
          <cell r="B407" t="str">
            <v>محمد حماده سويفي قطب</v>
          </cell>
        </row>
        <row r="408">
          <cell r="B408" t="str">
            <v>محمد حمدان نصر حمدان</v>
          </cell>
        </row>
        <row r="409">
          <cell r="B409" t="str">
            <v>محمد دوينى محمد عبدالجيد</v>
          </cell>
        </row>
        <row r="410">
          <cell r="B410" t="str">
            <v>محمد رجب سلامة</v>
          </cell>
        </row>
        <row r="411">
          <cell r="B411" t="str">
            <v>محمد رفعت عثمان عبدالرحمن محمود</v>
          </cell>
        </row>
        <row r="412">
          <cell r="B412" t="str">
            <v>محمد رفعت فؤاد هريدى</v>
          </cell>
        </row>
        <row r="413">
          <cell r="B413" t="str">
            <v>محمد رمضان حسن حمدان</v>
          </cell>
        </row>
        <row r="414">
          <cell r="B414" t="str">
            <v>محمد سيد احمد فرغلي</v>
          </cell>
        </row>
        <row r="415">
          <cell r="B415" t="str">
            <v>محمد سيد عبدالرحمن سليم</v>
          </cell>
        </row>
        <row r="416">
          <cell r="B416" t="str">
            <v>محمد سيد محمد سيد أبو العلا</v>
          </cell>
        </row>
        <row r="417">
          <cell r="B417" t="str">
            <v>محمد شعبان احمد حمدان</v>
          </cell>
        </row>
        <row r="418">
          <cell r="B418" t="str">
            <v>محمد شعبان عبدالحميد عبدالنبى</v>
          </cell>
        </row>
        <row r="419">
          <cell r="B419" t="str">
            <v>محمد صلاح محمد احمد زيان</v>
          </cell>
        </row>
        <row r="420">
          <cell r="B420" t="str">
            <v>محمد تشهيل فاضل سليمان</v>
          </cell>
        </row>
        <row r="421">
          <cell r="B421" t="str">
            <v>محمد عادل محمد علي</v>
          </cell>
        </row>
        <row r="422">
          <cell r="B422" t="str">
            <v>محمد عاطف سيد حسن</v>
          </cell>
        </row>
        <row r="423">
          <cell r="B423" t="str">
            <v>محمد عباس ابوالعلا بخيت</v>
          </cell>
        </row>
        <row r="424">
          <cell r="B424" t="str">
            <v>محمد عباس حسان سيد</v>
          </cell>
        </row>
        <row r="425">
          <cell r="B425" t="str">
            <v>محمد عبد الحميد محمد رفاعي</v>
          </cell>
        </row>
        <row r="426">
          <cell r="B426" t="str">
            <v>محمد عبد الرحيم احمد</v>
          </cell>
        </row>
        <row r="427">
          <cell r="B427" t="str">
            <v>محمد عبد المجيد تمام عبد المجيد</v>
          </cell>
        </row>
        <row r="428">
          <cell r="B428" t="str">
            <v>محمد عبدالله ابراهيم محمود</v>
          </cell>
        </row>
        <row r="429">
          <cell r="B429" t="str">
            <v>محمد عبدالمنعم عمار محمد</v>
          </cell>
        </row>
        <row r="430">
          <cell r="B430" t="str">
            <v>محمد عبده كامل احمد</v>
          </cell>
        </row>
        <row r="431">
          <cell r="B431" t="str">
            <v>محمد عبده محمد غزالي</v>
          </cell>
        </row>
        <row r="432">
          <cell r="B432" t="str">
            <v>محمد علم الدين محمد احمد</v>
          </cell>
        </row>
        <row r="433">
          <cell r="B433" t="str">
            <v>محمد علي شعبان علي</v>
          </cell>
        </row>
        <row r="434">
          <cell r="B434" t="str">
            <v>محمد عيد أحمد معوض</v>
          </cell>
        </row>
        <row r="435">
          <cell r="B435" t="str">
            <v>محمد فرج ابرهيم معوض</v>
          </cell>
        </row>
        <row r="436">
          <cell r="B436" t="str">
            <v>محمد فرغلى حسن فرغلى</v>
          </cell>
        </row>
        <row r="437">
          <cell r="B437" t="str">
            <v>محمد فتحي محمود فرج</v>
          </cell>
        </row>
        <row r="438">
          <cell r="B438" t="str">
            <v>محمد كمال الدين عبد العال مرسى</v>
          </cell>
        </row>
        <row r="439">
          <cell r="B439" t="str">
            <v>محمد محمد حسن جاد</v>
          </cell>
        </row>
        <row r="440">
          <cell r="B440" t="str">
            <v>محمد محمد محمد سليمان</v>
          </cell>
        </row>
        <row r="441">
          <cell r="B441" t="str">
            <v>محمد محمد محمود سيد</v>
          </cell>
        </row>
        <row r="442">
          <cell r="B442" t="str">
            <v>محمد محمود عبد الله عبد الرحيم</v>
          </cell>
        </row>
        <row r="443">
          <cell r="B443" t="str">
            <v>محمد محمود علي محمود</v>
          </cell>
        </row>
        <row r="444">
          <cell r="B444" t="str">
            <v>محمد محمود محمد ابراهيم</v>
          </cell>
        </row>
        <row r="445">
          <cell r="B445" t="str">
            <v>محمد محمود محمد قاسم</v>
          </cell>
        </row>
        <row r="446">
          <cell r="B446" t="str">
            <v>محمد مسعود عبد الله مسعود</v>
          </cell>
        </row>
        <row r="447">
          <cell r="B447" t="str">
            <v>محمد مكي محمد عبداللة حسن</v>
          </cell>
        </row>
        <row r="448">
          <cell r="B448" t="str">
            <v>محمد يوسف عبد الحليم محمد</v>
          </cell>
        </row>
        <row r="449">
          <cell r="B449" t="str">
            <v>محمد يوسف محمد يوسف</v>
          </cell>
        </row>
        <row r="450">
          <cell r="B450" t="str">
            <v>محمدى محمد جابر حسانين</v>
          </cell>
        </row>
        <row r="451">
          <cell r="B451" t="str">
            <v>محمود محمد علي محمود</v>
          </cell>
        </row>
        <row r="452">
          <cell r="B452" t="str">
            <v>محمود إسماعيل سيد جاد</v>
          </cell>
        </row>
        <row r="453">
          <cell r="B453" t="str">
            <v>محمود ابو الغيط علي رسلان</v>
          </cell>
        </row>
        <row r="454">
          <cell r="B454" t="str">
            <v>محمود احمد جلال عبداللة</v>
          </cell>
        </row>
        <row r="455">
          <cell r="B455" t="str">
            <v>محمود احمد عبد الحافظ احمد</v>
          </cell>
        </row>
        <row r="456">
          <cell r="B456" t="str">
            <v>محمود احمد فرحان علي</v>
          </cell>
        </row>
        <row r="457">
          <cell r="B457" t="str">
            <v>محمود برعى سيد محمود</v>
          </cell>
        </row>
        <row r="458">
          <cell r="B458" t="str">
            <v>محمود جابر قرنى عطوان</v>
          </cell>
        </row>
        <row r="459">
          <cell r="B459" t="str">
            <v>محمود سيد زكي خليفه</v>
          </cell>
        </row>
        <row r="460">
          <cell r="B460" t="str">
            <v>محمود سيد توفيق سيد</v>
          </cell>
        </row>
        <row r="461">
          <cell r="B461" t="str">
            <v>محمود سيد محمد صديق</v>
          </cell>
        </row>
        <row r="462">
          <cell r="B462" t="str">
            <v>محمود عبده حمدان محمد</v>
          </cell>
        </row>
        <row r="463">
          <cell r="B463" t="str">
            <v>محمود على محمد سيد محمد</v>
          </cell>
        </row>
        <row r="464">
          <cell r="B464" t="str">
            <v>محمود فاوي مصطفي عليوة</v>
          </cell>
        </row>
        <row r="465">
          <cell r="B465" t="str">
            <v>محمود كامل محمد غزالى</v>
          </cell>
        </row>
        <row r="466">
          <cell r="B466" t="str">
            <v>محمود محمد عبد العال احمد</v>
          </cell>
        </row>
        <row r="467">
          <cell r="B467" t="str">
            <v>محمود محمد عبد المعطي عبد السميع</v>
          </cell>
        </row>
        <row r="468">
          <cell r="B468" t="str">
            <v>محمود محمد محفوظ شرف</v>
          </cell>
        </row>
        <row r="469">
          <cell r="B469" t="str">
            <v>محمود محمد محمد عبد المذكور</v>
          </cell>
        </row>
        <row r="470">
          <cell r="B470" t="str">
            <v>محمود محمود احمد حسين</v>
          </cell>
        </row>
        <row r="471">
          <cell r="B471" t="str">
            <v>محمود مصطفى محمد مصطفى</v>
          </cell>
        </row>
        <row r="472">
          <cell r="B472" t="str">
            <v>محمود مصطفي طنطاوي ابراهيم</v>
          </cell>
        </row>
        <row r="473">
          <cell r="B473" t="str">
            <v>محمود مصطفي عبد القادر محمد</v>
          </cell>
        </row>
        <row r="474">
          <cell r="B474" t="str">
            <v>مختار حسين حسن احمد</v>
          </cell>
        </row>
        <row r="475">
          <cell r="B475" t="str">
            <v>مختار على محمد سيد</v>
          </cell>
        </row>
        <row r="476">
          <cell r="B476" t="str">
            <v>مختار فتحى محمود محمد</v>
          </cell>
        </row>
        <row r="477">
          <cell r="B477" t="str">
            <v>مديحه اسماعيل مبروك مسعود</v>
          </cell>
        </row>
        <row r="478">
          <cell r="B478" t="str">
            <v>مديحه محمود احمد جاد الحق</v>
          </cell>
        </row>
        <row r="479">
          <cell r="B479" t="str">
            <v>مرسى سيد حسانين احمد</v>
          </cell>
        </row>
        <row r="480">
          <cell r="B480" t="str">
            <v>مرفت عبدالمحسن ابراهيم على</v>
          </cell>
        </row>
        <row r="481">
          <cell r="B481" t="str">
            <v>مرفت فؤاد حنين أرمانيوس</v>
          </cell>
        </row>
        <row r="482">
          <cell r="B482" t="str">
            <v>مرفت محمد مصطفى حماد</v>
          </cell>
        </row>
        <row r="483">
          <cell r="B483" t="str">
            <v>مروة سيد حسن سيد</v>
          </cell>
        </row>
        <row r="484">
          <cell r="B484" t="str">
            <v>مروة مجدى عبد الحافظ سيد</v>
          </cell>
        </row>
        <row r="485">
          <cell r="B485" t="str">
            <v>مروة محمد على محمد</v>
          </cell>
        </row>
        <row r="486">
          <cell r="B486" t="str">
            <v>مصطفى احمد محمود على</v>
          </cell>
        </row>
        <row r="487">
          <cell r="B487" t="str">
            <v>مصطفى حسن محمد على</v>
          </cell>
        </row>
        <row r="488">
          <cell r="B488" t="str">
            <v>مصطفى صلاح الدين سيد عبد الرحمن</v>
          </cell>
        </row>
        <row r="489">
          <cell r="B489" t="str">
            <v>مصطفى عبد اللاه علي احمد</v>
          </cell>
        </row>
        <row r="490">
          <cell r="B490" t="str">
            <v>مصطفى عيد سيد محمد</v>
          </cell>
        </row>
        <row r="491">
          <cell r="B491" t="str">
            <v>مصطفى فتحى محمد دسوقى</v>
          </cell>
        </row>
        <row r="492">
          <cell r="B492" t="str">
            <v>مصطفى كامل احمد عبده</v>
          </cell>
        </row>
        <row r="493">
          <cell r="B493" t="str">
            <v>مصطفى محمد احمد عمر طة</v>
          </cell>
        </row>
        <row r="494">
          <cell r="B494" t="str">
            <v>مصطفى محمد عبد العال أحمد</v>
          </cell>
        </row>
        <row r="495">
          <cell r="B495" t="str">
            <v>مصطفى محمد عبد العال محمد</v>
          </cell>
        </row>
        <row r="496">
          <cell r="B496" t="str">
            <v>مصطفى محمود علي عبد العزيز</v>
          </cell>
        </row>
        <row r="497">
          <cell r="B497" t="str">
            <v>مصطفى متولى محمد احمد</v>
          </cell>
        </row>
        <row r="498">
          <cell r="B498" t="str">
            <v>مصطفى موسى سيد ابوغدير</v>
          </cell>
        </row>
        <row r="499">
          <cell r="B499" t="str">
            <v>مصطفي طة سالم محمد</v>
          </cell>
        </row>
        <row r="500">
          <cell r="B500" t="str">
            <v>مصطفي عبدالرحمن احمد حسن</v>
          </cell>
        </row>
        <row r="501">
          <cell r="B501" t="str">
            <v>مصطفي عطيه محمود عبدالله</v>
          </cell>
        </row>
        <row r="502">
          <cell r="B502" t="str">
            <v>مصطفي فوزي محمد سيد</v>
          </cell>
        </row>
        <row r="503">
          <cell r="B503" t="str">
            <v>مصطفي محمد عبد الجيد عبد المجيد</v>
          </cell>
        </row>
        <row r="504">
          <cell r="B504" t="str">
            <v>معتز محمد درويش صالح</v>
          </cell>
        </row>
        <row r="505">
          <cell r="B505" t="str">
            <v>مغربي صديق طه صديق</v>
          </cell>
        </row>
        <row r="506">
          <cell r="B506" t="str">
            <v>ممدوح عبدالسلام حسن محمد</v>
          </cell>
        </row>
        <row r="507">
          <cell r="B507" t="str">
            <v>ممدوح كامل احمد عبده</v>
          </cell>
        </row>
        <row r="508">
          <cell r="B508" t="str">
            <v>منال حمدي احمد حسين</v>
          </cell>
        </row>
        <row r="509">
          <cell r="B509" t="str">
            <v>منال طة سالم احمد</v>
          </cell>
        </row>
        <row r="510">
          <cell r="B510" t="str">
            <v>منال محمد حسن سليمان</v>
          </cell>
        </row>
        <row r="511">
          <cell r="B511" t="str">
            <v>منال موسى على قوشتى</v>
          </cell>
        </row>
        <row r="512">
          <cell r="B512" t="str">
            <v>منتصر احمد جابر محمد</v>
          </cell>
        </row>
        <row r="513">
          <cell r="B513" t="str">
            <v>منى ابو العلا حسين محمد</v>
          </cell>
        </row>
        <row r="514">
          <cell r="B514" t="str">
            <v>منى حسن علي حسنين</v>
          </cell>
        </row>
        <row r="515">
          <cell r="B515" t="str">
            <v>منى على محمد عبد العاطى</v>
          </cell>
        </row>
        <row r="516">
          <cell r="B516" t="str">
            <v>منى قاسم أحمد على</v>
          </cell>
        </row>
        <row r="517">
          <cell r="B517" t="str">
            <v>منى منير حبيب أبو السعود</v>
          </cell>
        </row>
        <row r="518">
          <cell r="B518" t="str">
            <v>منى يوسف عبد المجيد فرغلي</v>
          </cell>
        </row>
        <row r="519">
          <cell r="B519" t="str">
            <v>منى يوسف كامل أبو طالب حسن</v>
          </cell>
        </row>
        <row r="520">
          <cell r="B520" t="str">
            <v>مها بدر محمد احمد</v>
          </cell>
        </row>
        <row r="521">
          <cell r="B521" t="str">
            <v>مها مراد احمد شوكت</v>
          </cell>
        </row>
        <row r="522">
          <cell r="B522" t="str">
            <v>مى عطا الله ذكى حسن عطا الله</v>
          </cell>
        </row>
        <row r="523">
          <cell r="B523" t="str">
            <v>مينا خليل عبدالله رزق</v>
          </cell>
        </row>
        <row r="524">
          <cell r="B524" t="str">
            <v>نادى كامل احمد عبدة</v>
          </cell>
        </row>
        <row r="525">
          <cell r="B525" t="str">
            <v>ناصر سيد احمد احمد</v>
          </cell>
        </row>
        <row r="526">
          <cell r="B526" t="str">
            <v>ناصر هاشم سيد مصطفي</v>
          </cell>
        </row>
        <row r="527">
          <cell r="B527" t="str">
            <v>ناهد احمد علي ابوالسعود</v>
          </cell>
        </row>
        <row r="528">
          <cell r="B528" t="str">
            <v>ناهد حبيب سمعان صليب</v>
          </cell>
        </row>
        <row r="529">
          <cell r="B529" t="str">
            <v>ناهد خليفه عبد النبي عمر</v>
          </cell>
        </row>
        <row r="530">
          <cell r="B530" t="str">
            <v>ناهد عبد الموجود محمود</v>
          </cell>
        </row>
        <row r="531">
          <cell r="B531" t="str">
            <v>ناهد عبده محمود حسن</v>
          </cell>
        </row>
        <row r="532">
          <cell r="B532" t="str">
            <v>نبوية رمضان محفوظ عيسي</v>
          </cell>
        </row>
        <row r="533">
          <cell r="B533" t="str">
            <v>نبيل احمد محمد علي</v>
          </cell>
        </row>
        <row r="534">
          <cell r="B534" t="str">
            <v>نبيله عبد العظيم شعرواي</v>
          </cell>
        </row>
        <row r="535">
          <cell r="B535" t="str">
            <v>نبيله عبدالكريم احمد محمد</v>
          </cell>
        </row>
        <row r="536">
          <cell r="B536" t="str">
            <v>نجاح خميس محمود علي</v>
          </cell>
        </row>
        <row r="537">
          <cell r="B537" t="str">
            <v>نجاح فتحي سيد رمضان</v>
          </cell>
        </row>
        <row r="538">
          <cell r="B538" t="str">
            <v>نجلاء احمد دياب سلامة</v>
          </cell>
        </row>
        <row r="539">
          <cell r="B539" t="str">
            <v>نجلاء السيد عبد الوهاب عبد ربه</v>
          </cell>
        </row>
        <row r="540">
          <cell r="B540" t="str">
            <v>نجلاء ربيع سيد محمد</v>
          </cell>
        </row>
        <row r="541">
          <cell r="B541" t="str">
            <v>نجلاء عبد المنعم حسن</v>
          </cell>
        </row>
        <row r="542">
          <cell r="B542" t="str">
            <v>نجوان رضا محمد عمر</v>
          </cell>
        </row>
        <row r="543">
          <cell r="B543" t="str">
            <v>نجوى إبراهيم عبد العال مهران</v>
          </cell>
        </row>
        <row r="544">
          <cell r="B544" t="str">
            <v>نجوى عزت عبد المجيد القرنى</v>
          </cell>
        </row>
        <row r="545">
          <cell r="B545" t="str">
            <v>نجوى مصطفى محمد حسانين</v>
          </cell>
        </row>
        <row r="546">
          <cell r="B546" t="str">
            <v>نرمين ثروت صليب اسكندر</v>
          </cell>
        </row>
        <row r="547">
          <cell r="B547" t="str">
            <v>نرمين عبد المحسن عباس أحمد</v>
          </cell>
        </row>
        <row r="548">
          <cell r="B548" t="str">
            <v>نسمة على محمد سيد</v>
          </cell>
        </row>
        <row r="549">
          <cell r="B549" t="str">
            <v>نعمة محمد سيد يونس</v>
          </cell>
        </row>
        <row r="550">
          <cell r="B550" t="str">
            <v>نعمه جاد الرب شعبان جاد الرب</v>
          </cell>
        </row>
        <row r="551">
          <cell r="B551" t="str">
            <v>نهال محمد عصمت محمد بيومى</v>
          </cell>
        </row>
        <row r="552">
          <cell r="B552" t="str">
            <v>نهله رضا محمد عمر</v>
          </cell>
        </row>
        <row r="553">
          <cell r="B553" t="str">
            <v>نهى سمير عبد الواحد خضر</v>
          </cell>
        </row>
        <row r="554">
          <cell r="B554" t="str">
            <v>نهى عثمان عبدالحافظ ابراهيم</v>
          </cell>
        </row>
        <row r="555">
          <cell r="B555" t="str">
            <v>م. نهى فتحى محمد الصغير</v>
          </cell>
        </row>
        <row r="556">
          <cell r="B556" t="str">
            <v>نهى محمد عفيفى محمود</v>
          </cell>
        </row>
        <row r="557">
          <cell r="B557" t="str">
            <v>نهى محمد نبيل كامل محمود</v>
          </cell>
        </row>
        <row r="558">
          <cell r="B558" t="str">
            <v>نوال عيد سيد جلال</v>
          </cell>
        </row>
        <row r="559">
          <cell r="B559" t="str">
            <v>نورة شعبان ثابت ابراهيم</v>
          </cell>
        </row>
        <row r="560">
          <cell r="B560" t="str">
            <v>نوره محمد محمود محمد</v>
          </cell>
        </row>
        <row r="561">
          <cell r="B561" t="str">
            <v>نون كمال محمد محمود</v>
          </cell>
        </row>
        <row r="562">
          <cell r="B562" t="str">
            <v>نيفين عبد اللاه محمد عبد الرحيم</v>
          </cell>
        </row>
        <row r="563">
          <cell r="B563" t="str">
            <v>هاجر احمد عبدالسلام ثابت</v>
          </cell>
        </row>
        <row r="564">
          <cell r="B564" t="str">
            <v>هاجر مختار محمود محمد</v>
          </cell>
        </row>
        <row r="565">
          <cell r="B565" t="str">
            <v>هالة مصطفى عبدالعزيز حسانين</v>
          </cell>
        </row>
        <row r="566">
          <cell r="B566" t="str">
            <v>هاله صلاح الدين عامر احمد</v>
          </cell>
        </row>
        <row r="567">
          <cell r="B567" t="str">
            <v>هاله علي الدين محمود سيد</v>
          </cell>
        </row>
        <row r="568">
          <cell r="B568" t="str">
            <v>هانى ايوب ابراهيم موسى</v>
          </cell>
        </row>
        <row r="569">
          <cell r="B569" t="str">
            <v>هانى قاسم فرغلى محمد</v>
          </cell>
        </row>
        <row r="570">
          <cell r="B570" t="str">
            <v>هاني احمد محمود احمد</v>
          </cell>
        </row>
        <row r="571">
          <cell r="B571" t="str">
            <v>هبة على حسين عبد العزيز</v>
          </cell>
        </row>
        <row r="572">
          <cell r="B572" t="str">
            <v>هبه إبراهيم عبد العال مهران</v>
          </cell>
        </row>
        <row r="573">
          <cell r="B573" t="str">
            <v>هبه حمزه احمد محمد</v>
          </cell>
        </row>
        <row r="574">
          <cell r="B574" t="str">
            <v>هبه محمد صلاح الدين أحمد محروس</v>
          </cell>
        </row>
        <row r="575">
          <cell r="B575" t="str">
            <v>هبه محمد عبد القادر محمد</v>
          </cell>
        </row>
        <row r="576">
          <cell r="B576" t="str">
            <v>هدى سعد احمد حمدان</v>
          </cell>
        </row>
        <row r="577">
          <cell r="B577" t="str">
            <v>هدى عبد اللاه احمد بهنساوى</v>
          </cell>
        </row>
        <row r="578">
          <cell r="B578" t="str">
            <v>هدي عباس قطب شحاتة</v>
          </cell>
        </row>
        <row r="579">
          <cell r="B579" t="str">
            <v>هشام جلال ثابت على</v>
          </cell>
        </row>
        <row r="580">
          <cell r="B580" t="str">
            <v>هشام عيد على مطاوع</v>
          </cell>
        </row>
        <row r="581">
          <cell r="B581" t="str">
            <v>هناء الصادق عبد الظاهر مصطفى</v>
          </cell>
        </row>
        <row r="582">
          <cell r="B582" t="str">
            <v>هناء جلال سيد مصطفى</v>
          </cell>
        </row>
        <row r="583">
          <cell r="B583" t="str">
            <v>هناء محمد عطيفه زنانه</v>
          </cell>
        </row>
        <row r="584">
          <cell r="B584" t="str">
            <v>هناء نصر عبد الملك حزين</v>
          </cell>
        </row>
        <row r="585">
          <cell r="B585" t="str">
            <v>هند سيد محمد مصطفى</v>
          </cell>
        </row>
        <row r="586">
          <cell r="B586" t="str">
            <v>هويدا احمد بداري علي</v>
          </cell>
        </row>
        <row r="587">
          <cell r="B587" t="str">
            <v>هيثم فرغلى عبد العال عبد الحافظ</v>
          </cell>
        </row>
        <row r="588">
          <cell r="B588" t="str">
            <v>هيثم محمد عبد اللاه عبد النبي</v>
          </cell>
        </row>
        <row r="589">
          <cell r="B589" t="str">
            <v>وائل محمد نور الدين كامل</v>
          </cell>
        </row>
        <row r="590">
          <cell r="B590" t="str">
            <v>وائل نور الدين عبدالفضيل عبدالمقصود</v>
          </cell>
        </row>
        <row r="591">
          <cell r="B591" t="str">
            <v>وردة جلال على عبدالحافظ</v>
          </cell>
        </row>
        <row r="592">
          <cell r="B592" t="str">
            <v>ورده حسن سليمان احمد</v>
          </cell>
        </row>
        <row r="593">
          <cell r="B593" t="str">
            <v>وفاء جميل بشاي صموئيل</v>
          </cell>
        </row>
        <row r="594">
          <cell r="B594" t="str">
            <v>وفاء حسين يونس بدوي</v>
          </cell>
        </row>
        <row r="595">
          <cell r="B595" t="str">
            <v>وفاء ربيع محمد أبو العلا</v>
          </cell>
        </row>
        <row r="596">
          <cell r="B596" t="str">
            <v>وفاء علي محمد المليجي</v>
          </cell>
        </row>
        <row r="597">
          <cell r="B597" t="str">
            <v>وفاء محمد عبدالظاهر رضوان</v>
          </cell>
        </row>
        <row r="598">
          <cell r="B598" t="str">
            <v>ولاء عبد الناصر حسين أحمد</v>
          </cell>
        </row>
        <row r="599">
          <cell r="B599" t="str">
            <v>ولاء محمد محمود محمد حزين</v>
          </cell>
        </row>
        <row r="600">
          <cell r="B600" t="str">
            <v>ولاء وحيد زكي عمار</v>
          </cell>
        </row>
        <row r="601">
          <cell r="B601" t="str">
            <v>وليد محمد كمال محمد</v>
          </cell>
        </row>
        <row r="602">
          <cell r="B602" t="str">
            <v>ياسر عبدالناصر حسن مرسى</v>
          </cell>
        </row>
        <row r="603">
          <cell r="B603" t="str">
            <v>ياسمين عبد القادر حسن محمد</v>
          </cell>
        </row>
        <row r="604">
          <cell r="B604" t="str">
            <v>ياسمين محمد رفعت محمد</v>
          </cell>
        </row>
        <row r="605">
          <cell r="B605" t="str">
            <v>يحيى حسن حسين حسن</v>
          </cell>
        </row>
        <row r="606">
          <cell r="B606" t="str">
            <v>يسري محمد محمود محمد</v>
          </cell>
        </row>
        <row r="607">
          <cell r="B607" t="str">
            <v>يمني محمد ممدوح محمود</v>
          </cell>
        </row>
        <row r="608">
          <cell r="B608" t="str">
            <v>يوسف عطية احمد محمود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1">
          <cell r="C1">
            <v>31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4">
          <cell r="A4">
            <v>1</v>
          </cell>
          <cell r="CW4" t="str">
            <v>ابو بكر جلال علي عبد الحافظ</v>
          </cell>
        </row>
        <row r="5">
          <cell r="A5">
            <v>2</v>
          </cell>
          <cell r="CW5" t="str">
            <v>اسامة مصطفى محمد عبد الرحمن</v>
          </cell>
        </row>
        <row r="6">
          <cell r="A6">
            <v>3</v>
          </cell>
          <cell r="CW6" t="str">
            <v>اسامه عبد النعيم عاصم محمد</v>
          </cell>
        </row>
        <row r="7">
          <cell r="A7">
            <v>4</v>
          </cell>
          <cell r="CW7" t="str">
            <v>اسراء أسامة محمد طلبه</v>
          </cell>
        </row>
        <row r="8">
          <cell r="A8">
            <v>5</v>
          </cell>
          <cell r="CW8" t="str">
            <v>اسماء ابو زيد فؤاد ابو زيد</v>
          </cell>
        </row>
        <row r="9">
          <cell r="A9">
            <v>6</v>
          </cell>
          <cell r="CW9" t="str">
            <v>اسماء اسلام توفيق عبد المتجلى</v>
          </cell>
        </row>
        <row r="10">
          <cell r="A10">
            <v>7</v>
          </cell>
          <cell r="CW10" t="str">
            <v>الشيماء نور الدين مطاوع عبد الحافظ</v>
          </cell>
        </row>
        <row r="11">
          <cell r="A11">
            <v>8</v>
          </cell>
          <cell r="CW11" t="str">
            <v>امل محمد عبد المجيد تمام</v>
          </cell>
        </row>
        <row r="12">
          <cell r="A12">
            <v>9</v>
          </cell>
          <cell r="CW12" t="str">
            <v>اميرة إسماعيل تهامى إسماعيل</v>
          </cell>
        </row>
        <row r="13">
          <cell r="A13">
            <v>10</v>
          </cell>
          <cell r="CW13" t="str">
            <v>اميرة محمد عبد المعطى محمد</v>
          </cell>
        </row>
        <row r="14">
          <cell r="A14">
            <v>11</v>
          </cell>
          <cell r="CW14" t="str">
            <v>اميره بدر توفيق حسن</v>
          </cell>
        </row>
        <row r="15">
          <cell r="A15">
            <v>12</v>
          </cell>
          <cell r="CW15" t="str">
            <v>اميره محمد حنفي يوسف</v>
          </cell>
        </row>
        <row r="16">
          <cell r="A16">
            <v>13</v>
          </cell>
          <cell r="CW16" t="str">
            <v>انعام احمد ابراهيم مهران</v>
          </cell>
        </row>
        <row r="17">
          <cell r="A17">
            <v>14</v>
          </cell>
          <cell r="CW17" t="str">
            <v>اوميمه جمال حلمى حسن</v>
          </cell>
        </row>
        <row r="18">
          <cell r="A18">
            <v>15</v>
          </cell>
          <cell r="CW18" t="str">
            <v>ايفيلين ربيل بطرس اسكاروس</v>
          </cell>
        </row>
        <row r="19">
          <cell r="A19">
            <v>16</v>
          </cell>
          <cell r="CW19" t="str">
            <v>ايمان عبدالحميد عبد اللطيف</v>
          </cell>
        </row>
        <row r="20">
          <cell r="A20">
            <v>17</v>
          </cell>
          <cell r="CW20" t="str">
            <v>ايمان محمد عبد المعطي محمد</v>
          </cell>
        </row>
        <row r="21">
          <cell r="A21">
            <v>18</v>
          </cell>
          <cell r="CW21" t="str">
            <v>بسمة عبد العزيز ابو العلا</v>
          </cell>
        </row>
        <row r="22">
          <cell r="A22">
            <v>19</v>
          </cell>
          <cell r="CW22" t="str">
            <v>بيتر عاطف كمال متري</v>
          </cell>
        </row>
        <row r="23">
          <cell r="A23">
            <v>20</v>
          </cell>
          <cell r="CW23" t="str">
            <v>جرجس فيليب عزيز نخله</v>
          </cell>
        </row>
        <row r="24">
          <cell r="A24">
            <v>21</v>
          </cell>
          <cell r="CW24" t="str">
            <v>حسام جمال الدين محمد محمود</v>
          </cell>
        </row>
        <row r="25">
          <cell r="A25">
            <v>22</v>
          </cell>
          <cell r="CW25" t="str">
            <v>حنان فاروق محمد طلبه</v>
          </cell>
        </row>
        <row r="26">
          <cell r="A26">
            <v>23</v>
          </cell>
          <cell r="CW26" t="str">
            <v>حنان محمود محمد أحمد</v>
          </cell>
        </row>
        <row r="27">
          <cell r="A27">
            <v>24</v>
          </cell>
          <cell r="CW27" t="str">
            <v>خالد فتحي عبد العزيز اسماعيل</v>
          </cell>
        </row>
        <row r="28">
          <cell r="A28">
            <v>25</v>
          </cell>
          <cell r="CW28" t="str">
            <v>داليا محي عبد العليم عبد الحافظ</v>
          </cell>
        </row>
        <row r="29">
          <cell r="A29">
            <v>26</v>
          </cell>
          <cell r="CW29" t="str">
            <v>دعاء احمد جمال عبدالفتاح حسن</v>
          </cell>
        </row>
        <row r="30">
          <cell r="A30">
            <v>27</v>
          </cell>
          <cell r="CW30" t="str">
            <v>دعاء محمد عباس عامر</v>
          </cell>
        </row>
        <row r="31">
          <cell r="A31">
            <v>28</v>
          </cell>
          <cell r="CW31" t="str">
            <v>دينا حسين اسماعيل احمد</v>
          </cell>
        </row>
        <row r="32">
          <cell r="A32">
            <v>29</v>
          </cell>
          <cell r="CW32" t="str">
            <v>دينا مصطفى سيد محمد البهنساوى</v>
          </cell>
        </row>
        <row r="33">
          <cell r="A33">
            <v>30</v>
          </cell>
          <cell r="CW33" t="str">
            <v>رانيا محمود نشأت عباس محمد</v>
          </cell>
        </row>
        <row r="34">
          <cell r="A34">
            <v>31</v>
          </cell>
          <cell r="CW34" t="str">
            <v>رشا رفعت عبد العزيز عبد الرحيم</v>
          </cell>
        </row>
        <row r="35">
          <cell r="A35">
            <v>32</v>
          </cell>
          <cell r="CW35" t="str">
            <v>رشا طلعت صادق مقار</v>
          </cell>
        </row>
        <row r="36">
          <cell r="A36">
            <v>33</v>
          </cell>
          <cell r="CW36" t="str">
            <v>رشا محمد محمد احمد مصطفى</v>
          </cell>
        </row>
        <row r="37">
          <cell r="A37">
            <v>34</v>
          </cell>
          <cell r="CW37" t="str">
            <v>زينب شعبان عجمى يوسف</v>
          </cell>
        </row>
        <row r="38">
          <cell r="A38">
            <v>35</v>
          </cell>
          <cell r="CW38" t="str">
            <v>شيماء حسن زكى حسين</v>
          </cell>
        </row>
        <row r="39">
          <cell r="A39">
            <v>36</v>
          </cell>
          <cell r="CW39" t="str">
            <v>شيماء سيد علي حسن</v>
          </cell>
        </row>
        <row r="40">
          <cell r="A40">
            <v>37</v>
          </cell>
          <cell r="CW40" t="str">
            <v>شيماء فواز عبد الرحمن مهران</v>
          </cell>
        </row>
        <row r="41">
          <cell r="A41">
            <v>38</v>
          </cell>
          <cell r="CW41" t="str">
            <v>شيماء محسن محمد فرغلى</v>
          </cell>
        </row>
        <row r="42">
          <cell r="A42">
            <v>39</v>
          </cell>
          <cell r="CW42" t="str">
            <v>تهامي أنور تهامى محمد</v>
          </cell>
        </row>
        <row r="43">
          <cell r="A43">
            <v>40</v>
          </cell>
          <cell r="CW43" t="str">
            <v>عبد الحميد حسنين محمد حسنين</v>
          </cell>
        </row>
        <row r="44">
          <cell r="A44">
            <v>41</v>
          </cell>
          <cell r="CW44" t="str">
            <v>عبير فاروق مصطفي إسماعيل</v>
          </cell>
        </row>
        <row r="45">
          <cell r="A45">
            <v>42</v>
          </cell>
          <cell r="CW45" t="str">
            <v>عبير نصير كامل محمد</v>
          </cell>
        </row>
        <row r="46">
          <cell r="A46">
            <v>43</v>
          </cell>
          <cell r="CW46" t="str">
            <v>عثمان محمد عبده محمد</v>
          </cell>
        </row>
        <row r="47">
          <cell r="A47">
            <v>44</v>
          </cell>
          <cell r="CW47" t="str">
            <v>عزة سيد تمام مصطفى</v>
          </cell>
        </row>
        <row r="48">
          <cell r="A48">
            <v>45</v>
          </cell>
          <cell r="CW48" t="str">
            <v>عزت سيد حسن محمد</v>
          </cell>
        </row>
        <row r="49">
          <cell r="A49">
            <v>46</v>
          </cell>
          <cell r="CW49" t="str">
            <v>عزه عبد الحميد زكى محمد</v>
          </cell>
        </row>
        <row r="50">
          <cell r="A50">
            <v>47</v>
          </cell>
          <cell r="CW50" t="str">
            <v>علاء رمضان توفيق على</v>
          </cell>
        </row>
        <row r="51">
          <cell r="A51">
            <v>48</v>
          </cell>
          <cell r="CW51" t="str">
            <v>أ. عمر اسماعيل عمر اسماعيل</v>
          </cell>
        </row>
        <row r="52">
          <cell r="A52">
            <v>49</v>
          </cell>
          <cell r="CW52" t="str">
            <v>عمر عبد الرحمن دوينى عبدالرحمن</v>
          </cell>
        </row>
        <row r="53">
          <cell r="A53">
            <v>50</v>
          </cell>
          <cell r="CW53" t="str">
            <v>عمر محى عبد العليم عبد الحافظ</v>
          </cell>
        </row>
        <row r="54">
          <cell r="A54">
            <v>51</v>
          </cell>
          <cell r="CW54" t="str">
            <v>عمرو حامد حسن محمد</v>
          </cell>
        </row>
        <row r="55">
          <cell r="A55">
            <v>52</v>
          </cell>
          <cell r="CW55" t="str">
            <v>عمرو محمد محمد عبد المجيد</v>
          </cell>
        </row>
        <row r="56">
          <cell r="A56">
            <v>53</v>
          </cell>
          <cell r="CW56" t="str">
            <v>غادة أحمد سيد عبد العال</v>
          </cell>
        </row>
        <row r="57">
          <cell r="A57">
            <v>54</v>
          </cell>
          <cell r="CW57" t="str">
            <v>فاطمة أحمد فواز خلف الله عثمان علي</v>
          </cell>
        </row>
        <row r="58">
          <cell r="A58">
            <v>55</v>
          </cell>
          <cell r="CW58" t="str">
            <v>فاطمه حسانين احمد محمد</v>
          </cell>
        </row>
        <row r="59">
          <cell r="A59">
            <v>56</v>
          </cell>
          <cell r="CW59" t="str">
            <v>ليلى محمد فرحان أحمد</v>
          </cell>
        </row>
        <row r="60">
          <cell r="A60">
            <v>57</v>
          </cell>
          <cell r="CW60" t="str">
            <v>محمد احمد رضى محمود محمد</v>
          </cell>
        </row>
        <row r="61">
          <cell r="A61">
            <v>58</v>
          </cell>
          <cell r="CW61" t="str">
            <v>محمد احمد عبد العال عبد السلام</v>
          </cell>
        </row>
        <row r="62">
          <cell r="A62">
            <v>59</v>
          </cell>
          <cell r="CW62" t="str">
            <v>محمد حسنى نفادى أحمد</v>
          </cell>
        </row>
        <row r="63">
          <cell r="A63">
            <v>60</v>
          </cell>
          <cell r="CW63" t="str">
            <v>محمد فتحي محمود فرج</v>
          </cell>
        </row>
        <row r="64">
          <cell r="A64">
            <v>61</v>
          </cell>
          <cell r="CW64" t="str">
            <v>محمد كمال الدين عبد العال مرسى</v>
          </cell>
        </row>
        <row r="65">
          <cell r="A65">
            <v>62</v>
          </cell>
          <cell r="CW65" t="str">
            <v>محمد محمود محمد قاسم</v>
          </cell>
        </row>
        <row r="66">
          <cell r="A66">
            <v>63</v>
          </cell>
          <cell r="CW66" t="str">
            <v>محمود سيد توفيق سيد</v>
          </cell>
        </row>
        <row r="67">
          <cell r="A67">
            <v>64</v>
          </cell>
          <cell r="CW67" t="str">
            <v>محمود محمد عبد العال احمد</v>
          </cell>
        </row>
        <row r="68">
          <cell r="A68">
            <v>65</v>
          </cell>
          <cell r="CW68" t="str">
            <v>مرفت فؤاد حنين أرمانيوس</v>
          </cell>
        </row>
        <row r="69">
          <cell r="A69">
            <v>66</v>
          </cell>
          <cell r="CW69" t="str">
            <v>مروة مجدى عبد الحافظ سيد</v>
          </cell>
        </row>
        <row r="70">
          <cell r="A70">
            <v>67</v>
          </cell>
          <cell r="CW70" t="str">
            <v>مروة محمد على محمد</v>
          </cell>
        </row>
        <row r="71">
          <cell r="A71">
            <v>68</v>
          </cell>
          <cell r="CW71" t="str">
            <v>مصطفى صلاح الدين سيد عبد الرحمن</v>
          </cell>
        </row>
        <row r="72">
          <cell r="A72">
            <v>69</v>
          </cell>
          <cell r="CW72" t="str">
            <v>مصطفى عيد سيد محمد</v>
          </cell>
        </row>
        <row r="73">
          <cell r="A73">
            <v>70</v>
          </cell>
          <cell r="CW73" t="str">
            <v>منى قاسم أحمد على</v>
          </cell>
        </row>
        <row r="74">
          <cell r="A74">
            <v>71</v>
          </cell>
          <cell r="CW74" t="str">
            <v>مها مراد احمد شوكت</v>
          </cell>
        </row>
        <row r="75">
          <cell r="A75">
            <v>72</v>
          </cell>
          <cell r="CW75" t="str">
            <v>ناهد عبد الموجود محمود</v>
          </cell>
        </row>
        <row r="76">
          <cell r="A76">
            <v>73</v>
          </cell>
          <cell r="CW76" t="str">
            <v>نجلاء احمد دياب سلامة</v>
          </cell>
        </row>
        <row r="77">
          <cell r="A77">
            <v>74</v>
          </cell>
          <cell r="CW77" t="str">
            <v>نجوان رضا محمد عمر</v>
          </cell>
        </row>
        <row r="78">
          <cell r="A78">
            <v>75</v>
          </cell>
          <cell r="CW78" t="str">
            <v>نجوى إبراهيم عبد العال مهران</v>
          </cell>
        </row>
        <row r="79">
          <cell r="A79">
            <v>76</v>
          </cell>
          <cell r="CW79" t="str">
            <v>نجوى عزت عبد المجيد القرنى</v>
          </cell>
        </row>
        <row r="80">
          <cell r="A80">
            <v>77</v>
          </cell>
          <cell r="CW80" t="str">
            <v>نسمة على محمد سيد</v>
          </cell>
        </row>
        <row r="81">
          <cell r="A81">
            <v>78</v>
          </cell>
          <cell r="CW81" t="str">
            <v>نهال محمد عصمت محمد بيومى</v>
          </cell>
        </row>
        <row r="82">
          <cell r="A82">
            <v>79</v>
          </cell>
          <cell r="CW82" t="str">
            <v>نهى عثمان عبدالحافظ ابراهيم</v>
          </cell>
        </row>
        <row r="83">
          <cell r="A83">
            <v>80</v>
          </cell>
          <cell r="CW83" t="str">
            <v>م. نهى فتحى محمد الصغير</v>
          </cell>
        </row>
        <row r="84">
          <cell r="A84">
            <v>81</v>
          </cell>
          <cell r="CW84" t="str">
            <v>نهى محمد عفيفى محمود</v>
          </cell>
        </row>
        <row r="85">
          <cell r="A85">
            <v>82</v>
          </cell>
          <cell r="CW85" t="str">
            <v>نهى محمد نبيل كامل محمود</v>
          </cell>
        </row>
        <row r="86">
          <cell r="A86">
            <v>83</v>
          </cell>
          <cell r="CW86" t="str">
            <v>نيفين عبد اللاه محمد عبد الرحيم</v>
          </cell>
        </row>
        <row r="87">
          <cell r="A87">
            <v>84</v>
          </cell>
          <cell r="CW87" t="str">
            <v>هاله علي الدين محمود سيد</v>
          </cell>
        </row>
        <row r="88">
          <cell r="A88">
            <v>85</v>
          </cell>
          <cell r="CW88" t="str">
            <v>هند سيد محمد مصطفى</v>
          </cell>
        </row>
        <row r="89">
          <cell r="A89">
            <v>86</v>
          </cell>
          <cell r="CW89" t="str">
            <v>وسام محمد احمد عيسى</v>
          </cell>
        </row>
        <row r="90">
          <cell r="A90">
            <v>87</v>
          </cell>
          <cell r="CW90" t="str">
            <v>ولاء عبد الناصر حسين أحمد</v>
          </cell>
        </row>
        <row r="91">
          <cell r="A91">
            <v>88</v>
          </cell>
          <cell r="CW91" t="str">
            <v>ياسمين محمد رفعت محمد</v>
          </cell>
        </row>
        <row r="92">
          <cell r="CW92" t="str">
            <v>وسام محمد احمد عيسى</v>
          </cell>
        </row>
        <row r="93">
          <cell r="CW93" t="str">
            <v>ولاء عبد الناصر حسين أحمد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">
          <cell r="B1">
            <v>40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>
        <row r="4">
          <cell r="A4">
            <v>1</v>
          </cell>
          <cell r="AD4">
            <v>0</v>
          </cell>
        </row>
        <row r="5">
          <cell r="A5">
            <v>2</v>
          </cell>
          <cell r="AD5">
            <v>0</v>
          </cell>
        </row>
        <row r="6">
          <cell r="A6">
            <v>3</v>
          </cell>
          <cell r="AD6">
            <v>0</v>
          </cell>
        </row>
        <row r="7">
          <cell r="A7">
            <v>4</v>
          </cell>
          <cell r="AD7">
            <v>0</v>
          </cell>
        </row>
        <row r="8">
          <cell r="A8">
            <v>5</v>
          </cell>
          <cell r="AD8">
            <v>0</v>
          </cell>
        </row>
        <row r="9">
          <cell r="A9">
            <v>6</v>
          </cell>
          <cell r="AD9">
            <v>0</v>
          </cell>
        </row>
        <row r="10">
          <cell r="A10">
            <v>7</v>
          </cell>
          <cell r="AD10">
            <v>0</v>
          </cell>
        </row>
        <row r="11">
          <cell r="A11">
            <v>8</v>
          </cell>
          <cell r="AD11">
            <v>0</v>
          </cell>
        </row>
        <row r="12">
          <cell r="A12">
            <v>9</v>
          </cell>
          <cell r="AD12">
            <v>0</v>
          </cell>
        </row>
        <row r="13">
          <cell r="A13">
            <v>10</v>
          </cell>
          <cell r="AD13">
            <v>0</v>
          </cell>
        </row>
        <row r="14">
          <cell r="A14">
            <v>11</v>
          </cell>
          <cell r="AD14">
            <v>0</v>
          </cell>
        </row>
        <row r="15">
          <cell r="A15">
            <v>12</v>
          </cell>
          <cell r="AD15">
            <v>0</v>
          </cell>
        </row>
        <row r="16">
          <cell r="A16">
            <v>13</v>
          </cell>
          <cell r="AD16">
            <v>0</v>
          </cell>
        </row>
        <row r="17">
          <cell r="A17">
            <v>14</v>
          </cell>
          <cell r="AD17">
            <v>0</v>
          </cell>
        </row>
        <row r="18">
          <cell r="A18">
            <v>15</v>
          </cell>
          <cell r="AD18">
            <v>0</v>
          </cell>
        </row>
        <row r="19">
          <cell r="A19">
            <v>16</v>
          </cell>
          <cell r="AD19">
            <v>0</v>
          </cell>
        </row>
        <row r="20">
          <cell r="A20">
            <v>17</v>
          </cell>
          <cell r="AD20">
            <v>0</v>
          </cell>
        </row>
        <row r="21">
          <cell r="A21">
            <v>18</v>
          </cell>
          <cell r="AD21">
            <v>0</v>
          </cell>
        </row>
        <row r="22">
          <cell r="A22">
            <v>19</v>
          </cell>
          <cell r="AD22">
            <v>0</v>
          </cell>
        </row>
        <row r="23">
          <cell r="A23">
            <v>20</v>
          </cell>
          <cell r="AD23">
            <v>0</v>
          </cell>
        </row>
        <row r="24">
          <cell r="A24">
            <v>21</v>
          </cell>
          <cell r="AD24">
            <v>0</v>
          </cell>
        </row>
        <row r="25">
          <cell r="A25">
            <v>22</v>
          </cell>
          <cell r="AD25">
            <v>0</v>
          </cell>
        </row>
        <row r="26">
          <cell r="A26">
            <v>23</v>
          </cell>
          <cell r="AD26">
            <v>0</v>
          </cell>
        </row>
        <row r="27">
          <cell r="A27">
            <v>24</v>
          </cell>
          <cell r="AD27">
            <v>0</v>
          </cell>
        </row>
        <row r="28">
          <cell r="A28">
            <v>25</v>
          </cell>
          <cell r="AD28">
            <v>0</v>
          </cell>
        </row>
        <row r="29">
          <cell r="A29">
            <v>26</v>
          </cell>
          <cell r="AD29">
            <v>0</v>
          </cell>
        </row>
        <row r="30">
          <cell r="A30">
            <v>27</v>
          </cell>
          <cell r="AD30">
            <v>0</v>
          </cell>
        </row>
        <row r="31">
          <cell r="A31">
            <v>28</v>
          </cell>
          <cell r="AD31">
            <v>0</v>
          </cell>
        </row>
        <row r="32">
          <cell r="A32">
            <v>29</v>
          </cell>
          <cell r="AD32">
            <v>0</v>
          </cell>
        </row>
        <row r="33">
          <cell r="A33">
            <v>30</v>
          </cell>
          <cell r="AD33">
            <v>0</v>
          </cell>
        </row>
        <row r="34">
          <cell r="A34">
            <v>31</v>
          </cell>
          <cell r="AD34">
            <v>0</v>
          </cell>
        </row>
        <row r="35">
          <cell r="A35">
            <v>32</v>
          </cell>
          <cell r="AD35">
            <v>0</v>
          </cell>
        </row>
        <row r="36">
          <cell r="A36">
            <v>33</v>
          </cell>
          <cell r="AD36">
            <v>0</v>
          </cell>
        </row>
        <row r="37">
          <cell r="A37">
            <v>34</v>
          </cell>
          <cell r="AD37">
            <v>0</v>
          </cell>
        </row>
        <row r="38">
          <cell r="A38">
            <v>35</v>
          </cell>
          <cell r="AD38">
            <v>0</v>
          </cell>
        </row>
        <row r="39">
          <cell r="A39">
            <v>36</v>
          </cell>
          <cell r="AD39">
            <v>0</v>
          </cell>
        </row>
        <row r="40">
          <cell r="A40">
            <v>37</v>
          </cell>
          <cell r="AD40">
            <v>0</v>
          </cell>
        </row>
        <row r="41">
          <cell r="A41">
            <v>38</v>
          </cell>
          <cell r="AD41">
            <v>0</v>
          </cell>
        </row>
        <row r="42">
          <cell r="A42">
            <v>39</v>
          </cell>
          <cell r="AD42">
            <v>0</v>
          </cell>
        </row>
        <row r="43">
          <cell r="A43">
            <v>40</v>
          </cell>
          <cell r="AD43">
            <v>0</v>
          </cell>
        </row>
        <row r="44">
          <cell r="A44">
            <v>41</v>
          </cell>
          <cell r="AD44">
            <v>0</v>
          </cell>
        </row>
        <row r="45">
          <cell r="A45">
            <v>42</v>
          </cell>
          <cell r="AD45">
            <v>0</v>
          </cell>
        </row>
        <row r="46">
          <cell r="A46">
            <v>43</v>
          </cell>
          <cell r="AD46">
            <v>0</v>
          </cell>
        </row>
        <row r="47">
          <cell r="A47">
            <v>44</v>
          </cell>
          <cell r="AD47">
            <v>0</v>
          </cell>
        </row>
        <row r="48">
          <cell r="A48">
            <v>45</v>
          </cell>
          <cell r="AD48">
            <v>0</v>
          </cell>
        </row>
        <row r="49">
          <cell r="A49">
            <v>46</v>
          </cell>
          <cell r="AD49">
            <v>0</v>
          </cell>
        </row>
        <row r="50">
          <cell r="A50">
            <v>47</v>
          </cell>
          <cell r="AD50">
            <v>0</v>
          </cell>
        </row>
        <row r="51">
          <cell r="A51">
            <v>48</v>
          </cell>
          <cell r="AD51">
            <v>0</v>
          </cell>
        </row>
        <row r="52">
          <cell r="A52">
            <v>49</v>
          </cell>
          <cell r="AD52">
            <v>0</v>
          </cell>
        </row>
        <row r="53">
          <cell r="A53">
            <v>50</v>
          </cell>
          <cell r="AD53">
            <v>0</v>
          </cell>
        </row>
        <row r="54">
          <cell r="A54">
            <v>51</v>
          </cell>
          <cell r="AD54">
            <v>0</v>
          </cell>
        </row>
        <row r="55">
          <cell r="A55">
            <v>52</v>
          </cell>
          <cell r="AD55">
            <v>0</v>
          </cell>
        </row>
        <row r="56">
          <cell r="A56">
            <v>53</v>
          </cell>
          <cell r="AD56">
            <v>0</v>
          </cell>
        </row>
        <row r="57">
          <cell r="A57">
            <v>54</v>
          </cell>
          <cell r="AD57">
            <v>0</v>
          </cell>
        </row>
        <row r="58">
          <cell r="A58">
            <v>55</v>
          </cell>
          <cell r="AD58">
            <v>0</v>
          </cell>
        </row>
        <row r="59">
          <cell r="A59">
            <v>56</v>
          </cell>
          <cell r="AD59">
            <v>0</v>
          </cell>
        </row>
        <row r="60">
          <cell r="A60">
            <v>57</v>
          </cell>
          <cell r="AD60">
            <v>0</v>
          </cell>
        </row>
        <row r="61">
          <cell r="A61">
            <v>58</v>
          </cell>
          <cell r="AD61">
            <v>0</v>
          </cell>
        </row>
        <row r="62">
          <cell r="A62">
            <v>59</v>
          </cell>
          <cell r="AD62">
            <v>0</v>
          </cell>
        </row>
        <row r="63">
          <cell r="A63">
            <v>60</v>
          </cell>
          <cell r="AD63">
            <v>0</v>
          </cell>
        </row>
        <row r="64">
          <cell r="A64">
            <v>61</v>
          </cell>
          <cell r="AD64">
            <v>0</v>
          </cell>
        </row>
        <row r="65">
          <cell r="A65">
            <v>62</v>
          </cell>
          <cell r="AD65">
            <v>0</v>
          </cell>
        </row>
        <row r="66">
          <cell r="A66">
            <v>63</v>
          </cell>
          <cell r="AD66">
            <v>0</v>
          </cell>
        </row>
        <row r="67">
          <cell r="A67">
            <v>64</v>
          </cell>
          <cell r="AD67">
            <v>0</v>
          </cell>
        </row>
        <row r="68">
          <cell r="A68">
            <v>65</v>
          </cell>
          <cell r="AD68">
            <v>0</v>
          </cell>
        </row>
        <row r="69">
          <cell r="A69">
            <v>66</v>
          </cell>
          <cell r="AD69">
            <v>0</v>
          </cell>
        </row>
        <row r="70">
          <cell r="A70">
            <v>67</v>
          </cell>
          <cell r="AD70">
            <v>0</v>
          </cell>
        </row>
        <row r="71">
          <cell r="A71">
            <v>68</v>
          </cell>
          <cell r="AD71">
            <v>0</v>
          </cell>
        </row>
        <row r="72">
          <cell r="A72">
            <v>69</v>
          </cell>
          <cell r="AD72">
            <v>0</v>
          </cell>
        </row>
        <row r="73">
          <cell r="A73">
            <v>70</v>
          </cell>
          <cell r="AD73">
            <v>0</v>
          </cell>
        </row>
        <row r="74">
          <cell r="A74">
            <v>71</v>
          </cell>
          <cell r="AD74">
            <v>0</v>
          </cell>
        </row>
        <row r="75">
          <cell r="A75">
            <v>72</v>
          </cell>
          <cell r="AD75">
            <v>0</v>
          </cell>
        </row>
        <row r="76">
          <cell r="A76">
            <v>73</v>
          </cell>
          <cell r="AD76">
            <v>0</v>
          </cell>
        </row>
        <row r="77">
          <cell r="A77">
            <v>74</v>
          </cell>
          <cell r="AD77">
            <v>0</v>
          </cell>
        </row>
        <row r="78">
          <cell r="A78">
            <v>75</v>
          </cell>
          <cell r="AD78">
            <v>0</v>
          </cell>
        </row>
        <row r="79">
          <cell r="A79">
            <v>76</v>
          </cell>
          <cell r="AD79">
            <v>0</v>
          </cell>
        </row>
        <row r="80">
          <cell r="A80">
            <v>77</v>
          </cell>
          <cell r="AD80">
            <v>0</v>
          </cell>
        </row>
        <row r="81">
          <cell r="A81">
            <v>78</v>
          </cell>
          <cell r="AD81">
            <v>0</v>
          </cell>
        </row>
        <row r="82">
          <cell r="A82">
            <v>79</v>
          </cell>
          <cell r="AD82">
            <v>0</v>
          </cell>
        </row>
        <row r="83">
          <cell r="A83">
            <v>80</v>
          </cell>
          <cell r="AD83">
            <v>0</v>
          </cell>
        </row>
        <row r="84">
          <cell r="A84">
            <v>81</v>
          </cell>
          <cell r="AD84">
            <v>0</v>
          </cell>
        </row>
        <row r="85">
          <cell r="A85">
            <v>82</v>
          </cell>
          <cell r="AD85">
            <v>0</v>
          </cell>
        </row>
        <row r="86">
          <cell r="A86">
            <v>83</v>
          </cell>
          <cell r="AD86">
            <v>0</v>
          </cell>
        </row>
        <row r="87">
          <cell r="A87">
            <v>84</v>
          </cell>
          <cell r="AD87">
            <v>0</v>
          </cell>
        </row>
        <row r="88">
          <cell r="A88">
            <v>85</v>
          </cell>
          <cell r="AD88">
            <v>0</v>
          </cell>
        </row>
        <row r="89">
          <cell r="A89">
            <v>86</v>
          </cell>
          <cell r="AD89">
            <v>0</v>
          </cell>
        </row>
        <row r="90">
          <cell r="A90">
            <v>87</v>
          </cell>
          <cell r="AD90">
            <v>0</v>
          </cell>
        </row>
        <row r="91">
          <cell r="A91">
            <v>88</v>
          </cell>
          <cell r="AD91">
            <v>0</v>
          </cell>
        </row>
        <row r="92">
          <cell r="A92">
            <v>89</v>
          </cell>
          <cell r="AD92">
            <v>0</v>
          </cell>
        </row>
        <row r="93">
          <cell r="A93">
            <v>90</v>
          </cell>
          <cell r="AD93">
            <v>0</v>
          </cell>
        </row>
        <row r="94">
          <cell r="A94">
            <v>91</v>
          </cell>
          <cell r="AD94">
            <v>0</v>
          </cell>
        </row>
        <row r="95">
          <cell r="A95">
            <v>92</v>
          </cell>
          <cell r="AD95">
            <v>0</v>
          </cell>
        </row>
        <row r="96">
          <cell r="A96">
            <v>93</v>
          </cell>
          <cell r="AD96">
            <v>0</v>
          </cell>
        </row>
        <row r="97">
          <cell r="A97">
            <v>94</v>
          </cell>
          <cell r="AD97">
            <v>0</v>
          </cell>
        </row>
        <row r="98">
          <cell r="A98">
            <v>95</v>
          </cell>
          <cell r="AD98">
            <v>0</v>
          </cell>
        </row>
        <row r="99">
          <cell r="A99">
            <v>96</v>
          </cell>
          <cell r="AD99">
            <v>0</v>
          </cell>
        </row>
        <row r="100">
          <cell r="A100">
            <v>97</v>
          </cell>
          <cell r="AD100">
            <v>0</v>
          </cell>
        </row>
        <row r="101">
          <cell r="A101">
            <v>98</v>
          </cell>
          <cell r="AD101">
            <v>0</v>
          </cell>
        </row>
        <row r="102">
          <cell r="A102">
            <v>99</v>
          </cell>
          <cell r="AD102">
            <v>0</v>
          </cell>
        </row>
        <row r="103">
          <cell r="A103">
            <v>100</v>
          </cell>
          <cell r="AD103">
            <v>0</v>
          </cell>
        </row>
        <row r="104">
          <cell r="A104">
            <v>101</v>
          </cell>
          <cell r="AD104">
            <v>0</v>
          </cell>
        </row>
        <row r="105">
          <cell r="A105">
            <v>102</v>
          </cell>
          <cell r="AD105">
            <v>0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>
        <row r="2">
          <cell r="C2">
            <v>40</v>
          </cell>
        </row>
      </sheetData>
      <sheetData sheetId="134"/>
      <sheetData sheetId="135"/>
      <sheetData sheetId="136"/>
      <sheetData sheetId="137"/>
      <sheetData sheetId="138"/>
      <sheetData sheetId="139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>
        <row r="1">
          <cell r="C1">
            <v>89</v>
          </cell>
        </row>
      </sheetData>
      <sheetData sheetId="156"/>
      <sheetData sheetId="157"/>
      <sheetData sheetId="15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فصيلي المرتب يناير 2018 (2 (3"/>
      <sheetName val="Report"/>
      <sheetName val="Data (2)"/>
      <sheetName val="PHOTO"/>
      <sheetName val="DATA"/>
      <sheetName val="Sheet1 (3)"/>
      <sheetName val="ورقة2 (3)"/>
      <sheetName val="Sheet1 (2)"/>
      <sheetName val="ورقة1 (4)"/>
      <sheetName val="اسماء الطلبة "/>
      <sheetName val="شهادات"/>
      <sheetName val="ضرائبرتخصصية2019 (2)"/>
      <sheetName val="مندسة"/>
      <sheetName val="البدلات التخصصية"/>
      <sheetName val="ورقة1 (3)"/>
      <sheetName val="Sheet1"/>
      <sheetName val="تفصيلي مرتب يوليو 2018 (2)"/>
      <sheetName val="تفصيلي المرتب يناير 2018 (2)"/>
      <sheetName val="نموزج ضرائب جاهز (2)"/>
      <sheetName val="نموزج ضرائب جاهز"/>
      <sheetName val="ضرائبرتخصصية2019"/>
      <sheetName val="ورقة عمل تسوية (2)"/>
      <sheetName val="التسوية (2)"/>
      <sheetName val="بيانات التسوية 2018"/>
      <sheetName val="ورقة5 (2)"/>
      <sheetName val="الشرائح"/>
      <sheetName val="القانون"/>
      <sheetName val="مثال تفصيلى"/>
      <sheetName val="ورقة1 (2)"/>
      <sheetName val="ورقة9"/>
      <sheetName val="بسمة عبدالعزيز"/>
      <sheetName val="عزة احمد عبدالتواب"/>
      <sheetName val="هناء الصادق"/>
      <sheetName val="مني يوسف"/>
      <sheetName val="رويدا عبدالوكيل"/>
      <sheetName val="غادة احمد عبدالرحيم"/>
      <sheetName val="علاء الدين احمد "/>
      <sheetName val="كفر شامل"/>
      <sheetName val="معاشات مجموعة (3)"/>
      <sheetName val="عاصم جمال"/>
      <sheetName val="ورقة2"/>
      <sheetName val="استمارة معاشات (2)"/>
      <sheetName val="كشف صرف مكافأه"/>
      <sheetName val="الاصدار المعدل"/>
      <sheetName val="الصدار الاخير"/>
      <sheetName val="ورقة2 (2)"/>
      <sheetName val="الخاضع للمعاش 2018"/>
      <sheetName val="معاشات مجموعة (2)"/>
      <sheetName val="كفر مجموعةو (2)"/>
      <sheetName val="فاطمة الزهراء"/>
      <sheetName val="منال"/>
      <sheetName val="سهير"/>
      <sheetName val="رشاا"/>
      <sheetName val="معادلات"/>
      <sheetName val="اميره محمد حفني"/>
      <sheetName val="عبدالكريم"/>
      <sheetName val="نجوان رضا"/>
      <sheetName val="دعاء محمد بكر"/>
      <sheetName val="احلام محمد عبدالعزيز"/>
      <sheetName val="نهلة رضا محمد"/>
      <sheetName val="الرئيسي والعالمي"/>
      <sheetName val="نرمين"/>
      <sheetName val="فاطمة احمد فواز"/>
      <sheetName val="ترقيات تخصصية (2)"/>
      <sheetName val="ترقيات تخصصية"/>
      <sheetName val="يوليو 2015 (2)"/>
      <sheetName val="تفصيلي المرتب يناير 2018"/>
      <sheetName val="تفصيلي مرتب يوليو 2018"/>
      <sheetName val="ايمان عبدالحميد عبداللطيف"/>
      <sheetName val="ورقة11"/>
      <sheetName val="معاشات مجموعة"/>
      <sheetName val="كفر مجموعةو"/>
      <sheetName val="عمر اسماعيل عمر علي الدرجة الثا"/>
      <sheetName val="علاوات حتي 2014 (2)"/>
      <sheetName val="الصور الهام (2)"/>
      <sheetName val="رشا رفعت "/>
      <sheetName val="الوقت والتاريخ"/>
      <sheetName val="يوليو 2015"/>
      <sheetName val="ورقة4"/>
      <sheetName val="ورقة5"/>
      <sheetName val="ورقة6"/>
      <sheetName val="ورقة7"/>
      <sheetName val="ورقة8"/>
      <sheetName val="التنقل بين الصفحات   (2)"/>
      <sheetName val="ورقة1"/>
      <sheetName val="التجميعي"/>
      <sheetName val="يوليو 2017"/>
      <sheetName val="يوليو 2018"/>
      <sheetName val="يناير 2018"/>
      <sheetName val="يناير 2017"/>
      <sheetName val="مي عطاالله كفر"/>
      <sheetName val="معاشات مي عطا"/>
      <sheetName val="مى عطاالله ذكي"/>
      <sheetName val="رعاية الطفل2018 بطاقات الا  (2"/>
      <sheetName val="رعاية الطفل2017 بطاقات الا (2"/>
      <sheetName val="التنقل بين الصفحات  "/>
      <sheetName val="شيت 1"/>
      <sheetName val="شيت 2"/>
      <sheetName val="صوري"/>
      <sheetName val="ورقة12"/>
      <sheetName val=" فروق زيناستمارة تامين زوجي (3)"/>
      <sheetName val="اسراء يحي محروس"/>
      <sheetName val="فرق زينب واسراء"/>
      <sheetName val="فرق زينب"/>
      <sheetName val="وجة برمامج"/>
      <sheetName val="بطاقات الاجور المتغيرة 2019 (2"/>
      <sheetName val="ورقة10"/>
      <sheetName val="بطاقات الاجور المتغيرة 2017"/>
      <sheetName val="ورقة3"/>
      <sheetName val="images"/>
      <sheetName val="ورقة13"/>
      <sheetName val="نسمة علي محمد"/>
      <sheetName val="ولاء وحيد ذكي"/>
      <sheetName val="استمارة تامين زوجي (2)"/>
      <sheetName val=" كفر زوجي متعدد"/>
      <sheetName val="لون متغير"/>
      <sheetName val="الة حاسبة"/>
      <sheetName val="شر وتقدير"/>
      <sheetName val="تسوية لبرنامج افاروق"/>
      <sheetName val="التعديل للفرز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البيانات بالصور (2)"/>
      <sheetName val="المصرف من مكافات طوال السنة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صور الهام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مافات تسجيل"/>
      <sheetName val="استمارة تامين ومعاشات"/>
      <sheetName val="فرز 2"/>
      <sheetName val="فرز"/>
      <sheetName val="علاوة التخصصية 2 "/>
      <sheetName val="علاوات حتي 2013"/>
      <sheetName val="علاوات حتي 2014"/>
      <sheetName val="ورقة15"/>
    </sheetNames>
    <sheetDataSet>
      <sheetData sheetId="0"/>
      <sheetData sheetId="1"/>
      <sheetData sheetId="2">
        <row r="1">
          <cell r="B1" t="str">
            <v>اسم الموظف</v>
          </cell>
        </row>
        <row r="2">
          <cell r="B2" t="str">
            <v>ابراهيم بيومي احمد محمد</v>
          </cell>
        </row>
        <row r="3">
          <cell r="B3" t="str">
            <v>ابراهيم صبرة عبدالغنى ابراهيم</v>
          </cell>
        </row>
        <row r="4">
          <cell r="B4" t="str">
            <v>ابراهيم عبد الحميد محمد عبد العزيز</v>
          </cell>
        </row>
        <row r="5">
          <cell r="B5" t="str">
            <v>ابراهيم كامل محمد عبد المنعم</v>
          </cell>
        </row>
        <row r="6">
          <cell r="B6" t="str">
            <v>ابو الحسن منصور محمد ابوالحسن</v>
          </cell>
        </row>
        <row r="7">
          <cell r="B7" t="str">
            <v>ابو المجد علي عبد الحفيظ أحمد</v>
          </cell>
        </row>
        <row r="8">
          <cell r="B8" t="str">
            <v>ابو بكر جلال علي عبد الحافظ</v>
          </cell>
        </row>
        <row r="9">
          <cell r="B9" t="str">
            <v>احلام محمد عبد العزيز عبد العواض</v>
          </cell>
        </row>
        <row r="10">
          <cell r="B10" t="str">
            <v>احمد إبراهيم جلال إبراهيم</v>
          </cell>
        </row>
        <row r="11">
          <cell r="B11" t="str">
            <v>احمد ثابت احمد محمد</v>
          </cell>
        </row>
        <row r="12">
          <cell r="B12" t="str">
            <v>احمد جاد المولى سيد عابدين</v>
          </cell>
        </row>
        <row r="13">
          <cell r="B13" t="str">
            <v>احمد جلال سيد مصطفى</v>
          </cell>
        </row>
        <row r="14">
          <cell r="B14" t="str">
            <v>احمد جمعة عبد العزيز بدوى</v>
          </cell>
        </row>
        <row r="15">
          <cell r="B15" t="str">
            <v>احمد حسن حماده سيد</v>
          </cell>
        </row>
        <row r="16">
          <cell r="B16" t="str">
            <v>احمد حسن سيد احمد</v>
          </cell>
        </row>
        <row r="17">
          <cell r="B17" t="str">
            <v>احمد حسنى كامل حسين</v>
          </cell>
        </row>
        <row r="18">
          <cell r="B18" t="str">
            <v>احمد عادل محمد عبدالله</v>
          </cell>
        </row>
        <row r="19">
          <cell r="B19" t="str">
            <v>احمد عاطف عبد الحفيظ مرسي</v>
          </cell>
        </row>
        <row r="20">
          <cell r="B20" t="str">
            <v>احمد عبد الخالق سيد عبد الحافظ</v>
          </cell>
        </row>
        <row r="21">
          <cell r="B21" t="str">
            <v>احمد عبد العزيز جاد الله احمد</v>
          </cell>
        </row>
        <row r="22">
          <cell r="B22" t="str">
            <v>احمد عبد العظيم عبد اللطيف حسن</v>
          </cell>
        </row>
        <row r="23">
          <cell r="B23" t="str">
            <v>احمد عبدالرازق محمد عبدالرازق</v>
          </cell>
        </row>
        <row r="24">
          <cell r="B24" t="str">
            <v>احمد عصمت سيف الدولة سيد سالم</v>
          </cell>
        </row>
        <row r="25">
          <cell r="B25" t="str">
            <v>احمد علي أحمد علي الشريف</v>
          </cell>
        </row>
        <row r="26">
          <cell r="B26" t="str">
            <v>احمد علي زغلول حسن علي زرزور</v>
          </cell>
        </row>
        <row r="27">
          <cell r="B27" t="str">
            <v>احمد فاروق سيد علي</v>
          </cell>
        </row>
        <row r="28">
          <cell r="B28" t="str">
            <v>احمد محمد احمد حسانين</v>
          </cell>
        </row>
        <row r="29">
          <cell r="B29" t="str">
            <v>احمد محمد احمد منصور</v>
          </cell>
        </row>
        <row r="30">
          <cell r="B30" t="str">
            <v>احمد محمد حسن جاد</v>
          </cell>
        </row>
        <row r="31">
          <cell r="B31" t="str">
            <v>احمد محمد شعبان احمد</v>
          </cell>
        </row>
        <row r="32">
          <cell r="B32" t="str">
            <v>احمد محمد عبد الحميد حسين</v>
          </cell>
        </row>
        <row r="33">
          <cell r="B33" t="str">
            <v>احمد محمد عبد العال أحمد</v>
          </cell>
        </row>
        <row r="34">
          <cell r="B34" t="str">
            <v>احمد محمد عبد النعيم محمد</v>
          </cell>
        </row>
        <row r="35">
          <cell r="B35" t="str">
            <v>احمد محمد على احمد</v>
          </cell>
        </row>
        <row r="36">
          <cell r="B36" t="str">
            <v>احمد محمود أحمد فارس</v>
          </cell>
        </row>
        <row r="37">
          <cell r="B37" t="str">
            <v>احمد محمود احمد عبد الله</v>
          </cell>
        </row>
        <row r="38">
          <cell r="B38" t="str">
            <v>احمد مصطفى محمد مصطفى على</v>
          </cell>
        </row>
        <row r="39">
          <cell r="B39" t="str">
            <v>احمد يوسف احمد فرحان</v>
          </cell>
        </row>
        <row r="40">
          <cell r="B40" t="str">
            <v>احمد يوسف عبد الحليم محمد</v>
          </cell>
        </row>
        <row r="41">
          <cell r="B41" t="str">
            <v>ازهار محمد خالد احمد</v>
          </cell>
        </row>
        <row r="42">
          <cell r="B42" t="str">
            <v>اسامة محمد كامل احمد</v>
          </cell>
        </row>
        <row r="43">
          <cell r="B43" t="str">
            <v>اسامة مصطفى محمد عبد الرحمن</v>
          </cell>
        </row>
        <row r="44">
          <cell r="B44" t="str">
            <v>اسامه السيد مصطفى محفوظ</v>
          </cell>
        </row>
        <row r="45">
          <cell r="B45" t="str">
            <v>اسامه فؤاد محمد سيد الشعار</v>
          </cell>
        </row>
        <row r="46">
          <cell r="B46" t="str">
            <v>اسراء أسامة محمد طلبه</v>
          </cell>
        </row>
        <row r="47">
          <cell r="B47" t="str">
            <v>اسراء سيد اسماعيل سيد سويفي</v>
          </cell>
        </row>
        <row r="48">
          <cell r="B48" t="str">
            <v>اسلام احمد عبد الحافظ احمد</v>
          </cell>
        </row>
        <row r="49">
          <cell r="B49" t="str">
            <v>اسلام احمد محمد حافظ</v>
          </cell>
        </row>
        <row r="50">
          <cell r="B50" t="str">
            <v>اسماء ابو زيد فؤاد ابو زيد</v>
          </cell>
        </row>
        <row r="51">
          <cell r="B51" t="str">
            <v>اسماء اسلام توفيق عبد المتجلى</v>
          </cell>
        </row>
        <row r="52">
          <cell r="B52" t="str">
            <v>اسماء محمد زغلول رضوان</v>
          </cell>
        </row>
        <row r="53">
          <cell r="B53" t="str">
            <v>اسماء محمد عبد العزيز عبدالعواض</v>
          </cell>
        </row>
        <row r="54">
          <cell r="B54" t="str">
            <v>اسماء مصطفى نصر حمدان</v>
          </cell>
        </row>
        <row r="55">
          <cell r="B55" t="str">
            <v>اسماعيل محمد جابر عبد المحسن</v>
          </cell>
        </row>
        <row r="56">
          <cell r="B56" t="str">
            <v>اشرف مرعى محمد سيد</v>
          </cell>
        </row>
        <row r="57">
          <cell r="B57" t="str">
            <v>اشرف أحمد على محمد</v>
          </cell>
        </row>
        <row r="58">
          <cell r="B58" t="str">
            <v>اشرف سيد محمد عبد الرحيم</v>
          </cell>
        </row>
        <row r="59">
          <cell r="B59" t="str">
            <v>اشرف سيد مصطفى احمد</v>
          </cell>
        </row>
        <row r="60">
          <cell r="B60" t="str">
            <v>اشرف شوكت احمد خليل</v>
          </cell>
        </row>
        <row r="61">
          <cell r="B61" t="str">
            <v>اشرف على عبدالرحمن على</v>
          </cell>
        </row>
        <row r="62">
          <cell r="B62" t="str">
            <v>اشرف فتحي سويفي عبدالخالق</v>
          </cell>
        </row>
        <row r="63">
          <cell r="B63" t="str">
            <v>اشرف فتحي محمد عبدالعزيز</v>
          </cell>
        </row>
        <row r="64">
          <cell r="B64" t="str">
            <v>اشرف محمد دسوقى سيد</v>
          </cell>
        </row>
        <row r="65">
          <cell r="B65" t="str">
            <v>الحسينى ناجى جلال محمد</v>
          </cell>
        </row>
        <row r="66">
          <cell r="B66" t="str">
            <v>الشيماء جابر خلاف عبد الحميد</v>
          </cell>
        </row>
        <row r="67">
          <cell r="B67" t="str">
            <v>الشيماء محمد سيد مصطفى</v>
          </cell>
        </row>
        <row r="68">
          <cell r="B68" t="str">
            <v>الشيماء نور الدين مطاوع عبد الحافظ</v>
          </cell>
        </row>
        <row r="69">
          <cell r="B69" t="str">
            <v>المهدى حسن حسن المهدى</v>
          </cell>
        </row>
        <row r="70">
          <cell r="B70" t="str">
            <v>الهام فتحي محمود فرج</v>
          </cell>
        </row>
        <row r="71">
          <cell r="B71" t="str">
            <v>الهام قطب عبد العال عبدالحافظ</v>
          </cell>
        </row>
        <row r="72">
          <cell r="B72" t="str">
            <v>ام كلثوم احمد متولى احمد</v>
          </cell>
        </row>
        <row r="73">
          <cell r="B73" t="str">
            <v>امال ابراهيم سعد الشبشيرى</v>
          </cell>
        </row>
        <row r="74">
          <cell r="B74" t="str">
            <v>امال احمد صالح حسن</v>
          </cell>
        </row>
        <row r="75">
          <cell r="B75" t="str">
            <v>امال سلطان مصطفى سلطان</v>
          </cell>
        </row>
        <row r="76">
          <cell r="B76" t="str">
            <v>امال سيد محمد احمد</v>
          </cell>
        </row>
        <row r="77">
          <cell r="B77" t="str">
            <v>امال علي ابو الحسن اسماعيل</v>
          </cell>
        </row>
        <row r="78">
          <cell r="B78" t="str">
            <v>امل فرغلي جلال محمد</v>
          </cell>
        </row>
        <row r="79">
          <cell r="B79" t="str">
            <v>امل محمد عبد المجيد تمام</v>
          </cell>
        </row>
        <row r="80">
          <cell r="B80" t="str">
            <v>امل محمد علي محمود</v>
          </cell>
        </row>
        <row r="81">
          <cell r="B81" t="str">
            <v>امل مصطفى محمد قاسم أبو غدير</v>
          </cell>
        </row>
        <row r="82">
          <cell r="B82" t="str">
            <v>امنه مراد محمد عمر</v>
          </cell>
        </row>
        <row r="83">
          <cell r="B83" t="str">
            <v>امنية فتحى عبد العزيز اسماعيل</v>
          </cell>
        </row>
        <row r="84">
          <cell r="B84" t="str">
            <v>اميرة إسماعيل تهامى إسماعيل</v>
          </cell>
        </row>
        <row r="85">
          <cell r="B85" t="str">
            <v>اميرة محمد عبد المعطى محمد</v>
          </cell>
        </row>
        <row r="86">
          <cell r="B86" t="str">
            <v>اميره بدر توفيق حسن</v>
          </cell>
        </row>
        <row r="87">
          <cell r="B87" t="str">
            <v>اميره محمد حنفي يوسف</v>
          </cell>
        </row>
        <row r="88">
          <cell r="B88" t="str">
            <v>اميمه محمد جلال عبد العال</v>
          </cell>
        </row>
        <row r="89">
          <cell r="B89" t="str">
            <v>انتصار صالح علي درويش</v>
          </cell>
        </row>
        <row r="90">
          <cell r="B90" t="str">
            <v>انعام احمد ابراهيم مهران</v>
          </cell>
        </row>
        <row r="91">
          <cell r="B91" t="str">
            <v>اوميمه جمال حلمى حسن</v>
          </cell>
        </row>
        <row r="92">
          <cell r="B92" t="str">
            <v>ايفيلين ربيل بطرس اسكاروس</v>
          </cell>
        </row>
        <row r="93">
          <cell r="B93" t="str">
            <v>ايمان آدم عطيه مقار</v>
          </cell>
        </row>
        <row r="94">
          <cell r="B94" t="str">
            <v>ايمان أحمد بركات أحمد</v>
          </cell>
        </row>
        <row r="95">
          <cell r="B95" t="str">
            <v>ايمان عباس قطب شحاتة</v>
          </cell>
        </row>
        <row r="96">
          <cell r="B96" t="str">
            <v>ايمان عبد الحفيظ علي رزق</v>
          </cell>
        </row>
        <row r="97">
          <cell r="B97" t="str">
            <v>ايمان عبد العزيز عمر كن</v>
          </cell>
        </row>
        <row r="98">
          <cell r="B98" t="str">
            <v>ايمان عبد الله حسن أحمد</v>
          </cell>
        </row>
        <row r="99">
          <cell r="B99" t="str">
            <v>ايمان عبد الوهاب علي عبد الله</v>
          </cell>
        </row>
        <row r="100">
          <cell r="B100" t="str">
            <v>ايمان عبدالحميد عبد اللطيف</v>
          </cell>
        </row>
        <row r="101">
          <cell r="B101" t="str">
            <v>ايمان عزت غالي نخلة</v>
          </cell>
        </row>
        <row r="102">
          <cell r="B102" t="str">
            <v>ايمان فتحي محمود فرج</v>
          </cell>
        </row>
        <row r="103">
          <cell r="B103" t="str">
            <v>ايمان محمد سيد عمر</v>
          </cell>
        </row>
        <row r="104">
          <cell r="B104" t="str">
            <v>ايمان محمد عبد المعطي محمد</v>
          </cell>
        </row>
        <row r="105">
          <cell r="B105" t="str">
            <v>ايمان يوسف جاد علي</v>
          </cell>
        </row>
        <row r="106">
          <cell r="B106" t="str">
            <v>ايمن رمضان حسن حمدان</v>
          </cell>
        </row>
        <row r="107">
          <cell r="B107" t="str">
            <v>ايناس عبدالموجود محمود عبدالموجود</v>
          </cell>
        </row>
        <row r="108">
          <cell r="B108" t="str">
            <v>ايهاب سيد محمد احمد</v>
          </cell>
        </row>
        <row r="109">
          <cell r="B109" t="str">
            <v>بثينه فرغلي عبد العزيز فرغلي</v>
          </cell>
        </row>
        <row r="110">
          <cell r="B110" t="str">
            <v>بديعة عبد الكريم احمد محمد</v>
          </cell>
        </row>
        <row r="111">
          <cell r="B111" t="str">
            <v>بركات سيد عرابي محمد</v>
          </cell>
        </row>
        <row r="112">
          <cell r="B112" t="str">
            <v>بركه احمد حسنين محمد</v>
          </cell>
        </row>
        <row r="113">
          <cell r="B113" t="str">
            <v>بسمة عبد العزيز ابو العلا</v>
          </cell>
        </row>
        <row r="114">
          <cell r="B114" t="str">
            <v>بطرس مرقوريوس نصيف بولس</v>
          </cell>
        </row>
        <row r="115">
          <cell r="B115" t="str">
            <v>بهاء شرف الدين خليفة على خليفة</v>
          </cell>
        </row>
        <row r="116">
          <cell r="B116" t="str">
            <v>بيتر عاطف كمال متري</v>
          </cell>
        </row>
        <row r="117">
          <cell r="B117" t="str">
            <v>بيومي فتحي بيومي احمد</v>
          </cell>
        </row>
        <row r="118">
          <cell r="B118" t="str">
            <v>ثروت إبراهيم سيد على</v>
          </cell>
        </row>
        <row r="119">
          <cell r="B119" t="str">
            <v>ثروت سليمان القمص جرجس</v>
          </cell>
        </row>
        <row r="120">
          <cell r="B120" t="str">
            <v>ثناء اسماعيل حسن خطير</v>
          </cell>
        </row>
        <row r="121">
          <cell r="B121" t="str">
            <v>ثناء محمد أحمد محمد</v>
          </cell>
        </row>
        <row r="122">
          <cell r="B122" t="str">
            <v>جرجس فيليب عزيز نخله</v>
          </cell>
        </row>
        <row r="123">
          <cell r="B123" t="str">
            <v>جلال الدين محمد إبراهيم عبد الرحمن</v>
          </cell>
        </row>
        <row r="124">
          <cell r="B124" t="str">
            <v>جلال عبد الغني خليفة احمد</v>
          </cell>
        </row>
        <row r="125">
          <cell r="B125" t="str">
            <v>جلال عبدالراضي احمد سعيد</v>
          </cell>
        </row>
        <row r="126">
          <cell r="B126" t="str">
            <v>جمال إبراهيم إدريس أبو زيد</v>
          </cell>
        </row>
        <row r="127">
          <cell r="B127" t="str">
            <v>جمال احمد علي حسانين</v>
          </cell>
        </row>
        <row r="128">
          <cell r="B128" t="str">
            <v>جمال سيد عطا</v>
          </cell>
        </row>
        <row r="129">
          <cell r="B129" t="str">
            <v>جمال تشهيل فاضل سلمان</v>
          </cell>
        </row>
        <row r="130">
          <cell r="B130" t="str">
            <v>جمال محمد سيد محمد أبو الحسن</v>
          </cell>
        </row>
        <row r="131">
          <cell r="B131" t="str">
            <v>جمالات عبد الطيف فرغلي</v>
          </cell>
        </row>
        <row r="132">
          <cell r="B132" t="str">
            <v>جملات حسين سيد محمد</v>
          </cell>
        </row>
        <row r="133">
          <cell r="B133" t="str">
            <v>جنيدى سليمان مجلى سليمان</v>
          </cell>
        </row>
        <row r="134">
          <cell r="B134" t="str">
            <v>جهاد فرج محمد محمد</v>
          </cell>
        </row>
        <row r="135">
          <cell r="B135" t="str">
            <v>جيهان عبد الحكيم محمود سالم</v>
          </cell>
        </row>
        <row r="136">
          <cell r="B136" t="str">
            <v>حازم حسانين فر غلي احمد</v>
          </cell>
        </row>
        <row r="137">
          <cell r="B137" t="str">
            <v>حامد أحمد عبد اللطيف أحمد</v>
          </cell>
        </row>
        <row r="138">
          <cell r="B138" t="str">
            <v>حسام الدين فتحى محمد عبدالعاطى</v>
          </cell>
        </row>
        <row r="139">
          <cell r="B139" t="str">
            <v>حسام جمال الدين محمد محمود</v>
          </cell>
        </row>
        <row r="140">
          <cell r="B140" t="str">
            <v>حسام محمد جابر ابوالعلا</v>
          </cell>
        </row>
        <row r="141">
          <cell r="B141" t="str">
            <v>حسن حمدى أحمد حسين</v>
          </cell>
        </row>
        <row r="142">
          <cell r="B142" t="str">
            <v>حسن رمضان حسن حمدان</v>
          </cell>
        </row>
        <row r="143">
          <cell r="B143" t="str">
            <v>حسن سليمان شحاتة ابراهيم</v>
          </cell>
        </row>
        <row r="144">
          <cell r="B144" t="str">
            <v>حسن سيد حسن عبد الرحمن</v>
          </cell>
        </row>
        <row r="145">
          <cell r="B145" t="str">
            <v>حسن عبد العال هريدى فراج</v>
          </cell>
        </row>
        <row r="146">
          <cell r="B146" t="str">
            <v>حسن علي زغلول حسن علي زرزور</v>
          </cell>
        </row>
        <row r="147">
          <cell r="B147" t="str">
            <v>حسن كامل حسن حسين</v>
          </cell>
        </row>
        <row r="148">
          <cell r="B148" t="str">
            <v>حسن محمد محمد محمود حسن</v>
          </cell>
        </row>
        <row r="149">
          <cell r="B149" t="str">
            <v>حسن محمود احمد محمود</v>
          </cell>
        </row>
        <row r="150">
          <cell r="B150" t="str">
            <v>حسن محمود محمد أحمد</v>
          </cell>
        </row>
        <row r="151">
          <cell r="B151" t="str">
            <v>حسنية أحمد محمد عبد العال</v>
          </cell>
        </row>
        <row r="152">
          <cell r="B152" t="str">
            <v>حسنين عثمان محمد احمد حسانين</v>
          </cell>
        </row>
        <row r="153">
          <cell r="B153" t="str">
            <v>حسين السيد محمد جمال</v>
          </cell>
        </row>
        <row r="154">
          <cell r="B154" t="str">
            <v>حسين سيد حسين عيسى</v>
          </cell>
        </row>
        <row r="155">
          <cell r="B155" t="str">
            <v>حسين ضاحي حسن عبد الحافظ</v>
          </cell>
        </row>
        <row r="156">
          <cell r="B156" t="str">
            <v>حسين عبد الناصر عبد الرحيم محمد مرسى</v>
          </cell>
        </row>
        <row r="157">
          <cell r="B157" t="str">
            <v>حسين فرغلى سيد اسماعيل</v>
          </cell>
        </row>
        <row r="158">
          <cell r="B158" t="str">
            <v>حسين محمد حسين مصطفي</v>
          </cell>
        </row>
        <row r="159">
          <cell r="B159" t="str">
            <v>حليمة محمود حميلى زيدان</v>
          </cell>
        </row>
        <row r="160">
          <cell r="B160" t="str">
            <v>حمادة محمود عبد المقصود</v>
          </cell>
        </row>
        <row r="161">
          <cell r="B161" t="str">
            <v>حماده إبراهيم أحمد بخيت</v>
          </cell>
        </row>
        <row r="162">
          <cell r="B162" t="str">
            <v>حمدان احمد عبدالمجيد محمد</v>
          </cell>
        </row>
        <row r="163">
          <cell r="B163" t="str">
            <v>حمدى صالحين محمد صالحين</v>
          </cell>
        </row>
        <row r="164">
          <cell r="B164" t="str">
            <v>حمدى فرغلى عبدالمعطى عبد السيمع</v>
          </cell>
        </row>
        <row r="165">
          <cell r="B165" t="str">
            <v>حمدى محمود محمد محمد</v>
          </cell>
        </row>
        <row r="166">
          <cell r="B166" t="str">
            <v>حمدى مرغنى عبد العال حسن</v>
          </cell>
        </row>
        <row r="167">
          <cell r="B167" t="str">
            <v>حمدي احمد حسين على</v>
          </cell>
        </row>
        <row r="168">
          <cell r="B168" t="str">
            <v>حمدي بدر صديق تمام</v>
          </cell>
        </row>
        <row r="169">
          <cell r="B169" t="str">
            <v>حمدي محمد محمود متولي</v>
          </cell>
        </row>
        <row r="170">
          <cell r="B170" t="str">
            <v>حنان فاروق محمد طلبه</v>
          </cell>
        </row>
        <row r="171">
          <cell r="B171" t="str">
            <v>حنان محمود محمد أحمد</v>
          </cell>
        </row>
        <row r="172">
          <cell r="B172" t="str">
            <v>خالد عبدالله محمد علي</v>
          </cell>
        </row>
        <row r="173">
          <cell r="B173" t="str">
            <v>خالد فتحي عبد العزيز اسماعيل</v>
          </cell>
        </row>
        <row r="174">
          <cell r="B174" t="str">
            <v>خالد محمود سيد حسين</v>
          </cell>
        </row>
        <row r="175">
          <cell r="B175" t="str">
            <v>خلف الله حسن مصطفى محمد</v>
          </cell>
        </row>
        <row r="176">
          <cell r="B176" t="str">
            <v>داليا عبد الوهاب توفيق مرزوق</v>
          </cell>
        </row>
        <row r="177">
          <cell r="B177" t="str">
            <v>داليا محي عبد العليم عبد الحافظ</v>
          </cell>
        </row>
        <row r="178">
          <cell r="B178" t="str">
            <v>دعاء احمد جمال عبدالفتاح حسن</v>
          </cell>
        </row>
        <row r="179">
          <cell r="B179" t="str">
            <v>دعاء احمد فرحان احمد</v>
          </cell>
        </row>
        <row r="180">
          <cell r="B180" t="str">
            <v>دعاء محمد بكر محمد مصطفى</v>
          </cell>
        </row>
        <row r="181">
          <cell r="B181" t="str">
            <v>دعاء محمد عباس عامر</v>
          </cell>
        </row>
        <row r="182">
          <cell r="B182" t="str">
            <v>دوينى محمد عبدالجيد عبدالمجيد</v>
          </cell>
        </row>
        <row r="183">
          <cell r="B183" t="str">
            <v>دويني سيد دويني محمد</v>
          </cell>
        </row>
        <row r="184">
          <cell r="B184" t="str">
            <v>ديفيد اميل فوزي اقلاديوس</v>
          </cell>
        </row>
        <row r="185">
          <cell r="B185" t="str">
            <v>دينا حسين اسماعيل احمد</v>
          </cell>
        </row>
        <row r="186">
          <cell r="B186" t="str">
            <v>دينا مصطفى سيد محمد البهنساوى</v>
          </cell>
        </row>
        <row r="187">
          <cell r="B187" t="str">
            <v>رابعة أحمد محمد عطيه</v>
          </cell>
        </row>
        <row r="188">
          <cell r="B188" t="str">
            <v>راشد فهيم ابراهيم ميخائيل</v>
          </cell>
        </row>
        <row r="189">
          <cell r="B189" t="str">
            <v>رانيا بدرى محمد حسن</v>
          </cell>
        </row>
        <row r="190">
          <cell r="B190" t="str">
            <v>رانيا رأفت فؤاد أسعد</v>
          </cell>
        </row>
        <row r="191">
          <cell r="B191" t="str">
            <v>رانيا محمود نشأت عباس محمد</v>
          </cell>
        </row>
        <row r="192">
          <cell r="B192" t="str">
            <v>ربيع محمد سيد خليفة</v>
          </cell>
        </row>
        <row r="193">
          <cell r="B193" t="str">
            <v>رجاء محمد أبراهيم عبدالحافظ</v>
          </cell>
        </row>
        <row r="194">
          <cell r="B194" t="str">
            <v>رجب فرغلي حسن سيد</v>
          </cell>
        </row>
        <row r="195">
          <cell r="B195" t="str">
            <v>رجب محمد عبد العال حسن</v>
          </cell>
        </row>
        <row r="196">
          <cell r="B196" t="str">
            <v>رحاب عبد الناصر فرغلي محمد</v>
          </cell>
        </row>
        <row r="197">
          <cell r="B197" t="str">
            <v>رحاب محمد حسن محمد</v>
          </cell>
        </row>
        <row r="198">
          <cell r="B198" t="str">
            <v>رحاب محمد سمير عبد الفتاح علي</v>
          </cell>
        </row>
        <row r="199">
          <cell r="B199" t="str">
            <v>رشا حسن مختار حسن</v>
          </cell>
        </row>
        <row r="200">
          <cell r="B200" t="str">
            <v>رشا رفعت عبد العزيز عبد الرحيم</v>
          </cell>
        </row>
        <row r="201">
          <cell r="B201" t="str">
            <v>رشا طلعت صادق مقار</v>
          </cell>
        </row>
        <row r="202">
          <cell r="B202" t="str">
            <v>رشا محمد عبد العظيم ابوهشيمة</v>
          </cell>
        </row>
        <row r="203">
          <cell r="B203" t="str">
            <v>رشا محمد محمد احمد مصطفى</v>
          </cell>
        </row>
        <row r="204">
          <cell r="B204" t="str">
            <v>رشاد احمد محمود عبد الرحيم</v>
          </cell>
        </row>
        <row r="205">
          <cell r="B205" t="str">
            <v>رشاد صابر حسانين حسن</v>
          </cell>
        </row>
        <row r="206">
          <cell r="B206" t="str">
            <v>رضا علي أبو الحسن اسماعيل</v>
          </cell>
        </row>
        <row r="207">
          <cell r="B207" t="str">
            <v>رضا هاشم درويش ابراهيم</v>
          </cell>
        </row>
        <row r="208">
          <cell r="B208" t="str">
            <v>رقية محمد عبدالرحيم رفاعى</v>
          </cell>
        </row>
        <row r="209">
          <cell r="B209" t="str">
            <v>رمضان عبدالعال حسن عبدالعال</v>
          </cell>
        </row>
        <row r="210">
          <cell r="B210" t="str">
            <v>رمضان محمد عبدالوهاب احمد</v>
          </cell>
        </row>
        <row r="211">
          <cell r="B211" t="str">
            <v>روزالين رأفت فؤاد أسعد</v>
          </cell>
        </row>
        <row r="212">
          <cell r="B212" t="str">
            <v>رويدا عبد الوكيل إبراهيم محمد</v>
          </cell>
        </row>
        <row r="213">
          <cell r="B213" t="str">
            <v>ريم محمد مأمون محمد</v>
          </cell>
        </row>
        <row r="214">
          <cell r="B214" t="str">
            <v>زكريا عبد الله حسين أحمد</v>
          </cell>
        </row>
        <row r="215">
          <cell r="B215" t="str">
            <v>زينب حادى حسين بركات</v>
          </cell>
        </row>
        <row r="216">
          <cell r="B216" t="str">
            <v>زينب حسنى أمين موسى</v>
          </cell>
        </row>
        <row r="217">
          <cell r="B217" t="str">
            <v>زينب شعبان عجمى يوسف</v>
          </cell>
        </row>
        <row r="218">
          <cell r="B218" t="str">
            <v>سامية شاكر على عبد الهادى</v>
          </cell>
        </row>
        <row r="219">
          <cell r="B219" t="str">
            <v>سامية طه محمد محمود</v>
          </cell>
        </row>
        <row r="220">
          <cell r="B220" t="str">
            <v>ساميه سليمان على حسانين</v>
          </cell>
        </row>
        <row r="221">
          <cell r="B221" t="str">
            <v>ساميه نجيب مرقص عبدالشهيد</v>
          </cell>
        </row>
        <row r="222">
          <cell r="B222" t="str">
            <v>سحر سيد عبد القادر عبدالله</v>
          </cell>
        </row>
        <row r="223">
          <cell r="B223" t="str">
            <v>سحر عبدالنعيم قطب مصطفى</v>
          </cell>
        </row>
        <row r="224">
          <cell r="B224" t="str">
            <v>سعاد شحاتة محمد الامير</v>
          </cell>
        </row>
        <row r="225">
          <cell r="B225" t="str">
            <v>سعد الدين محمد مصطفى حسن</v>
          </cell>
        </row>
        <row r="226">
          <cell r="B226" t="str">
            <v>سعد عبد الفتاح سيد خضر</v>
          </cell>
        </row>
        <row r="227">
          <cell r="B227" t="str">
            <v>سعد محمد عبداللة حسان</v>
          </cell>
        </row>
        <row r="228">
          <cell r="B228" t="str">
            <v>سلوى بهي الدين عبدالمنعم</v>
          </cell>
        </row>
        <row r="229">
          <cell r="B229" t="str">
            <v>سلوى محمد سيد حسن</v>
          </cell>
        </row>
        <row r="230">
          <cell r="B230" t="str">
            <v>سلوى محمد موسى على</v>
          </cell>
        </row>
        <row r="231">
          <cell r="B231" t="str">
            <v>سماح سيد سيد حسن</v>
          </cell>
        </row>
        <row r="232">
          <cell r="B232" t="str">
            <v>سماح عبد الحفيظ محمد شعبان</v>
          </cell>
        </row>
        <row r="233">
          <cell r="B233" t="str">
            <v>سمر سيد عبد الرحيم على</v>
          </cell>
        </row>
        <row r="234">
          <cell r="B234" t="str">
            <v>سمية عبد الناصر محمد محمود</v>
          </cell>
        </row>
        <row r="235">
          <cell r="B235" t="str">
            <v>سميحه عبدالعال محمد عبدالعال</v>
          </cell>
        </row>
        <row r="236">
          <cell r="B236" t="str">
            <v>سميحه فاروق احمد شاهين</v>
          </cell>
        </row>
        <row r="237">
          <cell r="B237" t="str">
            <v>سميحه فتحي عبد العال</v>
          </cell>
        </row>
        <row r="238">
          <cell r="B238" t="str">
            <v>سمير ربيع زكي سيد</v>
          </cell>
        </row>
        <row r="239">
          <cell r="B239" t="str">
            <v>سمير سيد حسانين حسن</v>
          </cell>
        </row>
        <row r="240">
          <cell r="B240" t="str">
            <v>سمير على محمود حمدان</v>
          </cell>
        </row>
        <row r="241">
          <cell r="B241" t="str">
            <v>سميره جلال محمد محمد</v>
          </cell>
        </row>
        <row r="242">
          <cell r="B242" t="str">
            <v>سميره سيدهم عطية الله يسى</v>
          </cell>
        </row>
        <row r="243">
          <cell r="B243" t="str">
            <v>سميه محمد قطب محمد</v>
          </cell>
        </row>
        <row r="244">
          <cell r="B244" t="str">
            <v>سناء حلمى على موسى</v>
          </cell>
        </row>
        <row r="245">
          <cell r="B245" t="str">
            <v>سناء شحاته محمد الأمير</v>
          </cell>
        </row>
        <row r="246">
          <cell r="B246" t="str">
            <v>سها شحاته حامد عبد الرحمن</v>
          </cell>
        </row>
        <row r="247">
          <cell r="B247" t="str">
            <v>سهير عبد العظيم محمد عبدالرحمن</v>
          </cell>
        </row>
        <row r="248">
          <cell r="B248" t="str">
            <v>سهير محمد عاطف حسن</v>
          </cell>
        </row>
        <row r="249">
          <cell r="B249" t="str">
            <v>سوسن خليل عبد المعطي العطار</v>
          </cell>
        </row>
        <row r="250">
          <cell r="B250" t="str">
            <v>سوسو حسين عبدالرحمن عبدالعال</v>
          </cell>
        </row>
        <row r="251">
          <cell r="B251" t="str">
            <v>سيد بداري فرغلي بداري</v>
          </cell>
        </row>
        <row r="252">
          <cell r="B252" t="str">
            <v>سيد حسن عبدالغفار على</v>
          </cell>
        </row>
        <row r="253">
          <cell r="B253" t="str">
            <v>سيد مصطفى حسين احمد</v>
          </cell>
        </row>
        <row r="254">
          <cell r="B254" t="str">
            <v>شاهيناز يحيى عبدالعزيز علي</v>
          </cell>
        </row>
        <row r="255">
          <cell r="B255" t="str">
            <v>شريهان محمد عبد الرؤوف حسن</v>
          </cell>
        </row>
        <row r="256">
          <cell r="B256" t="str">
            <v>شيماء حسن زكى حسين</v>
          </cell>
        </row>
        <row r="257">
          <cell r="B257" t="str">
            <v>شيماء سيد علي حسن</v>
          </cell>
        </row>
        <row r="258">
          <cell r="B258" t="str">
            <v>شيماء فواز عبد الرحمن مهران</v>
          </cell>
        </row>
        <row r="259">
          <cell r="B259" t="str">
            <v>صباح سيد بكر سليمان</v>
          </cell>
        </row>
        <row r="260">
          <cell r="B260" t="str">
            <v>صباح عباس قطب شحاتة</v>
          </cell>
        </row>
        <row r="261">
          <cell r="B261" t="str">
            <v>صباح محمد محمد محمود</v>
          </cell>
        </row>
        <row r="262">
          <cell r="B262" t="str">
            <v>صبحي فتحي فرحان</v>
          </cell>
        </row>
        <row r="263">
          <cell r="B263" t="str">
            <v>صفاء ابراهيم عبد الرحيم احمد</v>
          </cell>
        </row>
        <row r="264">
          <cell r="B264" t="str">
            <v>صفاء رمضان محفوظ عيسي</v>
          </cell>
        </row>
        <row r="265">
          <cell r="B265" t="str">
            <v>صفاء كمال علي امين</v>
          </cell>
        </row>
        <row r="266">
          <cell r="B266" t="str">
            <v>صفاء محمد عليان خلاف</v>
          </cell>
        </row>
        <row r="267">
          <cell r="B267" t="str">
            <v>صفاء مختار محمود ضاحى</v>
          </cell>
        </row>
        <row r="268">
          <cell r="B268" t="str">
            <v>صلاح رجب صالح محمد</v>
          </cell>
        </row>
        <row r="269">
          <cell r="B269" t="str">
            <v>صلاح عبد العزيز على محمد</v>
          </cell>
        </row>
        <row r="270">
          <cell r="B270" t="str">
            <v>صلاح عمر طه عمر</v>
          </cell>
        </row>
        <row r="271">
          <cell r="B271" t="str">
            <v>صلاح محمد احمد زيان</v>
          </cell>
        </row>
        <row r="272">
          <cell r="B272" t="str">
            <v>م. طارق أحمد أحمد حسن</v>
          </cell>
        </row>
        <row r="273">
          <cell r="B273" t="str">
            <v>طه علي صابر احمد</v>
          </cell>
        </row>
        <row r="274">
          <cell r="B274" t="str">
            <v>تهامي أنور تهامى محمد</v>
          </cell>
        </row>
        <row r="275">
          <cell r="B275" t="str">
            <v>عادل انور مرغني محمد</v>
          </cell>
        </row>
        <row r="276">
          <cell r="B276" t="str">
            <v>عادل على محمد على</v>
          </cell>
        </row>
        <row r="277">
          <cell r="B277" t="str">
            <v>عاصم جمال قطب حسن</v>
          </cell>
        </row>
        <row r="278">
          <cell r="B278" t="str">
            <v>عاطف حمدي ثابت احمد</v>
          </cell>
        </row>
        <row r="279">
          <cell r="B279" t="str">
            <v>عاطف سمير فوزي بطرس</v>
          </cell>
        </row>
        <row r="280">
          <cell r="B280" t="str">
            <v>عاطف سيد احمد عبد المنعم</v>
          </cell>
        </row>
        <row r="281">
          <cell r="B281" t="str">
            <v>عاطف صلاح بخيت ابراهيم</v>
          </cell>
        </row>
        <row r="282">
          <cell r="B282" t="str">
            <v>عاطف مسعود عبد الله مسعود</v>
          </cell>
        </row>
        <row r="283">
          <cell r="B283" t="str">
            <v>عاطف متجلى عوض حسن</v>
          </cell>
        </row>
        <row r="284">
          <cell r="B284" t="str">
            <v>عاطف موسي محمد حسن</v>
          </cell>
        </row>
        <row r="285">
          <cell r="B285" t="str">
            <v>عاطف يوسف كامل علي</v>
          </cell>
        </row>
        <row r="286">
          <cell r="B286" t="str">
            <v>عايده احمد فرحان احمد</v>
          </cell>
        </row>
        <row r="287">
          <cell r="B287" t="str">
            <v>عبد الحكيم عبد اللة عثمان جوهر</v>
          </cell>
        </row>
        <row r="288">
          <cell r="B288" t="str">
            <v>عبد الحميد حسنين محمد حسنين</v>
          </cell>
        </row>
        <row r="289">
          <cell r="B289" t="str">
            <v>عبد الحميد محمود عبد الحميد خضر</v>
          </cell>
        </row>
        <row r="290">
          <cell r="B290" t="str">
            <v>عبد الرازق عادل محمد على</v>
          </cell>
        </row>
        <row r="291">
          <cell r="B291" t="str">
            <v>عبد الرازق عبد المجيد داود سليمان</v>
          </cell>
        </row>
        <row r="292">
          <cell r="B292" t="str">
            <v>عبد الرازق عبد المنعم عبد الرازق على</v>
          </cell>
        </row>
        <row r="293">
          <cell r="B293" t="str">
            <v>عبد العاطى سيد عبد الهادى</v>
          </cell>
        </row>
        <row r="294">
          <cell r="B294" t="str">
            <v>عبد العاطي محمد حميدة ابو القاسم</v>
          </cell>
        </row>
        <row r="295">
          <cell r="B295" t="str">
            <v>عبد العال قطب عبد الحافظ</v>
          </cell>
        </row>
        <row r="296">
          <cell r="B296" t="str">
            <v>عبد العزيز امام فراج</v>
          </cell>
        </row>
        <row r="297">
          <cell r="B297" t="str">
            <v>م. عبد الكريم محمد محمد أحمد</v>
          </cell>
        </row>
        <row r="298">
          <cell r="B298" t="str">
            <v>عبد الله نور الدين مطاوع عبد الحافظ</v>
          </cell>
        </row>
        <row r="299">
          <cell r="B299" t="str">
            <v>عبد الناصر احمد محمد احمد</v>
          </cell>
        </row>
        <row r="300">
          <cell r="B300" t="str">
            <v>عبدالحميد محمود مرسي احمد</v>
          </cell>
        </row>
        <row r="301">
          <cell r="B301" t="str">
            <v>عبدالفتاح عبد الرحيم عبد الفتاح حسين</v>
          </cell>
        </row>
        <row r="302">
          <cell r="B302" t="str">
            <v>عبدالناصر عبدالمتجلي عيد محروس</v>
          </cell>
        </row>
        <row r="303">
          <cell r="B303" t="str">
            <v>عبده أحمد محمد مصطفى</v>
          </cell>
        </row>
        <row r="304">
          <cell r="B304" t="str">
            <v>عبده كامل احمد عبده</v>
          </cell>
        </row>
        <row r="305">
          <cell r="B305" t="str">
            <v>عبير جلال محمد جلال</v>
          </cell>
        </row>
        <row r="306">
          <cell r="B306" t="str">
            <v>عبير فاروق مصطفي إسماعيل</v>
          </cell>
        </row>
        <row r="307">
          <cell r="B307" t="str">
            <v>عبير نصير كامل محمد</v>
          </cell>
        </row>
        <row r="308">
          <cell r="B308" t="str">
            <v>عثمان سيد عثمان محمد</v>
          </cell>
        </row>
        <row r="309">
          <cell r="B309" t="str">
            <v>عثمان محمد عبده محمد</v>
          </cell>
        </row>
        <row r="310">
          <cell r="B310" t="str">
            <v>عز عبد العظيم هاشم عز</v>
          </cell>
        </row>
        <row r="311">
          <cell r="B311" t="str">
            <v>عزة سيد تمام مصطفى</v>
          </cell>
        </row>
        <row r="312">
          <cell r="B312" t="str">
            <v>عزت سيد حسن محمد</v>
          </cell>
        </row>
        <row r="313">
          <cell r="B313" t="str">
            <v>عزت عياد فرحان بخيت</v>
          </cell>
        </row>
        <row r="314">
          <cell r="B314" t="str">
            <v>عزه عبد الحميد زكى محمد</v>
          </cell>
        </row>
        <row r="315">
          <cell r="B315" t="str">
            <v>عصام عبد الحى جلال عبد العال</v>
          </cell>
        </row>
        <row r="316">
          <cell r="B316" t="str">
            <v>عطية الله عبد الجواد عبد الرحمن</v>
          </cell>
        </row>
        <row r="317">
          <cell r="B317" t="str">
            <v>عفاف موريس مكارى بقطر</v>
          </cell>
        </row>
        <row r="318">
          <cell r="B318" t="str">
            <v>علا عبد الرازق محمود</v>
          </cell>
        </row>
        <row r="319">
          <cell r="B319" t="str">
            <v>علاء احمد محمد فياض</v>
          </cell>
        </row>
        <row r="320">
          <cell r="B320" t="str">
            <v>علاء ادوارد ايليا</v>
          </cell>
        </row>
        <row r="321">
          <cell r="B321" t="str">
            <v>علاء الدين احمد ايراهيم احمد</v>
          </cell>
        </row>
        <row r="322">
          <cell r="B322" t="str">
            <v>علاء الدين محمد محمد سرحان</v>
          </cell>
        </row>
        <row r="323">
          <cell r="B323" t="str">
            <v>علاء حامد محمد حسب الله</v>
          </cell>
        </row>
        <row r="324">
          <cell r="B324" t="str">
            <v>علاء سيد مجاهد ابو زيد</v>
          </cell>
        </row>
        <row r="325">
          <cell r="B325" t="str">
            <v>علاء محمد صديق محمد</v>
          </cell>
        </row>
        <row r="326">
          <cell r="B326" t="str">
            <v>علي احمد عبدالجواد احمد</v>
          </cell>
        </row>
        <row r="327">
          <cell r="B327" t="str">
            <v>علي جمال ابراهيم ادريس</v>
          </cell>
        </row>
        <row r="328">
          <cell r="B328" t="str">
            <v>علي حامد محمد سيد</v>
          </cell>
        </row>
        <row r="329">
          <cell r="B329" t="str">
            <v>علي حسن فرغلى حسن</v>
          </cell>
        </row>
        <row r="330">
          <cell r="B330" t="str">
            <v>علي حلمي علي موسى</v>
          </cell>
        </row>
        <row r="331">
          <cell r="B331" t="str">
            <v>علي شعبان على احمد</v>
          </cell>
        </row>
        <row r="332">
          <cell r="B332" t="str">
            <v>علي عبد البديع عبد الله محفوظ</v>
          </cell>
        </row>
        <row r="333">
          <cell r="B333" t="str">
            <v>علي عبدالوهاب على عبدالله</v>
          </cell>
        </row>
        <row r="334">
          <cell r="B334" t="str">
            <v>علي محمد خليفه فرغلى</v>
          </cell>
        </row>
        <row r="335">
          <cell r="B335" t="str">
            <v>علي منصور محمد منصور</v>
          </cell>
        </row>
        <row r="336">
          <cell r="B336" t="str">
            <v>عليه احمد قطب حسن</v>
          </cell>
        </row>
        <row r="337">
          <cell r="B337" t="str">
            <v>عماد محمد احمد محمد</v>
          </cell>
        </row>
        <row r="338">
          <cell r="B338" t="str">
            <v>أ. عمر اسماعيل عمر اسماعيل</v>
          </cell>
        </row>
        <row r="339">
          <cell r="B339" t="str">
            <v>عمر عبد الرحمن دوينى عبدالرحمن</v>
          </cell>
        </row>
        <row r="340">
          <cell r="B340" t="str">
            <v>عمر عبد الله عبد الغني عمر</v>
          </cell>
        </row>
        <row r="341">
          <cell r="B341" t="str">
            <v>عمر محى عبد العليم عبد الحافظ</v>
          </cell>
        </row>
        <row r="342">
          <cell r="B342" t="str">
            <v>عمرو حامد حسن محمد</v>
          </cell>
        </row>
        <row r="343">
          <cell r="B343" t="str">
            <v>عمرو شعبان على احمد</v>
          </cell>
        </row>
        <row r="344">
          <cell r="B344" t="str">
            <v>عمرو علي ثابت علي</v>
          </cell>
        </row>
        <row r="345">
          <cell r="B345" t="str">
            <v>عمرو محمد عباس عبد العال</v>
          </cell>
        </row>
        <row r="346">
          <cell r="B346" t="str">
            <v>عمرو محمد محمد عبد المجيد</v>
          </cell>
        </row>
        <row r="347">
          <cell r="B347" t="str">
            <v>عمرو محمد محمد عبدالمذكور</v>
          </cell>
        </row>
        <row r="348">
          <cell r="B348" t="str">
            <v>عمرو محمود أحمد حسان</v>
          </cell>
        </row>
        <row r="349">
          <cell r="B349" t="str">
            <v>عمرو محي الدين زكي ابراهيم</v>
          </cell>
        </row>
        <row r="350">
          <cell r="B350" t="str">
            <v>عنتر محمد أحمد محمد</v>
          </cell>
        </row>
        <row r="351">
          <cell r="B351" t="str">
            <v>عواطف جلال احمد عبد المعطي</v>
          </cell>
        </row>
        <row r="352">
          <cell r="B352" t="str">
            <v>عياد غطاس شحاتة غطاس</v>
          </cell>
        </row>
        <row r="353">
          <cell r="B353" t="str">
            <v>غادة أحمد سيد عبد العال</v>
          </cell>
        </row>
        <row r="354">
          <cell r="B354" t="str">
            <v>غادة احمد عبدالرحيم الرضيوي</v>
          </cell>
        </row>
        <row r="355">
          <cell r="B355" t="str">
            <v>فاطمة أحمد فواز خلف الله عثمان علي</v>
          </cell>
        </row>
        <row r="356">
          <cell r="B356" t="str">
            <v>فاطمة الزهراء محمد الهادى كمال</v>
          </cell>
        </row>
        <row r="357">
          <cell r="B357" t="str">
            <v>فاطمة سيد أبوضيف محمد</v>
          </cell>
        </row>
        <row r="358">
          <cell r="B358" t="str">
            <v>فاطمه الزهراء حماد الشحات حماد</v>
          </cell>
        </row>
        <row r="359">
          <cell r="B359" t="str">
            <v>فاطمه حسانين احمد محمد</v>
          </cell>
        </row>
        <row r="360">
          <cell r="B360" t="str">
            <v>فاطمه محمد دردير عمر</v>
          </cell>
        </row>
        <row r="361">
          <cell r="B361" t="str">
            <v>فاطمه محمد سيد حسنين</v>
          </cell>
        </row>
        <row r="362">
          <cell r="B362" t="str">
            <v>فاتن محمود خليل ابراهيم</v>
          </cell>
        </row>
        <row r="363">
          <cell r="B363" t="str">
            <v>فرغلي ابراهيم رشوان مصطفي</v>
          </cell>
        </row>
        <row r="364">
          <cell r="B364" t="str">
            <v>فتحى سيد محمد مصطفى</v>
          </cell>
        </row>
        <row r="365">
          <cell r="B365" t="str">
            <v>فيصل صلاح علي محمد</v>
          </cell>
        </row>
        <row r="366">
          <cell r="B366" t="str">
            <v>فيفى زكى مسعد مسعود</v>
          </cell>
        </row>
        <row r="367">
          <cell r="B367" t="str">
            <v>كامل حسن حسين عبد الكريم</v>
          </cell>
        </row>
        <row r="368">
          <cell r="B368" t="str">
            <v>كرم حسين بخيت محمود</v>
          </cell>
        </row>
        <row r="369">
          <cell r="B369" t="str">
            <v>كرم شرقاوى حمدان محمد</v>
          </cell>
        </row>
        <row r="370">
          <cell r="B370" t="str">
            <v>كرم مصطفي احمد فرحان</v>
          </cell>
        </row>
        <row r="371">
          <cell r="B371" t="str">
            <v>كمال حسين حمدان علي</v>
          </cell>
        </row>
        <row r="372">
          <cell r="B372" t="str">
            <v>كمال سيد عبد الوهاب محمد</v>
          </cell>
        </row>
        <row r="373">
          <cell r="B373" t="str">
            <v>كمال محمد فارس شحاتة</v>
          </cell>
        </row>
        <row r="374">
          <cell r="B374" t="str">
            <v>كيرلس شاكر يني مينا</v>
          </cell>
        </row>
        <row r="375">
          <cell r="B375" t="str">
            <v>لؤي احمد حسن مسعد</v>
          </cell>
        </row>
        <row r="376">
          <cell r="B376" t="str">
            <v>لواحظ محمد عشري محمد</v>
          </cell>
        </row>
        <row r="377">
          <cell r="B377" t="str">
            <v>ليلى احمد محمد محمد المهدي</v>
          </cell>
        </row>
        <row r="378">
          <cell r="B378" t="str">
            <v>ليلى عبدالحميد جاد الحق محمد</v>
          </cell>
        </row>
        <row r="379">
          <cell r="B379" t="str">
            <v>ليلى محمد فرحان أحمد</v>
          </cell>
        </row>
        <row r="380">
          <cell r="B380" t="str">
            <v>مؤمن عبد الخالق سيد عبد الحافظ</v>
          </cell>
        </row>
        <row r="381">
          <cell r="B381" t="str">
            <v>مؤمن عبده كامل احمد</v>
          </cell>
        </row>
        <row r="382">
          <cell r="B382" t="str">
            <v>ماجده احمد ابراهيم احمد</v>
          </cell>
        </row>
        <row r="383">
          <cell r="B383" t="str">
            <v>مجدى حسن محمد محمد</v>
          </cell>
        </row>
        <row r="384">
          <cell r="B384" t="str">
            <v>محروس محمود محروس محمد</v>
          </cell>
        </row>
        <row r="385">
          <cell r="B385" t="str">
            <v>محسن حفنى يوسف سيد</v>
          </cell>
        </row>
        <row r="386">
          <cell r="B386" t="str">
            <v>محسن محمود محمد محمود</v>
          </cell>
        </row>
        <row r="387">
          <cell r="B387" t="str">
            <v>م. محمد أحمد عبد المحسن محمود</v>
          </cell>
        </row>
        <row r="388">
          <cell r="B388" t="str">
            <v>محمد ابو الحسن نصر حمدان</v>
          </cell>
        </row>
        <row r="389">
          <cell r="B389" t="str">
            <v>محمد احمد رضى محمود محمد</v>
          </cell>
        </row>
        <row r="390">
          <cell r="B390" t="str">
            <v>محمد احمد زايد سليمان</v>
          </cell>
        </row>
        <row r="391">
          <cell r="B391" t="str">
            <v>محمد احمد عبد العال عبد السلام</v>
          </cell>
        </row>
        <row r="392">
          <cell r="B392" t="str">
            <v>محمد احمد عبدالحميد حسين</v>
          </cell>
        </row>
        <row r="393">
          <cell r="B393" t="str">
            <v>محمد احمد محمد سيد</v>
          </cell>
        </row>
        <row r="394">
          <cell r="B394" t="str">
            <v>محمد احمد محمد عطيفي</v>
          </cell>
        </row>
        <row r="395">
          <cell r="B395" t="str">
            <v>محمد احمد مصطفي سويفي</v>
          </cell>
        </row>
        <row r="396">
          <cell r="B396" t="str">
            <v>محمد احمد منصور احمد</v>
          </cell>
        </row>
        <row r="397">
          <cell r="B397" t="str">
            <v>محمد بيومى ثابت على</v>
          </cell>
        </row>
        <row r="398">
          <cell r="B398" t="str">
            <v>محمد ثابت محمد محمد</v>
          </cell>
        </row>
        <row r="399">
          <cell r="B399" t="str">
            <v>محمد جلال محمد سيد حسين</v>
          </cell>
        </row>
        <row r="400">
          <cell r="B400" t="str">
            <v>محمد جمال محمد احمد</v>
          </cell>
        </row>
        <row r="401">
          <cell r="B401" t="str">
            <v>محمد حازم محمود فراج عيسى</v>
          </cell>
        </row>
        <row r="402">
          <cell r="B402" t="str">
            <v>محمد حسن إبراهيم محمد</v>
          </cell>
        </row>
        <row r="403">
          <cell r="B403" t="str">
            <v>محمد حسن عبد الرحيم حسن</v>
          </cell>
        </row>
        <row r="404">
          <cell r="B404" t="str">
            <v>محمد حسنى نفادى أحمد</v>
          </cell>
        </row>
        <row r="405">
          <cell r="B405" t="str">
            <v>محمد حسين احمد محمد</v>
          </cell>
        </row>
        <row r="406">
          <cell r="B406" t="str">
            <v>محمد حسين فاضل احمد</v>
          </cell>
        </row>
        <row r="407">
          <cell r="B407" t="str">
            <v>محمد حماده سويفي قطب</v>
          </cell>
        </row>
        <row r="408">
          <cell r="B408" t="str">
            <v>محمد حمدان نصر حمدان</v>
          </cell>
        </row>
        <row r="409">
          <cell r="B409" t="str">
            <v>محمد دوينى محمد عبدالجيد</v>
          </cell>
        </row>
        <row r="410">
          <cell r="B410" t="str">
            <v>محمد رجب سلامة</v>
          </cell>
        </row>
        <row r="411">
          <cell r="B411" t="str">
            <v>محمد رفعت عثمان عبدالرحمن محمود</v>
          </cell>
        </row>
        <row r="412">
          <cell r="B412" t="str">
            <v>محمد رفعت فؤاد هريدى</v>
          </cell>
        </row>
        <row r="413">
          <cell r="B413" t="str">
            <v>محمد رمضان حسن حمدان</v>
          </cell>
        </row>
        <row r="414">
          <cell r="B414" t="str">
            <v>محمد سيد احمد فرغلي</v>
          </cell>
        </row>
        <row r="415">
          <cell r="B415" t="str">
            <v>محمد سيد عبدالرحمن سليم</v>
          </cell>
        </row>
        <row r="416">
          <cell r="B416" t="str">
            <v>محمد سيد محمد سيد أبو العلا</v>
          </cell>
        </row>
        <row r="417">
          <cell r="B417" t="str">
            <v>محمد شعبان احمد حمدان</v>
          </cell>
        </row>
        <row r="418">
          <cell r="B418" t="str">
            <v>محمد شعبان عبدالحميد عبدالنبى</v>
          </cell>
        </row>
        <row r="419">
          <cell r="B419" t="str">
            <v>محمد صلاح محمد احمد زيان</v>
          </cell>
        </row>
        <row r="420">
          <cell r="B420" t="str">
            <v>محمد تشهيل فاضل سليمان</v>
          </cell>
        </row>
        <row r="421">
          <cell r="B421" t="str">
            <v>محمد عادل محمد علي</v>
          </cell>
        </row>
        <row r="422">
          <cell r="B422" t="str">
            <v>محمد عاطف سيد حسن</v>
          </cell>
        </row>
        <row r="423">
          <cell r="B423" t="str">
            <v>محمد عباس ابوالعلا بخيت</v>
          </cell>
        </row>
        <row r="424">
          <cell r="B424" t="str">
            <v>محمد عباس حسان سيد</v>
          </cell>
        </row>
        <row r="425">
          <cell r="B425" t="str">
            <v>محمد عبد الحميد محمد رفاعي</v>
          </cell>
        </row>
        <row r="426">
          <cell r="B426" t="str">
            <v>محمد عبد الرحيم احمد</v>
          </cell>
        </row>
        <row r="427">
          <cell r="B427" t="str">
            <v>محمد عبد المجيد تمام عبد المجيد</v>
          </cell>
        </row>
        <row r="428">
          <cell r="B428" t="str">
            <v>محمد عبدالله ابراهيم محمود</v>
          </cell>
        </row>
        <row r="429">
          <cell r="B429" t="str">
            <v>محمد عبدالمنعم عمار محمد</v>
          </cell>
        </row>
        <row r="430">
          <cell r="B430" t="str">
            <v>محمد عبده كامل احمد</v>
          </cell>
        </row>
        <row r="431">
          <cell r="B431" t="str">
            <v>محمد عبده محمد غزالي</v>
          </cell>
        </row>
        <row r="432">
          <cell r="B432" t="str">
            <v>محمد علم الدين محمد احمد</v>
          </cell>
        </row>
        <row r="433">
          <cell r="B433" t="str">
            <v>محمد علي شعبان علي</v>
          </cell>
        </row>
        <row r="434">
          <cell r="B434" t="str">
            <v>محمد عيد أحمد معوض</v>
          </cell>
        </row>
        <row r="435">
          <cell r="B435" t="str">
            <v>محمد فرج ابرهيم معوض</v>
          </cell>
        </row>
        <row r="436">
          <cell r="B436" t="str">
            <v>محمد فرغلى حسن فرغلى</v>
          </cell>
        </row>
        <row r="437">
          <cell r="B437" t="str">
            <v>محمد فتحي محمود فرج</v>
          </cell>
        </row>
        <row r="438">
          <cell r="B438" t="str">
            <v>محمد كمال الدين عبد العال مرسى</v>
          </cell>
        </row>
        <row r="439">
          <cell r="B439" t="str">
            <v>محمد محمد حسن جاد</v>
          </cell>
        </row>
        <row r="440">
          <cell r="B440" t="str">
            <v>محمد محمد محمد سليمان</v>
          </cell>
        </row>
        <row r="441">
          <cell r="B441" t="str">
            <v>محمد محمد محمود سيد</v>
          </cell>
        </row>
        <row r="442">
          <cell r="B442" t="str">
            <v>محمد محمود عبد الله عبد الرحيم</v>
          </cell>
        </row>
        <row r="443">
          <cell r="B443" t="str">
            <v>محمد محمود علي محمود</v>
          </cell>
        </row>
        <row r="444">
          <cell r="B444" t="str">
            <v>محمد محمود محمد ابراهيم</v>
          </cell>
        </row>
        <row r="445">
          <cell r="B445" t="str">
            <v>محمد محمود محمد قاسم</v>
          </cell>
        </row>
        <row r="446">
          <cell r="B446" t="str">
            <v>محمد مسعود عبد الله مسعود</v>
          </cell>
        </row>
        <row r="447">
          <cell r="B447" t="str">
            <v>محمد مكي محمد عبداللة حسن</v>
          </cell>
        </row>
        <row r="448">
          <cell r="B448" t="str">
            <v>محمد يوسف عبد الحليم محمد</v>
          </cell>
        </row>
        <row r="449">
          <cell r="B449" t="str">
            <v>محمد يوسف محمد يوسف</v>
          </cell>
        </row>
        <row r="450">
          <cell r="B450" t="str">
            <v>محمدى محمد جابر حسانين</v>
          </cell>
        </row>
        <row r="451">
          <cell r="B451" t="str">
            <v>محمود محمد علي محمود</v>
          </cell>
        </row>
        <row r="452">
          <cell r="B452" t="str">
            <v>محمود إسماعيل سيد جاد</v>
          </cell>
        </row>
        <row r="453">
          <cell r="B453" t="str">
            <v>محمود ابو الغيط علي رسلان</v>
          </cell>
        </row>
        <row r="454">
          <cell r="B454" t="str">
            <v>محمود احمد جلال عبداللة</v>
          </cell>
        </row>
        <row r="455">
          <cell r="B455" t="str">
            <v>محمود احمد عبد الحافظ احمد</v>
          </cell>
        </row>
        <row r="456">
          <cell r="B456" t="str">
            <v>محمود احمد فرحان علي</v>
          </cell>
        </row>
        <row r="457">
          <cell r="B457" t="str">
            <v>محمود برعى سيد محمود</v>
          </cell>
        </row>
        <row r="458">
          <cell r="B458" t="str">
            <v>محمود جابر قرنى عطوان</v>
          </cell>
        </row>
        <row r="459">
          <cell r="B459" t="str">
            <v>محمود سيد زكي خليفه</v>
          </cell>
        </row>
        <row r="460">
          <cell r="B460" t="str">
            <v>محمود سيد توفيق سيد</v>
          </cell>
        </row>
        <row r="461">
          <cell r="B461" t="str">
            <v>محمود سيد محمد صديق</v>
          </cell>
        </row>
        <row r="462">
          <cell r="B462" t="str">
            <v>محمود عبده حمدان محمد</v>
          </cell>
        </row>
        <row r="463">
          <cell r="B463" t="str">
            <v>محمود على محمد سيد محمد</v>
          </cell>
        </row>
        <row r="464">
          <cell r="B464" t="str">
            <v>محمود فاوي مصطفي عليوة</v>
          </cell>
        </row>
        <row r="465">
          <cell r="B465" t="str">
            <v>محمود كامل محمد غزالى</v>
          </cell>
        </row>
        <row r="466">
          <cell r="B466" t="str">
            <v>محمود محمد عبد العال احمد</v>
          </cell>
        </row>
        <row r="467">
          <cell r="B467" t="str">
            <v>محمود محمد عبد المعطي عبد السميع</v>
          </cell>
        </row>
        <row r="468">
          <cell r="B468" t="str">
            <v>محمود محمد محفوظ شرف</v>
          </cell>
        </row>
        <row r="469">
          <cell r="B469" t="str">
            <v>محمود محمد محمد عبد المذكور</v>
          </cell>
        </row>
        <row r="470">
          <cell r="B470" t="str">
            <v>محمود محمود احمد حسين</v>
          </cell>
        </row>
        <row r="471">
          <cell r="B471" t="str">
            <v>محمود مصطفى محمد مصطفى</v>
          </cell>
        </row>
        <row r="472">
          <cell r="B472" t="str">
            <v>محمود مصطفي طنطاوي ابراهيم</v>
          </cell>
        </row>
        <row r="473">
          <cell r="B473" t="str">
            <v>محمود مصطفي عبد القادر محمد</v>
          </cell>
        </row>
        <row r="474">
          <cell r="B474" t="str">
            <v>مختار حسين حسن احمد</v>
          </cell>
        </row>
        <row r="475">
          <cell r="B475" t="str">
            <v>مختار على محمد سيد</v>
          </cell>
        </row>
        <row r="476">
          <cell r="B476" t="str">
            <v>مختار فتحى محمود محمد</v>
          </cell>
        </row>
        <row r="477">
          <cell r="B477" t="str">
            <v>مديحه اسماعيل مبروك مسعود</v>
          </cell>
        </row>
        <row r="478">
          <cell r="B478" t="str">
            <v>مديحه محمود احمد جاد الحق</v>
          </cell>
        </row>
        <row r="479">
          <cell r="B479" t="str">
            <v>مرسى سيد حسانين احمد</v>
          </cell>
        </row>
        <row r="480">
          <cell r="B480" t="str">
            <v>مرفت عبدالمحسن ابراهيم على</v>
          </cell>
        </row>
        <row r="481">
          <cell r="B481" t="str">
            <v>مرفت فؤاد حنين أرمانيوس</v>
          </cell>
        </row>
        <row r="482">
          <cell r="B482" t="str">
            <v>مرفت محمد مصطفى حماد</v>
          </cell>
        </row>
        <row r="483">
          <cell r="B483" t="str">
            <v>مروة سيد حسن سيد</v>
          </cell>
        </row>
        <row r="484">
          <cell r="B484" t="str">
            <v>مروة مجدى عبد الحافظ سيد</v>
          </cell>
        </row>
        <row r="485">
          <cell r="B485" t="str">
            <v>مروة محمد على محمد</v>
          </cell>
        </row>
        <row r="486">
          <cell r="B486" t="str">
            <v>مصطفى احمد محمود على</v>
          </cell>
        </row>
        <row r="487">
          <cell r="B487" t="str">
            <v>مصطفى حسن محمد على</v>
          </cell>
        </row>
        <row r="488">
          <cell r="B488" t="str">
            <v>مصطفى صلاح الدين سيد عبد الرحمن</v>
          </cell>
        </row>
        <row r="489">
          <cell r="B489" t="str">
            <v>مصطفى عبد اللاه علي احمد</v>
          </cell>
        </row>
        <row r="490">
          <cell r="B490" t="str">
            <v>مصطفى عيد سيد محمد</v>
          </cell>
        </row>
        <row r="491">
          <cell r="B491" t="str">
            <v>مصطفى فتحى محمد دسوقى</v>
          </cell>
        </row>
        <row r="492">
          <cell r="B492" t="str">
            <v>مصطفى كامل احمد عبده</v>
          </cell>
        </row>
        <row r="493">
          <cell r="B493" t="str">
            <v>مصطفى محمد احمد عمر طة</v>
          </cell>
        </row>
        <row r="494">
          <cell r="B494" t="str">
            <v>مصطفى محمد عبد العال أحمد</v>
          </cell>
        </row>
        <row r="495">
          <cell r="B495" t="str">
            <v>مصطفى محمد عبد العال محمد</v>
          </cell>
        </row>
        <row r="496">
          <cell r="B496" t="str">
            <v>مصطفى محمود علي عبد العزيز</v>
          </cell>
        </row>
        <row r="497">
          <cell r="B497" t="str">
            <v>مصطفى متولى محمد احمد</v>
          </cell>
        </row>
        <row r="498">
          <cell r="B498" t="str">
            <v>مصطفى موسى سيد ابوغدير</v>
          </cell>
        </row>
        <row r="499">
          <cell r="B499" t="str">
            <v>مصطفي طة سالم محمد</v>
          </cell>
        </row>
        <row r="500">
          <cell r="B500" t="str">
            <v>مصطفي عبدالرحمن احمد حسن</v>
          </cell>
        </row>
        <row r="501">
          <cell r="B501" t="str">
            <v>مصطفي عطيه محمود عبدالله</v>
          </cell>
        </row>
        <row r="502">
          <cell r="B502" t="str">
            <v>مصطفي فوزي محمد سيد</v>
          </cell>
        </row>
        <row r="503">
          <cell r="B503" t="str">
            <v>مصطفي محمد عبد الجيد عبد المجيد</v>
          </cell>
        </row>
        <row r="504">
          <cell r="B504" t="str">
            <v>معتز محمد درويش صالح</v>
          </cell>
        </row>
        <row r="505">
          <cell r="B505" t="str">
            <v>مغربي صديق طه صديق</v>
          </cell>
        </row>
        <row r="506">
          <cell r="B506" t="str">
            <v>ممدوح عبدالسلام حسن محمد</v>
          </cell>
        </row>
        <row r="507">
          <cell r="B507" t="str">
            <v>ممدوح كامل احمد عبده</v>
          </cell>
        </row>
        <row r="508">
          <cell r="B508" t="str">
            <v>منال حمدي احمد حسين</v>
          </cell>
        </row>
        <row r="509">
          <cell r="B509" t="str">
            <v>منال طة سالم احمد</v>
          </cell>
        </row>
        <row r="510">
          <cell r="B510" t="str">
            <v>منال محمد حسن سليمان</v>
          </cell>
        </row>
        <row r="511">
          <cell r="B511" t="str">
            <v>منال موسى على قوشتى</v>
          </cell>
        </row>
        <row r="512">
          <cell r="B512" t="str">
            <v>منتصر احمد جابر محمد</v>
          </cell>
        </row>
        <row r="513">
          <cell r="B513" t="str">
            <v>منى ابو العلا حسين محمد</v>
          </cell>
        </row>
        <row r="514">
          <cell r="B514" t="str">
            <v>منى حسن علي حسنين</v>
          </cell>
        </row>
        <row r="515">
          <cell r="B515" t="str">
            <v>منى على محمد عبد العاطى</v>
          </cell>
        </row>
        <row r="516">
          <cell r="B516" t="str">
            <v>منى قاسم أحمد على</v>
          </cell>
        </row>
        <row r="517">
          <cell r="B517" t="str">
            <v>منى منير حبيب أبو السعود</v>
          </cell>
        </row>
        <row r="518">
          <cell r="B518" t="str">
            <v>منى يوسف عبد المجيد فرغلي</v>
          </cell>
        </row>
        <row r="519">
          <cell r="B519" t="str">
            <v>منى يوسف كامل أبو طالب حسن</v>
          </cell>
        </row>
        <row r="520">
          <cell r="B520" t="str">
            <v>مها بدر محمد احمد</v>
          </cell>
        </row>
        <row r="521">
          <cell r="B521" t="str">
            <v>مها مراد احمد شوكت</v>
          </cell>
        </row>
        <row r="522">
          <cell r="B522" t="str">
            <v>مى عطا الله ذكى حسن عطا الله</v>
          </cell>
        </row>
        <row r="523">
          <cell r="B523" t="str">
            <v>مينا خليل عبدالله رزق</v>
          </cell>
        </row>
        <row r="524">
          <cell r="B524" t="str">
            <v>نادى كامل احمد عبدة</v>
          </cell>
        </row>
        <row r="525">
          <cell r="B525" t="str">
            <v>ناصر سيد احمد احمد</v>
          </cell>
        </row>
        <row r="526">
          <cell r="B526" t="str">
            <v>ناصر هاشم سيد مصطفي</v>
          </cell>
        </row>
        <row r="527">
          <cell r="B527" t="str">
            <v>ناهد احمد علي ابوالسعود</v>
          </cell>
        </row>
        <row r="528">
          <cell r="B528" t="str">
            <v>ناهد حبيب سمعان صليب</v>
          </cell>
        </row>
        <row r="529">
          <cell r="B529" t="str">
            <v>ناهد خليفه عبد النبي عمر</v>
          </cell>
        </row>
        <row r="530">
          <cell r="B530" t="str">
            <v>ناهد عبد الموجود محمود</v>
          </cell>
        </row>
        <row r="531">
          <cell r="B531" t="str">
            <v>ناهد عبده محمود حسن</v>
          </cell>
        </row>
        <row r="532">
          <cell r="B532" t="str">
            <v>نبوية رمضان محفوظ عيسي</v>
          </cell>
        </row>
        <row r="533">
          <cell r="B533" t="str">
            <v>نبيل احمد محمد علي</v>
          </cell>
        </row>
        <row r="534">
          <cell r="B534" t="str">
            <v>نبيله عبد العظيم شعرواي</v>
          </cell>
        </row>
        <row r="535">
          <cell r="B535" t="str">
            <v>نبيله عبدالكريم احمد محمد</v>
          </cell>
        </row>
        <row r="536">
          <cell r="B536" t="str">
            <v>نجاح خميس محمود علي</v>
          </cell>
        </row>
        <row r="537">
          <cell r="B537" t="str">
            <v>نجاح فتحي سيد رمضان</v>
          </cell>
        </row>
        <row r="538">
          <cell r="B538" t="str">
            <v>نجلاء احمد دياب سلامة</v>
          </cell>
        </row>
        <row r="539">
          <cell r="B539" t="str">
            <v>نجلاء السيد عبد الوهاب عبد ربه</v>
          </cell>
        </row>
        <row r="540">
          <cell r="B540" t="str">
            <v>نجلاء ربيع سيد محمد</v>
          </cell>
        </row>
        <row r="541">
          <cell r="B541" t="str">
            <v>نجلاء عبد المنعم حسن</v>
          </cell>
        </row>
        <row r="542">
          <cell r="B542" t="str">
            <v>نجوان رضا محمد عمر</v>
          </cell>
        </row>
        <row r="543">
          <cell r="B543" t="str">
            <v>نجوى إبراهيم عبد العال مهران</v>
          </cell>
        </row>
        <row r="544">
          <cell r="B544" t="str">
            <v>نجوى عزت عبد المجيد القرنى</v>
          </cell>
        </row>
        <row r="545">
          <cell r="B545" t="str">
            <v>نجوى مصطفى محمد حسانين</v>
          </cell>
        </row>
        <row r="546">
          <cell r="B546" t="str">
            <v>نرمين ثروت صليب اسكندر</v>
          </cell>
        </row>
        <row r="547">
          <cell r="B547" t="str">
            <v>نرمين عبد المحسن عباس أحمد</v>
          </cell>
        </row>
        <row r="548">
          <cell r="B548" t="str">
            <v>نسمة على محمد سيد</v>
          </cell>
        </row>
        <row r="549">
          <cell r="B549" t="str">
            <v>نعمة محمد سيد يونس</v>
          </cell>
        </row>
        <row r="550">
          <cell r="B550" t="str">
            <v>نعمه جاد الرب شعبان جاد الرب</v>
          </cell>
        </row>
        <row r="551">
          <cell r="B551" t="str">
            <v>نهال محمد عصمت محمد بيومى</v>
          </cell>
        </row>
        <row r="552">
          <cell r="B552" t="str">
            <v>نهله رضا محمد عمر</v>
          </cell>
        </row>
        <row r="553">
          <cell r="B553" t="str">
            <v>نهى سمير عبد الواحد خضر</v>
          </cell>
        </row>
        <row r="554">
          <cell r="B554" t="str">
            <v>نهى عثمان عبدالحافظ ابراهيم</v>
          </cell>
        </row>
        <row r="555">
          <cell r="B555" t="str">
            <v>م. نهى فتحى محمد الصغير</v>
          </cell>
        </row>
        <row r="556">
          <cell r="B556" t="str">
            <v>نهى محمد عفيفى محمود</v>
          </cell>
        </row>
        <row r="557">
          <cell r="B557" t="str">
            <v>نهى محمد نبيل كامل محمود</v>
          </cell>
        </row>
        <row r="558">
          <cell r="B558" t="str">
            <v>نوال عيد سيد جلال</v>
          </cell>
        </row>
        <row r="559">
          <cell r="B559" t="str">
            <v>نورة شعبان ثابت ابراهيم</v>
          </cell>
        </row>
        <row r="560">
          <cell r="B560" t="str">
            <v>نوره محمد محمود محمد</v>
          </cell>
        </row>
        <row r="561">
          <cell r="B561" t="str">
            <v>نون كمال محمد محمود</v>
          </cell>
        </row>
        <row r="562">
          <cell r="B562" t="str">
            <v>نيفين عبد اللاه محمد عبد الرحيم</v>
          </cell>
        </row>
        <row r="563">
          <cell r="B563" t="str">
            <v>هاجر احمد عبدالسلام ثابت</v>
          </cell>
        </row>
        <row r="564">
          <cell r="B564" t="str">
            <v>هاجر مختار محمود محمد</v>
          </cell>
        </row>
        <row r="565">
          <cell r="B565" t="str">
            <v>هالة مصطفى عبدالعزيز حسانين</v>
          </cell>
        </row>
        <row r="566">
          <cell r="B566" t="str">
            <v>هاله صلاح الدين عامر احمد</v>
          </cell>
        </row>
        <row r="567">
          <cell r="B567" t="str">
            <v>هاله علي الدين محمود سيد</v>
          </cell>
        </row>
        <row r="568">
          <cell r="B568" t="str">
            <v>هانى ايوب ابراهيم موسى</v>
          </cell>
        </row>
        <row r="569">
          <cell r="B569" t="str">
            <v>هانى قاسم فرغلى محمد</v>
          </cell>
        </row>
        <row r="570">
          <cell r="B570" t="str">
            <v>هاني احمد محمود احمد</v>
          </cell>
        </row>
        <row r="571">
          <cell r="B571" t="str">
            <v>هبة على حسين عبد العزيز</v>
          </cell>
        </row>
        <row r="572">
          <cell r="B572" t="str">
            <v>هبه إبراهيم عبد العال مهران</v>
          </cell>
        </row>
        <row r="573">
          <cell r="B573" t="str">
            <v>هبه حمزه احمد محمد</v>
          </cell>
        </row>
        <row r="574">
          <cell r="B574" t="str">
            <v>هبه محمد صلاح الدين أحمد محروس</v>
          </cell>
        </row>
        <row r="575">
          <cell r="B575" t="str">
            <v>هبه محمد عبد القادر محمد</v>
          </cell>
        </row>
        <row r="576">
          <cell r="B576" t="str">
            <v>هدى سعد احمد حمدان</v>
          </cell>
        </row>
        <row r="577">
          <cell r="B577" t="str">
            <v>هدى عبد اللاه احمد بهنساوى</v>
          </cell>
        </row>
        <row r="578">
          <cell r="B578" t="str">
            <v>هدي عباس قطب شحاتة</v>
          </cell>
        </row>
        <row r="579">
          <cell r="B579" t="str">
            <v>هشام جلال ثابت على</v>
          </cell>
        </row>
        <row r="580">
          <cell r="B580" t="str">
            <v>هشام عيد على مطاوع</v>
          </cell>
        </row>
        <row r="581">
          <cell r="B581" t="str">
            <v>هناء الصادق عبد الظاهر مصطفى</v>
          </cell>
        </row>
        <row r="582">
          <cell r="B582" t="str">
            <v>هناء جلال سيد مصطفى</v>
          </cell>
        </row>
        <row r="583">
          <cell r="B583" t="str">
            <v>هناء محمد عطيفه زنانه</v>
          </cell>
        </row>
        <row r="584">
          <cell r="B584" t="str">
            <v>هناء نصر عبد الملك حزين</v>
          </cell>
        </row>
        <row r="585">
          <cell r="B585" t="str">
            <v>هند سيد محمد مصطفى</v>
          </cell>
        </row>
        <row r="586">
          <cell r="B586" t="str">
            <v>هويدا احمد بداري علي</v>
          </cell>
        </row>
        <row r="587">
          <cell r="B587" t="str">
            <v>هيثم فرغلى عبد العال عبد الحافظ</v>
          </cell>
        </row>
        <row r="588">
          <cell r="B588" t="str">
            <v>هيثم محمد عبد اللاه عبد النبي</v>
          </cell>
        </row>
        <row r="589">
          <cell r="B589" t="str">
            <v>وائل محمد نور الدين كامل</v>
          </cell>
        </row>
        <row r="590">
          <cell r="B590" t="str">
            <v>وائل نور الدين عبدالفضيل عبدالمقصود</v>
          </cell>
        </row>
        <row r="591">
          <cell r="B591" t="str">
            <v>وردة جلال على عبدالحافظ</v>
          </cell>
        </row>
        <row r="592">
          <cell r="B592" t="str">
            <v>ورده حسن سليمان احمد</v>
          </cell>
        </row>
        <row r="593">
          <cell r="B593" t="str">
            <v>وفاء جميل بشاي صموئيل</v>
          </cell>
        </row>
        <row r="594">
          <cell r="B594" t="str">
            <v>وفاء حسين يونس بدوي</v>
          </cell>
        </row>
        <row r="595">
          <cell r="B595" t="str">
            <v>وفاء ربيع محمد أبو العلا</v>
          </cell>
        </row>
        <row r="596">
          <cell r="B596" t="str">
            <v>وفاء علي محمد المليجي</v>
          </cell>
        </row>
        <row r="597">
          <cell r="B597" t="str">
            <v>وفاء محمد عبدالظاهر رضوان</v>
          </cell>
        </row>
        <row r="598">
          <cell r="B598" t="str">
            <v>ولاء عبد الناصر حسين أحمد</v>
          </cell>
        </row>
        <row r="599">
          <cell r="B599" t="str">
            <v>ولاء محمد محمود محمد حزين</v>
          </cell>
        </row>
        <row r="600">
          <cell r="B600" t="str">
            <v>ولاء وحيد زكي عمار</v>
          </cell>
        </row>
        <row r="601">
          <cell r="B601" t="str">
            <v>وليد محمد كمال محمد</v>
          </cell>
        </row>
        <row r="602">
          <cell r="B602" t="str">
            <v>ياسر عبدالناصر حسن مرسى</v>
          </cell>
        </row>
        <row r="603">
          <cell r="B603" t="str">
            <v>ياسمين عبد القادر حسن محمد</v>
          </cell>
        </row>
        <row r="604">
          <cell r="B604" t="str">
            <v>ياسمين محمد رفعت محمد</v>
          </cell>
        </row>
        <row r="605">
          <cell r="B605" t="str">
            <v>يحيى حسن حسين حسن</v>
          </cell>
        </row>
        <row r="606">
          <cell r="B606" t="str">
            <v>يسري محمد محمود محمد</v>
          </cell>
        </row>
        <row r="607">
          <cell r="B607" t="str">
            <v>يمني محمد ممدوح محمود</v>
          </cell>
        </row>
        <row r="608">
          <cell r="B608" t="str">
            <v>يوسف عطية احمد محمود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1">
          <cell r="C1">
            <v>31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4">
          <cell r="A4">
            <v>1</v>
          </cell>
          <cell r="CW4" t="str">
            <v>ابو بكر جلال علي عبد الحافظ</v>
          </cell>
        </row>
        <row r="5">
          <cell r="A5">
            <v>2</v>
          </cell>
          <cell r="CW5" t="str">
            <v>اسامة مصطفى محمد عبد الرحمن</v>
          </cell>
        </row>
        <row r="6">
          <cell r="A6">
            <v>3</v>
          </cell>
          <cell r="CW6" t="str">
            <v>اسامه عبد النعيم عاصم محمد</v>
          </cell>
        </row>
        <row r="7">
          <cell r="A7">
            <v>4</v>
          </cell>
          <cell r="CW7" t="str">
            <v>اسراء أسامة محمد طلبه</v>
          </cell>
        </row>
        <row r="8">
          <cell r="A8">
            <v>5</v>
          </cell>
          <cell r="CW8" t="str">
            <v>اسماء ابو زيد فؤاد ابو زيد</v>
          </cell>
        </row>
        <row r="9">
          <cell r="A9">
            <v>6</v>
          </cell>
          <cell r="CW9" t="str">
            <v>اسماء اسلام توفيق عبد المتجلى</v>
          </cell>
        </row>
        <row r="10">
          <cell r="A10">
            <v>7</v>
          </cell>
          <cell r="CW10" t="str">
            <v>الشيماء نور الدين مطاوع عبد الحافظ</v>
          </cell>
        </row>
        <row r="11">
          <cell r="A11">
            <v>8</v>
          </cell>
          <cell r="CW11" t="str">
            <v>امل محمد عبد المجيد تمام</v>
          </cell>
        </row>
        <row r="12">
          <cell r="A12">
            <v>9</v>
          </cell>
          <cell r="CW12" t="str">
            <v>اميرة إسماعيل تهامى إسماعيل</v>
          </cell>
        </row>
        <row r="13">
          <cell r="A13">
            <v>10</v>
          </cell>
          <cell r="CW13" t="str">
            <v>اميرة محمد عبد المعطى محمد</v>
          </cell>
        </row>
        <row r="14">
          <cell r="A14">
            <v>11</v>
          </cell>
          <cell r="CW14" t="str">
            <v>اميره بدر توفيق حسن</v>
          </cell>
        </row>
        <row r="15">
          <cell r="A15">
            <v>12</v>
          </cell>
          <cell r="CW15" t="str">
            <v>اميره محمد حنفي يوسف</v>
          </cell>
        </row>
        <row r="16">
          <cell r="A16">
            <v>13</v>
          </cell>
          <cell r="CW16" t="str">
            <v>انعام احمد ابراهيم مهران</v>
          </cell>
        </row>
        <row r="17">
          <cell r="A17">
            <v>14</v>
          </cell>
          <cell r="CW17" t="str">
            <v>اوميمه جمال حلمى حسن</v>
          </cell>
        </row>
        <row r="18">
          <cell r="A18">
            <v>15</v>
          </cell>
          <cell r="CW18" t="str">
            <v>ايفيلين ربيل بطرس اسكاروس</v>
          </cell>
        </row>
        <row r="19">
          <cell r="A19">
            <v>16</v>
          </cell>
          <cell r="CW19" t="str">
            <v>ايمان عبدالحميد عبد اللطيف</v>
          </cell>
        </row>
        <row r="20">
          <cell r="A20">
            <v>17</v>
          </cell>
          <cell r="CW20" t="str">
            <v>ايمان محمد عبد المعطي محمد</v>
          </cell>
        </row>
        <row r="21">
          <cell r="A21">
            <v>18</v>
          </cell>
          <cell r="CW21" t="str">
            <v>بسمة عبد العزيز ابو العلا</v>
          </cell>
        </row>
        <row r="22">
          <cell r="A22">
            <v>19</v>
          </cell>
          <cell r="CW22" t="str">
            <v>بيتر عاطف كمال متري</v>
          </cell>
        </row>
        <row r="23">
          <cell r="A23">
            <v>20</v>
          </cell>
          <cell r="CW23" t="str">
            <v>جرجس فيليب عزيز نخله</v>
          </cell>
        </row>
        <row r="24">
          <cell r="A24">
            <v>21</v>
          </cell>
          <cell r="CW24" t="str">
            <v>حسام جمال الدين محمد محمود</v>
          </cell>
        </row>
        <row r="25">
          <cell r="A25">
            <v>22</v>
          </cell>
          <cell r="CW25" t="str">
            <v>حنان فاروق محمد طلبه</v>
          </cell>
        </row>
        <row r="26">
          <cell r="A26">
            <v>23</v>
          </cell>
          <cell r="CW26" t="str">
            <v>حنان محمود محمد أحمد</v>
          </cell>
        </row>
        <row r="27">
          <cell r="A27">
            <v>24</v>
          </cell>
          <cell r="CW27" t="str">
            <v>خالد فتحي عبد العزيز اسماعيل</v>
          </cell>
        </row>
        <row r="28">
          <cell r="A28">
            <v>25</v>
          </cell>
          <cell r="CW28" t="str">
            <v>داليا محي عبد العليم عبد الحافظ</v>
          </cell>
        </row>
        <row r="29">
          <cell r="A29">
            <v>26</v>
          </cell>
          <cell r="CW29" t="str">
            <v>دعاء احمد جمال عبدالفتاح حسن</v>
          </cell>
        </row>
        <row r="30">
          <cell r="A30">
            <v>27</v>
          </cell>
          <cell r="CW30" t="str">
            <v>دعاء محمد عباس عامر</v>
          </cell>
        </row>
        <row r="31">
          <cell r="A31">
            <v>28</v>
          </cell>
          <cell r="CW31" t="str">
            <v>دينا حسين اسماعيل احمد</v>
          </cell>
        </row>
        <row r="32">
          <cell r="A32">
            <v>29</v>
          </cell>
          <cell r="CW32" t="str">
            <v>دينا مصطفى سيد محمد البهنساوى</v>
          </cell>
        </row>
        <row r="33">
          <cell r="A33">
            <v>30</v>
          </cell>
          <cell r="CW33" t="str">
            <v>رانيا محمود نشأت عباس محمد</v>
          </cell>
        </row>
        <row r="34">
          <cell r="A34">
            <v>31</v>
          </cell>
          <cell r="CW34" t="str">
            <v>رشا رفعت عبد العزيز عبد الرحيم</v>
          </cell>
        </row>
        <row r="35">
          <cell r="A35">
            <v>32</v>
          </cell>
          <cell r="CW35" t="str">
            <v>رشا طلعت صادق مقار</v>
          </cell>
        </row>
        <row r="36">
          <cell r="A36">
            <v>33</v>
          </cell>
          <cell r="CW36" t="str">
            <v>رشا محمد محمد احمد مصطفى</v>
          </cell>
        </row>
        <row r="37">
          <cell r="A37">
            <v>34</v>
          </cell>
          <cell r="CW37" t="str">
            <v>زينب شعبان عجمى يوسف</v>
          </cell>
        </row>
        <row r="38">
          <cell r="A38">
            <v>35</v>
          </cell>
          <cell r="CW38" t="str">
            <v>شيماء حسن زكى حسين</v>
          </cell>
        </row>
        <row r="39">
          <cell r="A39">
            <v>36</v>
          </cell>
          <cell r="CW39" t="str">
            <v>شيماء سيد علي حسن</v>
          </cell>
        </row>
        <row r="40">
          <cell r="A40">
            <v>37</v>
          </cell>
          <cell r="CW40" t="str">
            <v>شيماء فواز عبد الرحمن مهران</v>
          </cell>
        </row>
        <row r="41">
          <cell r="A41">
            <v>38</v>
          </cell>
          <cell r="CW41" t="str">
            <v>شيماء محسن محمد فرغلى</v>
          </cell>
        </row>
        <row r="42">
          <cell r="A42">
            <v>39</v>
          </cell>
          <cell r="CW42" t="str">
            <v>تهامي أنور تهامى محمد</v>
          </cell>
        </row>
        <row r="43">
          <cell r="A43">
            <v>40</v>
          </cell>
          <cell r="CW43" t="str">
            <v>عبد الحميد حسنين محمد حسنين</v>
          </cell>
        </row>
        <row r="44">
          <cell r="A44">
            <v>41</v>
          </cell>
          <cell r="CW44" t="str">
            <v>عبير فاروق مصطفي إسماعيل</v>
          </cell>
        </row>
        <row r="45">
          <cell r="A45">
            <v>42</v>
          </cell>
          <cell r="CW45" t="str">
            <v>عبير نصير كامل محمد</v>
          </cell>
        </row>
        <row r="46">
          <cell r="A46">
            <v>43</v>
          </cell>
          <cell r="CW46" t="str">
            <v>عثمان محمد عبده محمد</v>
          </cell>
        </row>
        <row r="47">
          <cell r="A47">
            <v>44</v>
          </cell>
          <cell r="CW47" t="str">
            <v>عزة سيد تمام مصطفى</v>
          </cell>
        </row>
        <row r="48">
          <cell r="A48">
            <v>45</v>
          </cell>
          <cell r="CW48" t="str">
            <v>عزت سيد حسن محمد</v>
          </cell>
        </row>
        <row r="49">
          <cell r="A49">
            <v>46</v>
          </cell>
          <cell r="CW49" t="str">
            <v>عزه عبد الحميد زكى محمد</v>
          </cell>
        </row>
        <row r="50">
          <cell r="A50">
            <v>47</v>
          </cell>
          <cell r="CW50" t="str">
            <v>علاء رمضان توفيق على</v>
          </cell>
        </row>
        <row r="51">
          <cell r="A51">
            <v>48</v>
          </cell>
          <cell r="CW51" t="str">
            <v>أ. عمر اسماعيل عمر اسماعيل</v>
          </cell>
        </row>
        <row r="52">
          <cell r="A52">
            <v>49</v>
          </cell>
          <cell r="CW52" t="str">
            <v>عمر عبد الرحمن دوينى عبدالرحمن</v>
          </cell>
        </row>
        <row r="53">
          <cell r="A53">
            <v>50</v>
          </cell>
          <cell r="CW53" t="str">
            <v>عمر محى عبد العليم عبد الحافظ</v>
          </cell>
        </row>
        <row r="54">
          <cell r="A54">
            <v>51</v>
          </cell>
          <cell r="CW54" t="str">
            <v>عمرو حامد حسن محمد</v>
          </cell>
        </row>
        <row r="55">
          <cell r="A55">
            <v>52</v>
          </cell>
          <cell r="CW55" t="str">
            <v>عمرو محمد محمد عبد المجيد</v>
          </cell>
        </row>
        <row r="56">
          <cell r="A56">
            <v>53</v>
          </cell>
          <cell r="CW56" t="str">
            <v>غادة أحمد سيد عبد العال</v>
          </cell>
        </row>
        <row r="57">
          <cell r="A57">
            <v>54</v>
          </cell>
          <cell r="CW57" t="str">
            <v>فاطمة أحمد فواز خلف الله عثمان علي</v>
          </cell>
        </row>
        <row r="58">
          <cell r="A58">
            <v>55</v>
          </cell>
          <cell r="CW58" t="str">
            <v>فاطمه حسانين احمد محمد</v>
          </cell>
        </row>
        <row r="59">
          <cell r="A59">
            <v>56</v>
          </cell>
          <cell r="CW59" t="str">
            <v>ليلى محمد فرحان أحمد</v>
          </cell>
        </row>
        <row r="60">
          <cell r="A60">
            <v>57</v>
          </cell>
          <cell r="CW60" t="str">
            <v>محمد احمد رضى محمود محمد</v>
          </cell>
        </row>
        <row r="61">
          <cell r="A61">
            <v>58</v>
          </cell>
          <cell r="CW61" t="str">
            <v>محمد احمد عبد العال عبد السلام</v>
          </cell>
        </row>
        <row r="62">
          <cell r="A62">
            <v>59</v>
          </cell>
          <cell r="CW62" t="str">
            <v>محمد حسنى نفادى أحمد</v>
          </cell>
        </row>
        <row r="63">
          <cell r="A63">
            <v>60</v>
          </cell>
          <cell r="CW63" t="str">
            <v>محمد فتحي محمود فرج</v>
          </cell>
        </row>
        <row r="64">
          <cell r="A64">
            <v>61</v>
          </cell>
          <cell r="CW64" t="str">
            <v>محمد كمال الدين عبد العال مرسى</v>
          </cell>
        </row>
        <row r="65">
          <cell r="A65">
            <v>62</v>
          </cell>
          <cell r="CW65" t="str">
            <v>محمد محمود محمد قاسم</v>
          </cell>
        </row>
        <row r="66">
          <cell r="A66">
            <v>63</v>
          </cell>
          <cell r="CW66" t="str">
            <v>محمود سيد توفيق سيد</v>
          </cell>
        </row>
        <row r="67">
          <cell r="A67">
            <v>64</v>
          </cell>
          <cell r="CW67" t="str">
            <v>محمود محمد عبد العال احمد</v>
          </cell>
        </row>
        <row r="68">
          <cell r="A68">
            <v>65</v>
          </cell>
          <cell r="CW68" t="str">
            <v>مرفت فؤاد حنين أرمانيوس</v>
          </cell>
        </row>
        <row r="69">
          <cell r="A69">
            <v>66</v>
          </cell>
          <cell r="CW69" t="str">
            <v>مروة مجدى عبد الحافظ سيد</v>
          </cell>
        </row>
        <row r="70">
          <cell r="A70">
            <v>67</v>
          </cell>
          <cell r="CW70" t="str">
            <v>مروة محمد على محمد</v>
          </cell>
        </row>
        <row r="71">
          <cell r="A71">
            <v>68</v>
          </cell>
          <cell r="CW71" t="str">
            <v>مصطفى صلاح الدين سيد عبد الرحمن</v>
          </cell>
        </row>
        <row r="72">
          <cell r="A72">
            <v>69</v>
          </cell>
          <cell r="CW72" t="str">
            <v>مصطفى عيد سيد محمد</v>
          </cell>
        </row>
        <row r="73">
          <cell r="A73">
            <v>70</v>
          </cell>
          <cell r="CW73" t="str">
            <v>منى قاسم أحمد على</v>
          </cell>
        </row>
        <row r="74">
          <cell r="A74">
            <v>71</v>
          </cell>
          <cell r="CW74" t="str">
            <v>مها مراد احمد شوكت</v>
          </cell>
        </row>
        <row r="75">
          <cell r="A75">
            <v>72</v>
          </cell>
          <cell r="CW75" t="str">
            <v>ناهد عبد الموجود محمود</v>
          </cell>
        </row>
        <row r="76">
          <cell r="A76">
            <v>73</v>
          </cell>
          <cell r="CW76" t="str">
            <v>نجلاء احمد دياب سلامة</v>
          </cell>
        </row>
        <row r="77">
          <cell r="A77">
            <v>74</v>
          </cell>
          <cell r="CW77" t="str">
            <v>نجوان رضا محمد عمر</v>
          </cell>
        </row>
        <row r="78">
          <cell r="A78">
            <v>75</v>
          </cell>
          <cell r="CW78" t="str">
            <v>نجوى إبراهيم عبد العال مهران</v>
          </cell>
        </row>
        <row r="79">
          <cell r="A79">
            <v>76</v>
          </cell>
          <cell r="CW79" t="str">
            <v>نجوى عزت عبد المجيد القرنى</v>
          </cell>
        </row>
        <row r="80">
          <cell r="A80">
            <v>77</v>
          </cell>
          <cell r="CW80" t="str">
            <v>نسمة على محمد سيد</v>
          </cell>
        </row>
        <row r="81">
          <cell r="A81">
            <v>78</v>
          </cell>
          <cell r="CW81" t="str">
            <v>نهال محمد عصمت محمد بيومى</v>
          </cell>
        </row>
        <row r="82">
          <cell r="A82">
            <v>79</v>
          </cell>
          <cell r="CW82" t="str">
            <v>نهى عثمان عبدالحافظ ابراهيم</v>
          </cell>
        </row>
        <row r="83">
          <cell r="A83">
            <v>80</v>
          </cell>
          <cell r="CW83" t="str">
            <v>م. نهى فتحى محمد الصغير</v>
          </cell>
        </row>
        <row r="84">
          <cell r="A84">
            <v>81</v>
          </cell>
          <cell r="CW84" t="str">
            <v>نهى محمد عفيفى محمود</v>
          </cell>
        </row>
        <row r="85">
          <cell r="A85">
            <v>82</v>
          </cell>
          <cell r="CW85" t="str">
            <v>نهى محمد نبيل كامل محمود</v>
          </cell>
        </row>
        <row r="86">
          <cell r="A86">
            <v>83</v>
          </cell>
          <cell r="CW86" t="str">
            <v>نيفين عبد اللاه محمد عبد الرحيم</v>
          </cell>
        </row>
        <row r="87">
          <cell r="A87">
            <v>84</v>
          </cell>
          <cell r="CW87" t="str">
            <v>هاله علي الدين محمود سيد</v>
          </cell>
        </row>
        <row r="88">
          <cell r="A88">
            <v>85</v>
          </cell>
          <cell r="CW88" t="str">
            <v>هند سيد محمد مصطفى</v>
          </cell>
        </row>
        <row r="89">
          <cell r="A89">
            <v>86</v>
          </cell>
          <cell r="CW89" t="str">
            <v>وسام محمد احمد عيسى</v>
          </cell>
        </row>
        <row r="90">
          <cell r="A90">
            <v>87</v>
          </cell>
          <cell r="CW90" t="str">
            <v>ولاء عبد الناصر حسين أحمد</v>
          </cell>
        </row>
        <row r="91">
          <cell r="A91">
            <v>88</v>
          </cell>
          <cell r="CW91" t="str">
            <v>ياسمين محمد رفعت محمد</v>
          </cell>
        </row>
        <row r="92">
          <cell r="CW92" t="str">
            <v>وسام محمد احمد عيسى</v>
          </cell>
        </row>
        <row r="93">
          <cell r="CW93" t="str">
            <v>ولاء عبد الناصر حسين أحمد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">
          <cell r="B1">
            <v>40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4">
          <cell r="A4">
            <v>1</v>
          </cell>
        </row>
      </sheetData>
      <sheetData sheetId="127"/>
      <sheetData sheetId="128"/>
      <sheetData sheetId="129"/>
      <sheetData sheetId="130"/>
      <sheetData sheetId="131"/>
      <sheetData sheetId="132"/>
      <sheetData sheetId="133"/>
      <sheetData sheetId="134">
        <row r="2">
          <cell r="C2">
            <v>40</v>
          </cell>
        </row>
      </sheetData>
      <sheetData sheetId="135"/>
      <sheetData sheetId="136"/>
      <sheetData sheetId="137"/>
      <sheetData sheetId="138"/>
      <sheetData sheetId="139"/>
      <sheetData sheetId="140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>
        <row r="1">
          <cell r="C1">
            <v>89</v>
          </cell>
        </row>
      </sheetData>
      <sheetData sheetId="157"/>
      <sheetData sheetId="158"/>
      <sheetData sheetId="15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2"/>
      <sheetName val="ورقة4"/>
      <sheetName val="ورقة عمل تسوية"/>
      <sheetName val="الرئيسية "/>
      <sheetName val="شامل"/>
      <sheetName val="يوليو 2016 (2)"/>
      <sheetName val="احسب "/>
      <sheetName val="يناير 2016 (4)"/>
      <sheetName val="الجزاءات"/>
      <sheetName val="الترقيات"/>
      <sheetName val="تخصصيه"/>
      <sheetName val="حساب علاوة الحد الادني (14)"/>
      <sheetName val="يناير 2016 (3)"/>
      <sheetName val="استمارة 8 رد معاشات"/>
      <sheetName val="حساب علاوة الحد الادني (13)"/>
      <sheetName val="معاشات تخصصية 2 مايو  2018 (5)"/>
      <sheetName val="استمارة معاشات"/>
      <sheetName val="استمارة 50"/>
      <sheetName val="ورقة1"/>
      <sheetName val="معاشات تخصصية 2 مايو  2018 (4)"/>
      <sheetName val="استمارة 132 تخص مايو طفل  (5)"/>
      <sheetName val="اساسيات"/>
      <sheetName val="بداية التسجيل للمكافات الرئيسي"/>
      <sheetName val="تسجيل مكافات 2018 (3)"/>
      <sheetName val="المستقطع"/>
      <sheetName val="الوضع"/>
      <sheetName val="بدل نقدي"/>
      <sheetName val="بدل اقامة"/>
      <sheetName val="البدلات"/>
      <sheetName val="65%"/>
      <sheetName val="الاساسيات 2018"/>
      <sheetName val="البيانات بالصور"/>
      <sheetName val="يناير 2016 (2)"/>
      <sheetName val="يناير ويوليو 2016"/>
      <sheetName val="يوليو 2016"/>
      <sheetName val="رعاية الطفل 2018 بطاقات الاجور "/>
      <sheetName val="يناير 2016"/>
      <sheetName val="بيانات تسوية"/>
      <sheetName val="التسوية"/>
      <sheetName val="البيانات"/>
    </sheetNames>
    <sheetDataSet>
      <sheetData sheetId="0"/>
      <sheetData sheetId="1"/>
      <sheetData sheetId="2"/>
      <sheetData sheetId="3">
        <row r="2">
          <cell r="C2">
            <v>0</v>
          </cell>
        </row>
        <row r="17">
          <cell r="J17">
            <v>30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27">
          <cell r="F27">
            <v>10</v>
          </cell>
        </row>
        <row r="52">
          <cell r="C52">
            <v>10</v>
          </cell>
        </row>
      </sheetData>
      <sheetData sheetId="36">
        <row r="3">
          <cell r="A3">
            <v>1</v>
          </cell>
          <cell r="AI3">
            <v>0</v>
          </cell>
        </row>
        <row r="4">
          <cell r="A4">
            <v>2</v>
          </cell>
          <cell r="AI4">
            <v>0</v>
          </cell>
        </row>
        <row r="5">
          <cell r="A5">
            <v>3</v>
          </cell>
          <cell r="AI5">
            <v>0</v>
          </cell>
        </row>
        <row r="6">
          <cell r="A6">
            <v>4</v>
          </cell>
          <cell r="AI6">
            <v>0</v>
          </cell>
        </row>
        <row r="7">
          <cell r="A7">
            <v>5</v>
          </cell>
          <cell r="AI7">
            <v>0</v>
          </cell>
        </row>
        <row r="8">
          <cell r="A8">
            <v>6</v>
          </cell>
          <cell r="AI8">
            <v>0</v>
          </cell>
        </row>
        <row r="9">
          <cell r="A9">
            <v>7</v>
          </cell>
          <cell r="AI9">
            <v>0</v>
          </cell>
        </row>
        <row r="10">
          <cell r="A10">
            <v>8</v>
          </cell>
          <cell r="AI10">
            <v>0</v>
          </cell>
        </row>
        <row r="11">
          <cell r="A11">
            <v>9</v>
          </cell>
          <cell r="AI11">
            <v>0</v>
          </cell>
        </row>
        <row r="12">
          <cell r="A12">
            <v>10</v>
          </cell>
          <cell r="AI12">
            <v>0</v>
          </cell>
        </row>
        <row r="13">
          <cell r="A13">
            <v>11</v>
          </cell>
          <cell r="AI13">
            <v>0</v>
          </cell>
        </row>
        <row r="14">
          <cell r="A14">
            <v>12</v>
          </cell>
          <cell r="AI14">
            <v>0</v>
          </cell>
        </row>
      </sheetData>
      <sheetData sheetId="37"/>
      <sheetData sheetId="38">
        <row r="2">
          <cell r="C2">
            <v>2</v>
          </cell>
        </row>
      </sheetData>
      <sheetData sheetId="3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يفية حساب المرتبات"/>
      <sheetName val="القائمة الرئيسية"/>
      <sheetName val="ورقة4"/>
      <sheetName val="ورقة1"/>
      <sheetName val="النطاقات"/>
      <sheetName val="المحاليين للمعاش"/>
      <sheetName val="الجزاءات"/>
      <sheetName val="أكواد كشف المرتبات الـ  19"/>
      <sheetName val="كشف المرتبات الـ  19"/>
      <sheetName val="كشف الحوافز الـ 19"/>
      <sheetName val="كشف المكافأة الـ 19"/>
      <sheetName val="كشف الحوافز"/>
      <sheetName val="المكافأة"/>
      <sheetName val="total"/>
      <sheetName val="البيانات"/>
      <sheetName val="مفردات مرتب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0</v>
          </cell>
          <cell r="B1">
            <v>0</v>
          </cell>
          <cell r="D1">
            <v>1</v>
          </cell>
          <cell r="E1">
            <v>31</v>
          </cell>
          <cell r="F1">
            <v>31</v>
          </cell>
        </row>
        <row r="2">
          <cell r="A2">
            <v>120</v>
          </cell>
          <cell r="B2">
            <v>0.1</v>
          </cell>
          <cell r="D2">
            <v>2</v>
          </cell>
          <cell r="E2">
            <v>28</v>
          </cell>
          <cell r="F2">
            <v>29</v>
          </cell>
        </row>
        <row r="3">
          <cell r="A3">
            <v>150</v>
          </cell>
          <cell r="B3">
            <v>0.2</v>
          </cell>
          <cell r="D3">
            <v>3</v>
          </cell>
          <cell r="E3">
            <v>31</v>
          </cell>
          <cell r="F3">
            <v>31</v>
          </cell>
        </row>
        <row r="4">
          <cell r="A4">
            <v>200</v>
          </cell>
          <cell r="B4">
            <v>0.3</v>
          </cell>
          <cell r="D4">
            <v>4</v>
          </cell>
          <cell r="E4">
            <v>30</v>
          </cell>
          <cell r="F4">
            <v>30</v>
          </cell>
        </row>
        <row r="5">
          <cell r="A5">
            <v>250</v>
          </cell>
          <cell r="B5">
            <v>0.4</v>
          </cell>
          <cell r="D5">
            <v>5</v>
          </cell>
          <cell r="E5">
            <v>31</v>
          </cell>
          <cell r="F5">
            <v>31</v>
          </cell>
        </row>
        <row r="6">
          <cell r="A6">
            <v>300</v>
          </cell>
          <cell r="B6">
            <v>0.5</v>
          </cell>
          <cell r="D6">
            <v>6</v>
          </cell>
          <cell r="E6">
            <v>30</v>
          </cell>
          <cell r="F6">
            <v>30</v>
          </cell>
        </row>
        <row r="7">
          <cell r="A7">
            <v>350</v>
          </cell>
          <cell r="B7">
            <v>0.6</v>
          </cell>
          <cell r="D7">
            <v>7</v>
          </cell>
          <cell r="E7">
            <v>31</v>
          </cell>
          <cell r="F7">
            <v>31</v>
          </cell>
        </row>
        <row r="8">
          <cell r="A8">
            <v>400</v>
          </cell>
          <cell r="B8">
            <v>0.7</v>
          </cell>
          <cell r="D8">
            <v>8</v>
          </cell>
          <cell r="E8">
            <v>31</v>
          </cell>
          <cell r="F8">
            <v>31</v>
          </cell>
        </row>
        <row r="9">
          <cell r="A9">
            <v>450</v>
          </cell>
          <cell r="B9">
            <v>0.8</v>
          </cell>
          <cell r="D9">
            <v>9</v>
          </cell>
          <cell r="E9">
            <v>30</v>
          </cell>
          <cell r="F9">
            <v>30</v>
          </cell>
        </row>
        <row r="10">
          <cell r="A10">
            <v>500</v>
          </cell>
          <cell r="B10">
            <v>0.9</v>
          </cell>
          <cell r="D10">
            <v>10</v>
          </cell>
          <cell r="E10">
            <v>31</v>
          </cell>
          <cell r="F10">
            <v>31</v>
          </cell>
        </row>
        <row r="11">
          <cell r="D11">
            <v>11</v>
          </cell>
          <cell r="E11">
            <v>30</v>
          </cell>
          <cell r="F11">
            <v>30</v>
          </cell>
        </row>
        <row r="12">
          <cell r="D12">
            <v>12</v>
          </cell>
          <cell r="E12">
            <v>31</v>
          </cell>
          <cell r="F12">
            <v>31</v>
          </cell>
        </row>
        <row r="13">
          <cell r="D13">
            <v>13</v>
          </cell>
          <cell r="E13" t="str">
            <v>ترتيب خاطئ</v>
          </cell>
          <cell r="F13" t="str">
            <v>ترتيب خاطئ</v>
          </cell>
        </row>
      </sheetData>
      <sheetData sheetId="5" refreshError="1"/>
      <sheetData sheetId="6">
        <row r="2">
          <cell r="A2">
            <v>1</v>
          </cell>
          <cell r="B2" t="str">
            <v>بنها 1</v>
          </cell>
          <cell r="C2">
            <v>536.66</v>
          </cell>
          <cell r="D2">
            <v>134</v>
          </cell>
          <cell r="I2">
            <v>0</v>
          </cell>
          <cell r="J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بنها 2</v>
          </cell>
          <cell r="C3">
            <v>567.97</v>
          </cell>
          <cell r="D3">
            <v>141</v>
          </cell>
          <cell r="I3">
            <v>0</v>
          </cell>
          <cell r="J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بنها 3</v>
          </cell>
          <cell r="C4">
            <v>584.69000000000005</v>
          </cell>
          <cell r="D4">
            <v>146</v>
          </cell>
          <cell r="I4">
            <v>0</v>
          </cell>
          <cell r="J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بنها 4</v>
          </cell>
          <cell r="C5">
            <v>577.97</v>
          </cell>
          <cell r="D5">
            <v>144</v>
          </cell>
          <cell r="I5">
            <v>0</v>
          </cell>
          <cell r="J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بنها 5</v>
          </cell>
          <cell r="C6">
            <v>530.62</v>
          </cell>
          <cell r="D6">
            <v>132</v>
          </cell>
          <cell r="I6">
            <v>0</v>
          </cell>
          <cell r="J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بنها 6</v>
          </cell>
          <cell r="C7">
            <v>509.18</v>
          </cell>
          <cell r="D7">
            <v>127</v>
          </cell>
          <cell r="I7">
            <v>0</v>
          </cell>
          <cell r="J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بنها 7</v>
          </cell>
          <cell r="C8">
            <v>492.87</v>
          </cell>
          <cell r="D8">
            <v>123</v>
          </cell>
          <cell r="I8">
            <v>0</v>
          </cell>
          <cell r="J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بنها 8</v>
          </cell>
          <cell r="C9">
            <v>599.80000000000007</v>
          </cell>
          <cell r="D9">
            <v>149</v>
          </cell>
          <cell r="I9">
            <v>0</v>
          </cell>
          <cell r="J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بنها 9</v>
          </cell>
          <cell r="C10">
            <v>627.06999999999994</v>
          </cell>
          <cell r="D10">
            <v>156</v>
          </cell>
          <cell r="I10">
            <v>0</v>
          </cell>
          <cell r="J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بنها 10</v>
          </cell>
          <cell r="C11">
            <v>564.92999999999995</v>
          </cell>
          <cell r="D11">
            <v>141</v>
          </cell>
          <cell r="I11">
            <v>0</v>
          </cell>
          <cell r="J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بنها 11</v>
          </cell>
          <cell r="C12">
            <v>562.79</v>
          </cell>
          <cell r="D12">
            <v>140</v>
          </cell>
          <cell r="I12">
            <v>0</v>
          </cell>
          <cell r="J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بنها 12</v>
          </cell>
          <cell r="C13">
            <v>425.06</v>
          </cell>
          <cell r="D13">
            <v>106</v>
          </cell>
          <cell r="I13">
            <v>0</v>
          </cell>
          <cell r="J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بنها 13</v>
          </cell>
          <cell r="C14">
            <v>416.75</v>
          </cell>
          <cell r="D14">
            <v>104</v>
          </cell>
          <cell r="I14">
            <v>0</v>
          </cell>
          <cell r="J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بنها 14</v>
          </cell>
          <cell r="C15">
            <v>385.41999999999996</v>
          </cell>
          <cell r="D15">
            <v>96</v>
          </cell>
          <cell r="I15">
            <v>0</v>
          </cell>
          <cell r="J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بنها 15</v>
          </cell>
          <cell r="C16">
            <v>369.49</v>
          </cell>
          <cell r="D16">
            <v>92</v>
          </cell>
          <cell r="I16">
            <v>0</v>
          </cell>
          <cell r="J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بنها 16</v>
          </cell>
          <cell r="C17">
            <v>349.28999999999996</v>
          </cell>
          <cell r="D17">
            <v>87</v>
          </cell>
          <cell r="I17">
            <v>0</v>
          </cell>
          <cell r="J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بنها 17</v>
          </cell>
          <cell r="C18">
            <v>377.24</v>
          </cell>
          <cell r="D18">
            <v>94</v>
          </cell>
          <cell r="I18">
            <v>0</v>
          </cell>
          <cell r="J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بنها 18</v>
          </cell>
          <cell r="C19">
            <v>345.20000000000005</v>
          </cell>
          <cell r="D19">
            <v>86</v>
          </cell>
          <cell r="I19">
            <v>0</v>
          </cell>
          <cell r="J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بنها 19</v>
          </cell>
          <cell r="C20">
            <v>304.14</v>
          </cell>
          <cell r="D20">
            <v>76</v>
          </cell>
          <cell r="I20">
            <v>0</v>
          </cell>
          <cell r="J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بنها 20</v>
          </cell>
          <cell r="C21">
            <v>423</v>
          </cell>
          <cell r="D21">
            <v>105</v>
          </cell>
          <cell r="I21">
            <v>0</v>
          </cell>
          <cell r="J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بنها 21</v>
          </cell>
          <cell r="C22">
            <v>270.48</v>
          </cell>
          <cell r="D22">
            <v>67</v>
          </cell>
          <cell r="I22">
            <v>0</v>
          </cell>
          <cell r="J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بنها 22</v>
          </cell>
          <cell r="C23">
            <v>270.08</v>
          </cell>
          <cell r="D23">
            <v>67</v>
          </cell>
          <cell r="I23">
            <v>0</v>
          </cell>
          <cell r="J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بنها 23</v>
          </cell>
          <cell r="C24">
            <v>270.08</v>
          </cell>
          <cell r="D24">
            <v>67</v>
          </cell>
          <cell r="I24">
            <v>0</v>
          </cell>
          <cell r="J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بنها 24</v>
          </cell>
          <cell r="C25">
            <v>270.88</v>
          </cell>
          <cell r="D25">
            <v>67</v>
          </cell>
          <cell r="I25">
            <v>0</v>
          </cell>
          <cell r="J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بنها 25</v>
          </cell>
          <cell r="C26">
            <v>270.08</v>
          </cell>
          <cell r="D26">
            <v>67</v>
          </cell>
          <cell r="I26">
            <v>0</v>
          </cell>
          <cell r="J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بنها 26</v>
          </cell>
          <cell r="C27">
            <v>313.03999999999996</v>
          </cell>
          <cell r="D27">
            <v>78</v>
          </cell>
          <cell r="I27">
            <v>0</v>
          </cell>
          <cell r="J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بنها 27</v>
          </cell>
          <cell r="C28">
            <v>270.07</v>
          </cell>
          <cell r="D28">
            <v>67</v>
          </cell>
          <cell r="I28">
            <v>0</v>
          </cell>
          <cell r="J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بنها 28</v>
          </cell>
          <cell r="C29">
            <v>269.68</v>
          </cell>
          <cell r="D29">
            <v>67</v>
          </cell>
          <cell r="I29">
            <v>0</v>
          </cell>
          <cell r="J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بنها 29</v>
          </cell>
          <cell r="C30">
            <v>258.55</v>
          </cell>
          <cell r="D30">
            <v>64</v>
          </cell>
          <cell r="I30">
            <v>0</v>
          </cell>
          <cell r="J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بنها 30</v>
          </cell>
          <cell r="C31">
            <v>269.68</v>
          </cell>
          <cell r="D31">
            <v>67</v>
          </cell>
          <cell r="I31">
            <v>0</v>
          </cell>
          <cell r="J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بنها 31</v>
          </cell>
          <cell r="C32">
            <v>332.22999999999996</v>
          </cell>
          <cell r="D32">
            <v>83</v>
          </cell>
          <cell r="I32">
            <v>0</v>
          </cell>
          <cell r="J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>بنها 32</v>
          </cell>
          <cell r="C33">
            <v>282.98</v>
          </cell>
          <cell r="D33">
            <v>70</v>
          </cell>
          <cell r="I33">
            <v>0</v>
          </cell>
          <cell r="J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بنها 33</v>
          </cell>
          <cell r="C34">
            <v>302.87</v>
          </cell>
          <cell r="D34">
            <v>75</v>
          </cell>
          <cell r="I34">
            <v>0</v>
          </cell>
          <cell r="J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بنها 34</v>
          </cell>
          <cell r="C35">
            <v>253.15</v>
          </cell>
          <cell r="D35">
            <v>63</v>
          </cell>
          <cell r="I35">
            <v>0</v>
          </cell>
          <cell r="J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بنها 35</v>
          </cell>
          <cell r="C36">
            <v>300.63</v>
          </cell>
          <cell r="D36">
            <v>75</v>
          </cell>
          <cell r="I36">
            <v>0</v>
          </cell>
          <cell r="J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بنها 36</v>
          </cell>
          <cell r="C37">
            <v>270</v>
          </cell>
          <cell r="D37">
            <v>67</v>
          </cell>
          <cell r="I37">
            <v>0</v>
          </cell>
          <cell r="J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بنها 37</v>
          </cell>
          <cell r="C38">
            <v>253.55</v>
          </cell>
          <cell r="D38">
            <v>63</v>
          </cell>
          <cell r="I38">
            <v>0</v>
          </cell>
          <cell r="J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بنها 38</v>
          </cell>
          <cell r="C39">
            <v>252.35</v>
          </cell>
          <cell r="D39">
            <v>63</v>
          </cell>
          <cell r="I39">
            <v>0</v>
          </cell>
          <cell r="J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>بنها 39</v>
          </cell>
          <cell r="C40">
            <v>272.27</v>
          </cell>
          <cell r="D40">
            <v>68</v>
          </cell>
          <cell r="I40">
            <v>0</v>
          </cell>
          <cell r="J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بنها 40</v>
          </cell>
          <cell r="C41">
            <v>233.04000000000002</v>
          </cell>
          <cell r="D41">
            <v>58</v>
          </cell>
          <cell r="I41">
            <v>0</v>
          </cell>
          <cell r="J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بنها 41</v>
          </cell>
          <cell r="C42">
            <v>281.22000000000003</v>
          </cell>
          <cell r="D42">
            <v>70</v>
          </cell>
          <cell r="I42">
            <v>0</v>
          </cell>
          <cell r="J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بنها 42</v>
          </cell>
          <cell r="C43">
            <v>223.28</v>
          </cell>
          <cell r="D43">
            <v>55</v>
          </cell>
          <cell r="I43">
            <v>0</v>
          </cell>
          <cell r="J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بنها 43</v>
          </cell>
          <cell r="C44">
            <v>246.35</v>
          </cell>
          <cell r="D44">
            <v>61</v>
          </cell>
          <cell r="I44">
            <v>0</v>
          </cell>
          <cell r="J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بنها 44</v>
          </cell>
          <cell r="C45">
            <v>217.48</v>
          </cell>
          <cell r="D45">
            <v>54</v>
          </cell>
          <cell r="I45">
            <v>0</v>
          </cell>
          <cell r="J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بنها 45</v>
          </cell>
          <cell r="C46">
            <v>193.35999999999999</v>
          </cell>
          <cell r="D46">
            <v>48</v>
          </cell>
          <cell r="I46">
            <v>0</v>
          </cell>
          <cell r="J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بنها 46</v>
          </cell>
          <cell r="C47">
            <v>193.35999999999999</v>
          </cell>
          <cell r="D47">
            <v>48</v>
          </cell>
          <cell r="I47">
            <v>0</v>
          </cell>
          <cell r="J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بنها 47</v>
          </cell>
          <cell r="C48">
            <v>190.56</v>
          </cell>
          <cell r="D48">
            <v>47</v>
          </cell>
          <cell r="I48">
            <v>0</v>
          </cell>
          <cell r="J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بنها 48</v>
          </cell>
          <cell r="C49">
            <v>269.64</v>
          </cell>
          <cell r="D49">
            <v>67</v>
          </cell>
          <cell r="I49">
            <v>0</v>
          </cell>
          <cell r="J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بنها 49</v>
          </cell>
          <cell r="C50">
            <v>269.28000000000003</v>
          </cell>
          <cell r="D50">
            <v>67</v>
          </cell>
          <cell r="I50">
            <v>0</v>
          </cell>
          <cell r="J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بنها 50</v>
          </cell>
          <cell r="C51">
            <v>222.8</v>
          </cell>
          <cell r="D51">
            <v>55</v>
          </cell>
          <cell r="I51">
            <v>0</v>
          </cell>
          <cell r="J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بنها 51</v>
          </cell>
          <cell r="C52">
            <v>304.17</v>
          </cell>
          <cell r="D52">
            <v>76</v>
          </cell>
          <cell r="I52">
            <v>0</v>
          </cell>
          <cell r="J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بنها 52</v>
          </cell>
          <cell r="C53">
            <v>341.03</v>
          </cell>
          <cell r="D53">
            <v>85</v>
          </cell>
          <cell r="I53">
            <v>0</v>
          </cell>
          <cell r="J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بنها 53</v>
          </cell>
          <cell r="C54">
            <v>383.32</v>
          </cell>
          <cell r="D54">
            <v>95</v>
          </cell>
          <cell r="I54">
            <v>0</v>
          </cell>
          <cell r="J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بنها 54</v>
          </cell>
          <cell r="C55">
            <v>313.61</v>
          </cell>
          <cell r="D55">
            <v>78</v>
          </cell>
          <cell r="I55">
            <v>0</v>
          </cell>
          <cell r="J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بنها 55</v>
          </cell>
          <cell r="C56">
            <v>309.87</v>
          </cell>
          <cell r="D56">
            <v>77</v>
          </cell>
          <cell r="I56">
            <v>0</v>
          </cell>
          <cell r="J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بنها 56</v>
          </cell>
          <cell r="C57">
            <v>279.54000000000002</v>
          </cell>
          <cell r="D57">
            <v>69</v>
          </cell>
          <cell r="I57">
            <v>0</v>
          </cell>
          <cell r="J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بنها 57</v>
          </cell>
          <cell r="C58">
            <v>269.7</v>
          </cell>
          <cell r="D58">
            <v>67</v>
          </cell>
          <cell r="I58">
            <v>0</v>
          </cell>
          <cell r="J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بنها 58</v>
          </cell>
          <cell r="C59">
            <v>250.15</v>
          </cell>
          <cell r="D59">
            <v>62</v>
          </cell>
          <cell r="I59">
            <v>0</v>
          </cell>
          <cell r="J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بنها 59</v>
          </cell>
          <cell r="C60">
            <v>189.35999999999999</v>
          </cell>
          <cell r="D60">
            <v>47</v>
          </cell>
          <cell r="I60">
            <v>0</v>
          </cell>
          <cell r="J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بنها 60</v>
          </cell>
          <cell r="C61">
            <v>242.07</v>
          </cell>
          <cell r="D61">
            <v>60</v>
          </cell>
          <cell r="I61">
            <v>0</v>
          </cell>
          <cell r="J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بنها 61</v>
          </cell>
          <cell r="C62">
            <v>291.06</v>
          </cell>
          <cell r="D62">
            <v>72</v>
          </cell>
          <cell r="I62">
            <v>0</v>
          </cell>
          <cell r="J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بنها 62</v>
          </cell>
          <cell r="C63">
            <v>238.07</v>
          </cell>
          <cell r="D63">
            <v>59</v>
          </cell>
          <cell r="I63">
            <v>0</v>
          </cell>
          <cell r="J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بنها 63</v>
          </cell>
          <cell r="C64">
            <v>303.78000000000003</v>
          </cell>
          <cell r="D64">
            <v>75</v>
          </cell>
          <cell r="I64">
            <v>0</v>
          </cell>
          <cell r="J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بنها 64</v>
          </cell>
          <cell r="C65">
            <v>244.47</v>
          </cell>
          <cell r="D65">
            <v>61</v>
          </cell>
          <cell r="I65">
            <v>0</v>
          </cell>
          <cell r="J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بنها 65</v>
          </cell>
          <cell r="C66">
            <v>265.95999999999998</v>
          </cell>
          <cell r="D66">
            <v>66</v>
          </cell>
          <cell r="I66">
            <v>0</v>
          </cell>
          <cell r="J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بنها 66</v>
          </cell>
          <cell r="C67">
            <v>331.52</v>
          </cell>
          <cell r="D67">
            <v>82</v>
          </cell>
          <cell r="I67">
            <v>0</v>
          </cell>
          <cell r="J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بنها 67</v>
          </cell>
          <cell r="C68">
            <v>242.47</v>
          </cell>
          <cell r="D68">
            <v>60</v>
          </cell>
          <cell r="I68">
            <v>0</v>
          </cell>
          <cell r="J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بنها 68</v>
          </cell>
          <cell r="C69">
            <v>253.55</v>
          </cell>
          <cell r="D69">
            <v>63</v>
          </cell>
          <cell r="I69">
            <v>0</v>
          </cell>
          <cell r="J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بنها 69</v>
          </cell>
          <cell r="C70">
            <v>269.28000000000003</v>
          </cell>
          <cell r="D70">
            <v>67</v>
          </cell>
          <cell r="I70">
            <v>0</v>
          </cell>
          <cell r="J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بنها 70</v>
          </cell>
          <cell r="C71">
            <v>241.99</v>
          </cell>
          <cell r="D71">
            <v>60</v>
          </cell>
          <cell r="I71">
            <v>0</v>
          </cell>
          <cell r="J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بنها 71</v>
          </cell>
          <cell r="C72">
            <v>403.94</v>
          </cell>
          <cell r="D72">
            <v>100</v>
          </cell>
          <cell r="I72">
            <v>0</v>
          </cell>
          <cell r="J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بنها 72</v>
          </cell>
          <cell r="C73">
            <v>247.35</v>
          </cell>
          <cell r="D73">
            <v>61</v>
          </cell>
          <cell r="I73">
            <v>0</v>
          </cell>
          <cell r="J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بنها 73</v>
          </cell>
          <cell r="C74">
            <v>335.9</v>
          </cell>
          <cell r="D74">
            <v>83</v>
          </cell>
          <cell r="I74">
            <v>0</v>
          </cell>
          <cell r="J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بنها 74</v>
          </cell>
          <cell r="C75">
            <v>425.71999999999997</v>
          </cell>
          <cell r="D75">
            <v>106</v>
          </cell>
          <cell r="I75">
            <v>0</v>
          </cell>
          <cell r="J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بنها 75</v>
          </cell>
          <cell r="C76">
            <v>424.59</v>
          </cell>
          <cell r="D76">
            <v>106</v>
          </cell>
          <cell r="I76">
            <v>0</v>
          </cell>
          <cell r="J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بنها 76</v>
          </cell>
          <cell r="C77">
            <v>236.55</v>
          </cell>
          <cell r="D77">
            <v>59</v>
          </cell>
          <cell r="I77">
            <v>0</v>
          </cell>
          <cell r="J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بنها 77</v>
          </cell>
          <cell r="C78">
            <v>382.17</v>
          </cell>
          <cell r="D78">
            <v>95</v>
          </cell>
          <cell r="I78">
            <v>0</v>
          </cell>
          <cell r="J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بنها 78</v>
          </cell>
          <cell r="C79">
            <v>484.08000000000004</v>
          </cell>
          <cell r="D79">
            <v>121</v>
          </cell>
          <cell r="I79">
            <v>0</v>
          </cell>
          <cell r="J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بنها 79</v>
          </cell>
          <cell r="C80">
            <v>314.39999999999998</v>
          </cell>
          <cell r="D80">
            <v>78</v>
          </cell>
          <cell r="I80">
            <v>0</v>
          </cell>
          <cell r="J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بنها 80</v>
          </cell>
          <cell r="C81">
            <v>387.3</v>
          </cell>
          <cell r="D81">
            <v>96</v>
          </cell>
          <cell r="I81">
            <v>0</v>
          </cell>
          <cell r="J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بنها 81</v>
          </cell>
          <cell r="C82">
            <v>381.09</v>
          </cell>
          <cell r="D82">
            <v>95</v>
          </cell>
          <cell r="I82">
            <v>0</v>
          </cell>
          <cell r="J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بنها 82</v>
          </cell>
          <cell r="C83">
            <v>212.2</v>
          </cell>
          <cell r="D83">
            <v>53</v>
          </cell>
          <cell r="I83">
            <v>0</v>
          </cell>
          <cell r="J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بنها 83</v>
          </cell>
          <cell r="C84">
            <v>275.92</v>
          </cell>
          <cell r="D84">
            <v>68</v>
          </cell>
          <cell r="I84">
            <v>0</v>
          </cell>
          <cell r="J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بنها 84</v>
          </cell>
          <cell r="C85">
            <v>317.16000000000003</v>
          </cell>
          <cell r="D85">
            <v>79</v>
          </cell>
          <cell r="I85">
            <v>0</v>
          </cell>
          <cell r="J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بنها 85</v>
          </cell>
          <cell r="C86">
            <v>322.76000000000005</v>
          </cell>
          <cell r="D86">
            <v>80</v>
          </cell>
          <cell r="I86">
            <v>0</v>
          </cell>
          <cell r="J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بنها 86</v>
          </cell>
          <cell r="C87">
            <v>360.37</v>
          </cell>
          <cell r="D87">
            <v>90</v>
          </cell>
          <cell r="I87">
            <v>0</v>
          </cell>
          <cell r="J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بنها 87</v>
          </cell>
          <cell r="C88">
            <v>272.82</v>
          </cell>
          <cell r="D88">
            <v>68</v>
          </cell>
          <cell r="I88">
            <v>0</v>
          </cell>
          <cell r="J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بنها 88</v>
          </cell>
          <cell r="C89">
            <v>184.96</v>
          </cell>
          <cell r="D89">
            <v>46</v>
          </cell>
          <cell r="I89">
            <v>0</v>
          </cell>
          <cell r="J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بنها 89</v>
          </cell>
          <cell r="C90">
            <v>275.78000000000003</v>
          </cell>
          <cell r="D90">
            <v>68</v>
          </cell>
          <cell r="I90">
            <v>0</v>
          </cell>
          <cell r="J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بنها 90</v>
          </cell>
          <cell r="C91">
            <v>193.35999999999999</v>
          </cell>
          <cell r="D91">
            <v>48</v>
          </cell>
          <cell r="I91">
            <v>0</v>
          </cell>
          <cell r="J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بنها 91</v>
          </cell>
          <cell r="C92">
            <v>274.02999999999997</v>
          </cell>
          <cell r="D92">
            <v>68</v>
          </cell>
          <cell r="I92">
            <v>0</v>
          </cell>
          <cell r="J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بنها 92</v>
          </cell>
          <cell r="C93">
            <v>382.65</v>
          </cell>
          <cell r="D93">
            <v>95</v>
          </cell>
          <cell r="I93">
            <v>0</v>
          </cell>
          <cell r="J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بنها 93</v>
          </cell>
          <cell r="C94">
            <v>463.45</v>
          </cell>
          <cell r="D94">
            <v>115</v>
          </cell>
          <cell r="I94">
            <v>0</v>
          </cell>
          <cell r="J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بنها 94</v>
          </cell>
          <cell r="C95">
            <v>352.92</v>
          </cell>
          <cell r="D95">
            <v>88</v>
          </cell>
          <cell r="I95">
            <v>0</v>
          </cell>
          <cell r="J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بنها 95</v>
          </cell>
          <cell r="C96">
            <v>264.45</v>
          </cell>
          <cell r="D96">
            <v>66</v>
          </cell>
          <cell r="I96">
            <v>0</v>
          </cell>
          <cell r="J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بنها 96</v>
          </cell>
          <cell r="C97">
            <v>297.04000000000002</v>
          </cell>
          <cell r="D97">
            <v>74</v>
          </cell>
          <cell r="I97">
            <v>0</v>
          </cell>
          <cell r="J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بنها 97</v>
          </cell>
          <cell r="C98">
            <v>306.21999999999997</v>
          </cell>
          <cell r="D98">
            <v>76</v>
          </cell>
          <cell r="I98">
            <v>0</v>
          </cell>
          <cell r="J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بنها 98</v>
          </cell>
          <cell r="C99">
            <v>231.64000000000001</v>
          </cell>
          <cell r="D99">
            <v>57</v>
          </cell>
          <cell r="I99">
            <v>0</v>
          </cell>
          <cell r="J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بنها 99</v>
          </cell>
          <cell r="C100">
            <v>377.22</v>
          </cell>
          <cell r="D100">
            <v>94</v>
          </cell>
          <cell r="I100">
            <v>0</v>
          </cell>
          <cell r="J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بنها 100</v>
          </cell>
          <cell r="C101">
            <v>156</v>
          </cell>
          <cell r="D101">
            <v>39</v>
          </cell>
          <cell r="I101">
            <v>0</v>
          </cell>
          <cell r="J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بنها 101</v>
          </cell>
          <cell r="C102">
            <v>156</v>
          </cell>
          <cell r="D102">
            <v>39</v>
          </cell>
          <cell r="I102">
            <v>0</v>
          </cell>
          <cell r="J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بنها 102</v>
          </cell>
          <cell r="C103">
            <v>156</v>
          </cell>
          <cell r="D103">
            <v>39</v>
          </cell>
          <cell r="I103">
            <v>0</v>
          </cell>
          <cell r="J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بنها 103</v>
          </cell>
          <cell r="C104">
            <v>120</v>
          </cell>
          <cell r="D104">
            <v>30</v>
          </cell>
          <cell r="I104">
            <v>0</v>
          </cell>
          <cell r="J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بنها 104</v>
          </cell>
          <cell r="C105">
            <v>411.68</v>
          </cell>
          <cell r="D105">
            <v>102</v>
          </cell>
          <cell r="I105">
            <v>0</v>
          </cell>
          <cell r="J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بنها 105</v>
          </cell>
          <cell r="C106">
            <v>342.09000000000003</v>
          </cell>
          <cell r="D106">
            <v>85</v>
          </cell>
          <cell r="I106">
            <v>0</v>
          </cell>
          <cell r="J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بنها 106</v>
          </cell>
          <cell r="C107">
            <v>383.92999999999995</v>
          </cell>
          <cell r="D107">
            <v>95</v>
          </cell>
          <cell r="I107">
            <v>0</v>
          </cell>
          <cell r="J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بنها 107</v>
          </cell>
          <cell r="C108">
            <v>269.67</v>
          </cell>
          <cell r="D108">
            <v>67</v>
          </cell>
          <cell r="I108">
            <v>0</v>
          </cell>
          <cell r="J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بنها 108</v>
          </cell>
          <cell r="C109">
            <v>270.58</v>
          </cell>
          <cell r="D109">
            <v>67</v>
          </cell>
          <cell r="I109">
            <v>0</v>
          </cell>
          <cell r="J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بنها 109</v>
          </cell>
          <cell r="C110">
            <v>415.76</v>
          </cell>
          <cell r="D110">
            <v>103</v>
          </cell>
          <cell r="I110">
            <v>0</v>
          </cell>
          <cell r="J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بنها 110</v>
          </cell>
          <cell r="C111">
            <v>269.3</v>
          </cell>
          <cell r="D111">
            <v>67</v>
          </cell>
          <cell r="I111">
            <v>0</v>
          </cell>
          <cell r="J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بنها 111</v>
          </cell>
          <cell r="C112">
            <v>318.55</v>
          </cell>
          <cell r="D112">
            <v>79</v>
          </cell>
          <cell r="I112">
            <v>0</v>
          </cell>
          <cell r="J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بنها 112</v>
          </cell>
          <cell r="C113">
            <v>243.47</v>
          </cell>
          <cell r="D113">
            <v>60</v>
          </cell>
          <cell r="I113">
            <v>0</v>
          </cell>
          <cell r="J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بنها 113</v>
          </cell>
          <cell r="C114">
            <v>279.12</v>
          </cell>
          <cell r="D114">
            <v>69</v>
          </cell>
          <cell r="I114">
            <v>0</v>
          </cell>
          <cell r="J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بنها 114</v>
          </cell>
          <cell r="C115">
            <v>326.12</v>
          </cell>
          <cell r="D115">
            <v>81</v>
          </cell>
          <cell r="I115">
            <v>0</v>
          </cell>
          <cell r="J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بنها 115</v>
          </cell>
          <cell r="C116">
            <v>320.06</v>
          </cell>
          <cell r="D116">
            <v>80</v>
          </cell>
          <cell r="I116">
            <v>0</v>
          </cell>
          <cell r="J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بنها 116</v>
          </cell>
          <cell r="C117">
            <v>270.18</v>
          </cell>
          <cell r="D117">
            <v>67</v>
          </cell>
          <cell r="I117">
            <v>0</v>
          </cell>
          <cell r="J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بنها 117</v>
          </cell>
          <cell r="C118">
            <v>343.92</v>
          </cell>
          <cell r="D118">
            <v>85</v>
          </cell>
          <cell r="I118">
            <v>0</v>
          </cell>
          <cell r="J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بنها 118</v>
          </cell>
          <cell r="C119">
            <v>227.64000000000001</v>
          </cell>
          <cell r="D119">
            <v>56</v>
          </cell>
          <cell r="I119">
            <v>0</v>
          </cell>
          <cell r="J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بنها 119</v>
          </cell>
          <cell r="C120">
            <v>304.91999999999996</v>
          </cell>
          <cell r="D120">
            <v>76</v>
          </cell>
          <cell r="I120">
            <v>0</v>
          </cell>
          <cell r="J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بنها 120</v>
          </cell>
          <cell r="C121">
            <v>270.41000000000003</v>
          </cell>
          <cell r="D121">
            <v>67</v>
          </cell>
          <cell r="I121">
            <v>0</v>
          </cell>
          <cell r="J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بنها 121</v>
          </cell>
          <cell r="C122">
            <v>205.2</v>
          </cell>
          <cell r="D122">
            <v>51</v>
          </cell>
          <cell r="I122">
            <v>0</v>
          </cell>
          <cell r="J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بنها 122</v>
          </cell>
          <cell r="C123">
            <v>384.5</v>
          </cell>
          <cell r="D123">
            <v>96</v>
          </cell>
          <cell r="I123">
            <v>0</v>
          </cell>
          <cell r="J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بنها 123</v>
          </cell>
          <cell r="C124">
            <v>129.32</v>
          </cell>
          <cell r="D124">
            <v>32</v>
          </cell>
          <cell r="I124">
            <v>0</v>
          </cell>
          <cell r="J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بنها 124</v>
          </cell>
          <cell r="C125">
            <v>129.32</v>
          </cell>
          <cell r="D125">
            <v>32</v>
          </cell>
          <cell r="I125">
            <v>0</v>
          </cell>
          <cell r="J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بنها 125</v>
          </cell>
          <cell r="C126">
            <v>519.57999999999993</v>
          </cell>
          <cell r="D126">
            <v>129</v>
          </cell>
          <cell r="I126">
            <v>0</v>
          </cell>
          <cell r="J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بنها 126</v>
          </cell>
          <cell r="C127">
            <v>248.35</v>
          </cell>
          <cell r="D127">
            <v>62</v>
          </cell>
          <cell r="I127">
            <v>0</v>
          </cell>
          <cell r="J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بنها 127</v>
          </cell>
          <cell r="C128">
            <v>270.48</v>
          </cell>
          <cell r="D128">
            <v>67</v>
          </cell>
          <cell r="I128">
            <v>0</v>
          </cell>
          <cell r="J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بنها 128</v>
          </cell>
          <cell r="C129">
            <v>217.2</v>
          </cell>
          <cell r="D129">
            <v>54</v>
          </cell>
          <cell r="I129">
            <v>0</v>
          </cell>
          <cell r="J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بنها 129</v>
          </cell>
          <cell r="C130">
            <v>243.86999999999998</v>
          </cell>
          <cell r="D130">
            <v>60</v>
          </cell>
          <cell r="I130">
            <v>0</v>
          </cell>
          <cell r="J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بنها 130</v>
          </cell>
          <cell r="C131">
            <v>304.24</v>
          </cell>
          <cell r="D131">
            <v>76</v>
          </cell>
          <cell r="I131">
            <v>0</v>
          </cell>
          <cell r="J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بنها 131</v>
          </cell>
          <cell r="C132">
            <v>232.64000000000001</v>
          </cell>
          <cell r="D132">
            <v>58</v>
          </cell>
          <cell r="I132">
            <v>0</v>
          </cell>
          <cell r="J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بنها 132</v>
          </cell>
          <cell r="C133">
            <v>260.17</v>
          </cell>
          <cell r="D133">
            <v>65</v>
          </cell>
          <cell r="I133">
            <v>0</v>
          </cell>
          <cell r="J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بنها 133</v>
          </cell>
          <cell r="C134">
            <v>249.22</v>
          </cell>
          <cell r="D134">
            <v>62</v>
          </cell>
          <cell r="I134">
            <v>0</v>
          </cell>
          <cell r="J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بنها 134</v>
          </cell>
          <cell r="C135">
            <v>282.97000000000003</v>
          </cell>
          <cell r="D135">
            <v>70</v>
          </cell>
          <cell r="I135">
            <v>0</v>
          </cell>
          <cell r="J135">
            <v>0</v>
          </cell>
          <cell r="M135">
            <v>0</v>
          </cell>
          <cell r="N135">
            <v>0</v>
          </cell>
        </row>
        <row r="136">
          <cell r="A136">
            <v>173</v>
          </cell>
          <cell r="B136" t="str">
            <v>بنها 173</v>
          </cell>
          <cell r="C136">
            <v>264.76</v>
          </cell>
          <cell r="D136">
            <v>66</v>
          </cell>
          <cell r="I136">
            <v>0</v>
          </cell>
          <cell r="J136">
            <v>0</v>
          </cell>
          <cell r="M136">
            <v>0</v>
          </cell>
          <cell r="N136">
            <v>0</v>
          </cell>
        </row>
        <row r="137">
          <cell r="A137">
            <v>135</v>
          </cell>
          <cell r="B137" t="str">
            <v>بنها 135</v>
          </cell>
          <cell r="C137">
            <v>232.64000000000001</v>
          </cell>
          <cell r="D137">
            <v>58</v>
          </cell>
          <cell r="I137">
            <v>0</v>
          </cell>
          <cell r="J137">
            <v>0</v>
          </cell>
          <cell r="M137">
            <v>0</v>
          </cell>
          <cell r="N137">
            <v>0</v>
          </cell>
        </row>
        <row r="138">
          <cell r="A138">
            <v>136</v>
          </cell>
          <cell r="B138" t="str">
            <v>بنها 136</v>
          </cell>
          <cell r="C138">
            <v>227.64000000000001</v>
          </cell>
          <cell r="D138">
            <v>56</v>
          </cell>
          <cell r="I138">
            <v>0</v>
          </cell>
          <cell r="J138">
            <v>0</v>
          </cell>
          <cell r="M138">
            <v>0</v>
          </cell>
          <cell r="N138">
            <v>0</v>
          </cell>
        </row>
        <row r="139">
          <cell r="A139">
            <v>137</v>
          </cell>
          <cell r="B139" t="str">
            <v>بنها 137</v>
          </cell>
          <cell r="C139">
            <v>156</v>
          </cell>
          <cell r="D139">
            <v>39</v>
          </cell>
          <cell r="I139">
            <v>0</v>
          </cell>
          <cell r="J139">
            <v>0</v>
          </cell>
          <cell r="M139">
            <v>0</v>
          </cell>
          <cell r="N139">
            <v>0</v>
          </cell>
        </row>
        <row r="140">
          <cell r="A140">
            <v>138</v>
          </cell>
          <cell r="B140" t="str">
            <v>بنها 138</v>
          </cell>
          <cell r="C140">
            <v>180.96</v>
          </cell>
          <cell r="D140">
            <v>45</v>
          </cell>
          <cell r="I140">
            <v>0</v>
          </cell>
          <cell r="J140">
            <v>0</v>
          </cell>
          <cell r="M140">
            <v>0</v>
          </cell>
          <cell r="N140">
            <v>0</v>
          </cell>
        </row>
        <row r="141">
          <cell r="A141">
            <v>144</v>
          </cell>
          <cell r="B141" t="str">
            <v>بنها 144</v>
          </cell>
          <cell r="C141">
            <v>354.47</v>
          </cell>
          <cell r="D141">
            <v>88</v>
          </cell>
          <cell r="I141">
            <v>0</v>
          </cell>
          <cell r="J141">
            <v>0</v>
          </cell>
          <cell r="M141">
            <v>0</v>
          </cell>
          <cell r="N141">
            <v>0</v>
          </cell>
        </row>
        <row r="142">
          <cell r="A142">
            <v>145</v>
          </cell>
          <cell r="B142" t="str">
            <v>بنها 145</v>
          </cell>
          <cell r="C142">
            <v>349.88</v>
          </cell>
          <cell r="D142">
            <v>87</v>
          </cell>
          <cell r="I142">
            <v>0</v>
          </cell>
          <cell r="J142">
            <v>0</v>
          </cell>
          <cell r="M142">
            <v>0</v>
          </cell>
          <cell r="N142">
            <v>0</v>
          </cell>
        </row>
        <row r="143">
          <cell r="A143">
            <v>146</v>
          </cell>
          <cell r="B143" t="str">
            <v>بنها 146</v>
          </cell>
          <cell r="C143">
            <v>174.72</v>
          </cell>
          <cell r="D143">
            <v>43</v>
          </cell>
          <cell r="I143">
            <v>0</v>
          </cell>
          <cell r="J143">
            <v>0</v>
          </cell>
          <cell r="M143">
            <v>0</v>
          </cell>
          <cell r="N143">
            <v>0</v>
          </cell>
        </row>
        <row r="144">
          <cell r="A144">
            <v>147</v>
          </cell>
          <cell r="B144" t="str">
            <v>بنها 147</v>
          </cell>
          <cell r="C144">
            <v>306.98999999999995</v>
          </cell>
          <cell r="D144">
            <v>76</v>
          </cell>
          <cell r="I144">
            <v>0</v>
          </cell>
          <cell r="J144">
            <v>0</v>
          </cell>
          <cell r="M144">
            <v>0</v>
          </cell>
          <cell r="N144">
            <v>0</v>
          </cell>
        </row>
        <row r="145">
          <cell r="A145">
            <v>148</v>
          </cell>
          <cell r="B145" t="str">
            <v>بنها 148</v>
          </cell>
          <cell r="C145">
            <v>242.47</v>
          </cell>
          <cell r="D145">
            <v>60</v>
          </cell>
          <cell r="I145">
            <v>0</v>
          </cell>
          <cell r="J145">
            <v>0</v>
          </cell>
          <cell r="M145">
            <v>0</v>
          </cell>
          <cell r="N145">
            <v>0</v>
          </cell>
        </row>
        <row r="146">
          <cell r="A146">
            <v>156</v>
          </cell>
          <cell r="B146" t="str">
            <v>بنها 156</v>
          </cell>
          <cell r="C146">
            <v>167.4</v>
          </cell>
          <cell r="D146">
            <v>41</v>
          </cell>
          <cell r="I146">
            <v>0</v>
          </cell>
          <cell r="J146">
            <v>0</v>
          </cell>
          <cell r="M146">
            <v>0</v>
          </cell>
          <cell r="N146">
            <v>0</v>
          </cell>
        </row>
        <row r="147">
          <cell r="A147">
            <v>158</v>
          </cell>
          <cell r="B147" t="str">
            <v>بنها 158</v>
          </cell>
          <cell r="C147">
            <v>122.04</v>
          </cell>
          <cell r="D147">
            <v>30</v>
          </cell>
          <cell r="I147">
            <v>0</v>
          </cell>
          <cell r="J147">
            <v>0</v>
          </cell>
          <cell r="M147">
            <v>0</v>
          </cell>
          <cell r="N147">
            <v>0</v>
          </cell>
        </row>
        <row r="148">
          <cell r="A148">
            <v>159</v>
          </cell>
          <cell r="B148" t="str">
            <v>بنها 159</v>
          </cell>
          <cell r="C148">
            <v>112.5</v>
          </cell>
          <cell r="D148">
            <v>28</v>
          </cell>
          <cell r="I148">
            <v>0</v>
          </cell>
          <cell r="J148">
            <v>0</v>
          </cell>
          <cell r="M148">
            <v>0</v>
          </cell>
          <cell r="N148">
            <v>0</v>
          </cell>
        </row>
        <row r="149">
          <cell r="A149" t="e">
            <v>#REF!</v>
          </cell>
          <cell r="B149" t="e">
            <v>#REF!</v>
          </cell>
          <cell r="C149" t="e">
            <v>#REF!</v>
          </cell>
          <cell r="D149" t="e">
            <v>#REF!</v>
          </cell>
          <cell r="I149">
            <v>0</v>
          </cell>
          <cell r="J149">
            <v>0</v>
          </cell>
          <cell r="M149">
            <v>0</v>
          </cell>
          <cell r="N149">
            <v>0</v>
          </cell>
        </row>
        <row r="150">
          <cell r="A150" t="e">
            <v>#REF!</v>
          </cell>
          <cell r="B150" t="e">
            <v>#REF!</v>
          </cell>
          <cell r="C150" t="e">
            <v>#REF!</v>
          </cell>
          <cell r="D150" t="e">
            <v>#REF!</v>
          </cell>
          <cell r="I150">
            <v>0</v>
          </cell>
          <cell r="J150">
            <v>0</v>
          </cell>
          <cell r="M150">
            <v>0</v>
          </cell>
          <cell r="N150">
            <v>0</v>
          </cell>
        </row>
        <row r="151">
          <cell r="A151" t="e">
            <v>#REF!</v>
          </cell>
          <cell r="B151" t="e">
            <v>#REF!</v>
          </cell>
          <cell r="C151" t="e">
            <v>#REF!</v>
          </cell>
          <cell r="D151" t="e">
            <v>#REF!</v>
          </cell>
          <cell r="I151">
            <v>0</v>
          </cell>
          <cell r="J151">
            <v>0</v>
          </cell>
          <cell r="M151">
            <v>0</v>
          </cell>
          <cell r="N151">
            <v>0</v>
          </cell>
        </row>
        <row r="152">
          <cell r="A152" t="e">
            <v>#REF!</v>
          </cell>
          <cell r="B152" t="e">
            <v>#REF!</v>
          </cell>
          <cell r="C152" t="e">
            <v>#REF!</v>
          </cell>
          <cell r="D152" t="e">
            <v>#REF!</v>
          </cell>
          <cell r="I152">
            <v>0</v>
          </cell>
          <cell r="J152">
            <v>0</v>
          </cell>
          <cell r="M152">
            <v>0</v>
          </cell>
          <cell r="N152">
            <v>0</v>
          </cell>
        </row>
        <row r="153">
          <cell r="A153">
            <v>160</v>
          </cell>
          <cell r="B153" t="str">
            <v>بنها 160</v>
          </cell>
          <cell r="C153">
            <v>112.5</v>
          </cell>
          <cell r="D153">
            <v>28</v>
          </cell>
          <cell r="I153">
            <v>0</v>
          </cell>
          <cell r="J153">
            <v>0</v>
          </cell>
          <cell r="M153">
            <v>0</v>
          </cell>
          <cell r="N153">
            <v>0</v>
          </cell>
        </row>
        <row r="154">
          <cell r="A154">
            <v>161</v>
          </cell>
          <cell r="B154" t="str">
            <v>بنها 161</v>
          </cell>
          <cell r="C154">
            <v>112.5</v>
          </cell>
          <cell r="D154">
            <v>28</v>
          </cell>
          <cell r="I154">
            <v>0</v>
          </cell>
          <cell r="J154">
            <v>0</v>
          </cell>
          <cell r="M154">
            <v>0</v>
          </cell>
          <cell r="N154">
            <v>0</v>
          </cell>
        </row>
        <row r="155">
          <cell r="A155">
            <v>162</v>
          </cell>
          <cell r="B155" t="str">
            <v>بنها 162</v>
          </cell>
          <cell r="C155">
            <v>112.5</v>
          </cell>
          <cell r="D155">
            <v>28</v>
          </cell>
          <cell r="I155">
            <v>0</v>
          </cell>
          <cell r="J155">
            <v>0</v>
          </cell>
          <cell r="M155">
            <v>0</v>
          </cell>
          <cell r="N155">
            <v>0</v>
          </cell>
        </row>
        <row r="156">
          <cell r="A156">
            <v>163</v>
          </cell>
          <cell r="B156" t="str">
            <v>بنها 163</v>
          </cell>
          <cell r="C156">
            <v>112.5</v>
          </cell>
          <cell r="D156">
            <v>28</v>
          </cell>
          <cell r="I156">
            <v>0</v>
          </cell>
          <cell r="J156">
            <v>0</v>
          </cell>
          <cell r="M156">
            <v>0</v>
          </cell>
          <cell r="N156">
            <v>0</v>
          </cell>
        </row>
        <row r="157">
          <cell r="A157">
            <v>164</v>
          </cell>
          <cell r="B157" t="str">
            <v>بنها 164</v>
          </cell>
          <cell r="C157">
            <v>290.20999999999998</v>
          </cell>
          <cell r="D157">
            <v>72</v>
          </cell>
          <cell r="I157">
            <v>0</v>
          </cell>
          <cell r="J157">
            <v>0</v>
          </cell>
          <cell r="M157">
            <v>0</v>
          </cell>
          <cell r="N157">
            <v>0</v>
          </cell>
        </row>
        <row r="158">
          <cell r="A158">
            <v>149</v>
          </cell>
          <cell r="B158" t="str">
            <v>بنها 149</v>
          </cell>
          <cell r="C158">
            <v>527.12</v>
          </cell>
          <cell r="D158">
            <v>131</v>
          </cell>
          <cell r="I158">
            <v>0</v>
          </cell>
          <cell r="J158">
            <v>0</v>
          </cell>
          <cell r="M158">
            <v>0</v>
          </cell>
          <cell r="N158">
            <v>0</v>
          </cell>
        </row>
        <row r="159">
          <cell r="A159">
            <v>150</v>
          </cell>
          <cell r="B159" t="str">
            <v>بنها 150</v>
          </cell>
          <cell r="C159">
            <v>381.18</v>
          </cell>
          <cell r="D159">
            <v>95</v>
          </cell>
          <cell r="I159">
            <v>0</v>
          </cell>
          <cell r="J159">
            <v>0</v>
          </cell>
          <cell r="M159">
            <v>0</v>
          </cell>
          <cell r="N159">
            <v>0</v>
          </cell>
        </row>
        <row r="160">
          <cell r="A160">
            <v>151</v>
          </cell>
          <cell r="B160" t="str">
            <v>بنها 151</v>
          </cell>
          <cell r="C160">
            <v>259.89999999999998</v>
          </cell>
          <cell r="D160">
            <v>64</v>
          </cell>
          <cell r="I160">
            <v>0</v>
          </cell>
          <cell r="J160">
            <v>0</v>
          </cell>
          <cell r="M160">
            <v>0</v>
          </cell>
          <cell r="N160">
            <v>0</v>
          </cell>
        </row>
        <row r="161">
          <cell r="A161">
            <v>152</v>
          </cell>
          <cell r="B161" t="str">
            <v>بنها 152</v>
          </cell>
          <cell r="C161">
            <v>324.78000000000003</v>
          </cell>
          <cell r="D161">
            <v>81</v>
          </cell>
          <cell r="I161">
            <v>0</v>
          </cell>
          <cell r="J161">
            <v>0</v>
          </cell>
          <cell r="M161">
            <v>0</v>
          </cell>
          <cell r="N161">
            <v>0</v>
          </cell>
        </row>
        <row r="162">
          <cell r="A162">
            <v>153</v>
          </cell>
          <cell r="B162" t="str">
            <v>بنها 153</v>
          </cell>
          <cell r="C162">
            <v>311.81</v>
          </cell>
          <cell r="D162">
            <v>77</v>
          </cell>
          <cell r="I162">
            <v>0</v>
          </cell>
          <cell r="J162">
            <v>0</v>
          </cell>
          <cell r="M162">
            <v>0</v>
          </cell>
          <cell r="N162">
            <v>0</v>
          </cell>
        </row>
        <row r="163">
          <cell r="A163">
            <v>154</v>
          </cell>
          <cell r="B163" t="str">
            <v>بنها 154</v>
          </cell>
          <cell r="C163">
            <v>299.96999999999997</v>
          </cell>
          <cell r="D163">
            <v>74</v>
          </cell>
          <cell r="I163">
            <v>0</v>
          </cell>
          <cell r="J163">
            <v>0</v>
          </cell>
          <cell r="M163">
            <v>0</v>
          </cell>
          <cell r="N163">
            <v>0</v>
          </cell>
        </row>
        <row r="164">
          <cell r="A164">
            <v>155</v>
          </cell>
          <cell r="B164" t="str">
            <v>بنها 155</v>
          </cell>
          <cell r="C164">
            <v>248.35</v>
          </cell>
          <cell r="D164">
            <v>62</v>
          </cell>
          <cell r="I164">
            <v>0</v>
          </cell>
          <cell r="J164">
            <v>0</v>
          </cell>
          <cell r="M164">
            <v>0</v>
          </cell>
          <cell r="N164">
            <v>0</v>
          </cell>
        </row>
        <row r="165">
          <cell r="A165">
            <v>165</v>
          </cell>
          <cell r="B165" t="str">
            <v>بنها 165</v>
          </cell>
          <cell r="C165">
            <v>253.15</v>
          </cell>
        </row>
        <row r="166">
          <cell r="A166">
            <v>166</v>
          </cell>
          <cell r="B166" t="str">
            <v>بنها 166</v>
          </cell>
          <cell r="C166">
            <v>535.65</v>
          </cell>
        </row>
        <row r="167">
          <cell r="A167">
            <v>167</v>
          </cell>
          <cell r="B167" t="str">
            <v>بنها 167</v>
          </cell>
          <cell r="C167">
            <v>265.68</v>
          </cell>
        </row>
        <row r="168">
          <cell r="A168">
            <v>168</v>
          </cell>
          <cell r="B168" t="str">
            <v>بنها 168</v>
          </cell>
          <cell r="C168">
            <v>269.78000000000003</v>
          </cell>
        </row>
        <row r="169">
          <cell r="A169">
            <v>169</v>
          </cell>
          <cell r="B169" t="str">
            <v>بنها 169</v>
          </cell>
          <cell r="C169">
            <v>346.14</v>
          </cell>
        </row>
        <row r="170">
          <cell r="A170">
            <v>170</v>
          </cell>
          <cell r="B170" t="str">
            <v>بنها 170</v>
          </cell>
          <cell r="C170">
            <v>261.76</v>
          </cell>
        </row>
        <row r="171">
          <cell r="A171">
            <v>171</v>
          </cell>
          <cell r="B171" t="str">
            <v>بنها 171</v>
          </cell>
          <cell r="C171">
            <v>176.35999999999999</v>
          </cell>
        </row>
        <row r="172">
          <cell r="A172">
            <v>172</v>
          </cell>
          <cell r="B172" t="str">
            <v>بنها 172</v>
          </cell>
          <cell r="C172">
            <v>510.68999999999994</v>
          </cell>
        </row>
        <row r="173">
          <cell r="A173">
            <v>157</v>
          </cell>
          <cell r="B173" t="str">
            <v>بنها 157</v>
          </cell>
          <cell r="C173">
            <v>136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>
            <v>1</v>
          </cell>
          <cell r="B2" t="str">
            <v>بنها 1</v>
          </cell>
          <cell r="C2" t="str">
            <v>مدير عام المدرسة</v>
          </cell>
          <cell r="D2" t="str">
            <v>كبير</v>
          </cell>
          <cell r="E2">
            <v>37400</v>
          </cell>
          <cell r="F2" t="str">
            <v>متزوجه</v>
          </cell>
          <cell r="G2">
            <v>0</v>
          </cell>
          <cell r="H2" t="str">
            <v>نعم</v>
          </cell>
          <cell r="I2" t="str">
            <v>نقابى</v>
          </cell>
          <cell r="J2" t="str">
            <v>نعم</v>
          </cell>
          <cell r="K2">
            <v>0</v>
          </cell>
          <cell r="L2">
            <v>0</v>
          </cell>
          <cell r="M2">
            <v>0</v>
          </cell>
          <cell r="N2" t="str">
            <v>لا</v>
          </cell>
          <cell r="O2" t="str">
            <v>نعم</v>
          </cell>
          <cell r="P2" t="str">
            <v>ب ت</v>
          </cell>
          <cell r="Q2" t="str">
            <v>ثانوى</v>
          </cell>
          <cell r="R2">
            <v>125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497.34</v>
          </cell>
          <cell r="X2">
            <v>536.66</v>
          </cell>
          <cell r="Y2">
            <v>80.5</v>
          </cell>
          <cell r="Z2">
            <v>5.37</v>
          </cell>
          <cell r="AA2">
            <v>8.0500000000000007</v>
          </cell>
          <cell r="AB2">
            <v>10.73</v>
          </cell>
          <cell r="AC2">
            <v>2</v>
          </cell>
          <cell r="AD2">
            <v>4</v>
          </cell>
          <cell r="AE2">
            <v>0</v>
          </cell>
          <cell r="AF2">
            <v>6</v>
          </cell>
          <cell r="AG2">
            <v>0</v>
          </cell>
          <cell r="AH2">
            <v>11</v>
          </cell>
          <cell r="AI2">
            <v>248.67</v>
          </cell>
          <cell r="AJ2">
            <v>35.979999999999997</v>
          </cell>
          <cell r="AK2">
            <v>38.15</v>
          </cell>
          <cell r="AL2">
            <v>84.16</v>
          </cell>
          <cell r="AM2">
            <v>45.43</v>
          </cell>
          <cell r="AN2">
            <v>74.599999999999994</v>
          </cell>
          <cell r="AO2">
            <v>74.599999999999994</v>
          </cell>
          <cell r="AP2">
            <v>549.99</v>
          </cell>
          <cell r="AQ2">
            <v>0</v>
          </cell>
          <cell r="AR2">
            <v>0</v>
          </cell>
          <cell r="AS2">
            <v>10</v>
          </cell>
          <cell r="AT2">
            <v>1201.3</v>
          </cell>
          <cell r="AU2">
            <v>80.5</v>
          </cell>
          <cell r="AV2">
            <v>53.67</v>
          </cell>
          <cell r="AW2">
            <v>5.37</v>
          </cell>
          <cell r="AX2">
            <v>10.73</v>
          </cell>
          <cell r="AY2">
            <v>16.100000000000001</v>
          </cell>
          <cell r="AZ2">
            <v>0</v>
          </cell>
          <cell r="BA2">
            <v>0</v>
          </cell>
          <cell r="BB2">
            <v>0</v>
          </cell>
          <cell r="BC2">
            <v>37.57</v>
          </cell>
          <cell r="BD2">
            <v>8.0500000000000007</v>
          </cell>
          <cell r="BE2">
            <v>2.68</v>
          </cell>
          <cell r="BF2">
            <v>1</v>
          </cell>
          <cell r="BG2">
            <v>3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1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0.9</v>
          </cell>
          <cell r="CE2">
            <v>220.57</v>
          </cell>
          <cell r="CF2">
            <v>980.73</v>
          </cell>
          <cell r="CG2" t="str">
            <v>بنها 1</v>
          </cell>
          <cell r="CH2" t="str">
            <v>فقط تسعمائة وثمانون جنيه وثلاثة وسبعون قرش</v>
          </cell>
        </row>
        <row r="3">
          <cell r="A3">
            <v>2</v>
          </cell>
          <cell r="B3" t="str">
            <v>بنها 2</v>
          </cell>
          <cell r="C3">
            <v>0</v>
          </cell>
          <cell r="D3" t="str">
            <v>كبير</v>
          </cell>
          <cell r="E3">
            <v>0</v>
          </cell>
          <cell r="F3" t="str">
            <v>متزوج</v>
          </cell>
          <cell r="G3">
            <v>2</v>
          </cell>
          <cell r="H3">
            <v>0</v>
          </cell>
          <cell r="I3" t="str">
            <v>نقابى</v>
          </cell>
          <cell r="J3" t="str">
            <v>نعم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 t="str">
            <v>نعم</v>
          </cell>
          <cell r="P3" t="str">
            <v>ب ت</v>
          </cell>
          <cell r="Q3" t="str">
            <v>ثانوى</v>
          </cell>
          <cell r="R3">
            <v>125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530.83000000000004</v>
          </cell>
          <cell r="X3">
            <v>567.97</v>
          </cell>
          <cell r="Y3">
            <v>85.2</v>
          </cell>
          <cell r="Z3">
            <v>5.68</v>
          </cell>
          <cell r="AA3">
            <v>8.52</v>
          </cell>
          <cell r="AB3">
            <v>11.36</v>
          </cell>
          <cell r="AC3">
            <v>6</v>
          </cell>
          <cell r="AD3">
            <v>4</v>
          </cell>
          <cell r="AE3">
            <v>0</v>
          </cell>
          <cell r="AF3">
            <v>0</v>
          </cell>
          <cell r="AG3">
            <v>0</v>
          </cell>
          <cell r="AH3">
            <v>11</v>
          </cell>
          <cell r="AI3">
            <v>0</v>
          </cell>
          <cell r="AJ3">
            <v>38.51</v>
          </cell>
          <cell r="AK3">
            <v>41.57</v>
          </cell>
          <cell r="AL3">
            <v>90.97</v>
          </cell>
          <cell r="AM3">
            <v>49.17</v>
          </cell>
          <cell r="AN3">
            <v>79.62</v>
          </cell>
          <cell r="AO3">
            <v>79.62</v>
          </cell>
          <cell r="AP3">
            <v>320.83999999999997</v>
          </cell>
          <cell r="AQ3">
            <v>48.13</v>
          </cell>
          <cell r="AR3">
            <v>3.21</v>
          </cell>
          <cell r="AS3">
            <v>10</v>
          </cell>
          <cell r="AT3">
            <v>1060.9100000000003</v>
          </cell>
          <cell r="AU3">
            <v>85.2</v>
          </cell>
          <cell r="AV3">
            <v>56.8</v>
          </cell>
          <cell r="AW3">
            <v>5.68</v>
          </cell>
          <cell r="AX3">
            <v>11.36</v>
          </cell>
          <cell r="AY3">
            <v>17.04</v>
          </cell>
          <cell r="AZ3">
            <v>48.13</v>
          </cell>
          <cell r="BA3">
            <v>32.08</v>
          </cell>
          <cell r="BB3">
            <v>3.21</v>
          </cell>
          <cell r="BC3">
            <v>39.76</v>
          </cell>
          <cell r="BD3">
            <v>8.52</v>
          </cell>
          <cell r="BE3">
            <v>2.84</v>
          </cell>
          <cell r="BF3">
            <v>1</v>
          </cell>
          <cell r="BG3">
            <v>3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1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0.9</v>
          </cell>
          <cell r="CE3">
            <v>316.52</v>
          </cell>
          <cell r="CF3">
            <v>744.39</v>
          </cell>
          <cell r="CG3" t="str">
            <v>بنها 2</v>
          </cell>
          <cell r="CH3" t="str">
            <v>فقط سبعمائة وأربعة وأربعون جنيه وتسعة وثلاثون قرش</v>
          </cell>
        </row>
        <row r="4">
          <cell r="A4">
            <v>3</v>
          </cell>
          <cell r="B4" t="str">
            <v>بنها 3</v>
          </cell>
          <cell r="C4" t="str">
            <v>مدير</v>
          </cell>
          <cell r="D4" t="str">
            <v>كبير</v>
          </cell>
          <cell r="E4">
            <v>0</v>
          </cell>
          <cell r="F4" t="str">
            <v>متزوجه</v>
          </cell>
          <cell r="G4">
            <v>0</v>
          </cell>
          <cell r="H4">
            <v>0</v>
          </cell>
          <cell r="I4" t="str">
            <v>نقابى</v>
          </cell>
          <cell r="J4" t="str">
            <v>نعم</v>
          </cell>
          <cell r="K4">
            <v>0</v>
          </cell>
          <cell r="L4">
            <v>0</v>
          </cell>
          <cell r="M4">
            <v>0</v>
          </cell>
          <cell r="N4" t="str">
            <v>لا</v>
          </cell>
          <cell r="O4" t="str">
            <v>نعم</v>
          </cell>
          <cell r="P4" t="str">
            <v>ب ت</v>
          </cell>
          <cell r="Q4" t="str">
            <v>ثانوى</v>
          </cell>
          <cell r="R4">
            <v>125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538.33000000000004</v>
          </cell>
          <cell r="X4">
            <v>584.69000000000005</v>
          </cell>
          <cell r="Y4">
            <v>87.7</v>
          </cell>
          <cell r="Z4">
            <v>5.85</v>
          </cell>
          <cell r="AA4">
            <v>8.77</v>
          </cell>
          <cell r="AB4">
            <v>11.69</v>
          </cell>
          <cell r="AC4">
            <v>2</v>
          </cell>
          <cell r="AD4">
            <v>4</v>
          </cell>
          <cell r="AE4">
            <v>0</v>
          </cell>
          <cell r="AF4">
            <v>0</v>
          </cell>
          <cell r="AG4">
            <v>0</v>
          </cell>
          <cell r="AH4">
            <v>11</v>
          </cell>
          <cell r="AI4">
            <v>269.17</v>
          </cell>
          <cell r="AJ4">
            <v>39.19</v>
          </cell>
          <cell r="AK4">
            <v>42.32</v>
          </cell>
          <cell r="AL4">
            <v>92.57</v>
          </cell>
          <cell r="AM4">
            <v>49.96</v>
          </cell>
          <cell r="AN4">
            <v>80.75</v>
          </cell>
          <cell r="AO4">
            <v>80.75</v>
          </cell>
          <cell r="AP4">
            <v>590.96</v>
          </cell>
          <cell r="AQ4">
            <v>0</v>
          </cell>
          <cell r="AR4">
            <v>0</v>
          </cell>
          <cell r="AS4">
            <v>10</v>
          </cell>
          <cell r="AT4">
            <v>1299.6600000000001</v>
          </cell>
          <cell r="AU4">
            <v>87.7</v>
          </cell>
          <cell r="AV4">
            <v>58.47</v>
          </cell>
          <cell r="AW4">
            <v>5.85</v>
          </cell>
          <cell r="AX4">
            <v>11.69</v>
          </cell>
          <cell r="AY4">
            <v>17.54</v>
          </cell>
          <cell r="AZ4">
            <v>0</v>
          </cell>
          <cell r="BA4">
            <v>0</v>
          </cell>
          <cell r="BB4">
            <v>0</v>
          </cell>
          <cell r="BC4">
            <v>40.93</v>
          </cell>
          <cell r="BD4">
            <v>8.77</v>
          </cell>
          <cell r="BE4">
            <v>2.92</v>
          </cell>
          <cell r="BF4">
            <v>1</v>
          </cell>
          <cell r="BG4">
            <v>3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0.9</v>
          </cell>
          <cell r="CE4">
            <v>239.77</v>
          </cell>
          <cell r="CF4">
            <v>1059.8900000000001</v>
          </cell>
          <cell r="CG4" t="str">
            <v>بنها 3</v>
          </cell>
          <cell r="CH4" t="str">
            <v>فقط  ألف وتسعة وخمسون جنيه وتسعة وثمانون قرش</v>
          </cell>
        </row>
        <row r="5">
          <cell r="A5">
            <v>4</v>
          </cell>
          <cell r="B5" t="str">
            <v>بنها 4</v>
          </cell>
          <cell r="C5" t="str">
            <v>وكيل أ تجارى</v>
          </cell>
          <cell r="D5" t="str">
            <v>كبير</v>
          </cell>
          <cell r="E5">
            <v>0</v>
          </cell>
          <cell r="F5" t="str">
            <v>ارمل</v>
          </cell>
          <cell r="G5">
            <v>2</v>
          </cell>
          <cell r="H5">
            <v>0</v>
          </cell>
          <cell r="I5" t="str">
            <v>نقابى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 t="str">
            <v>لا</v>
          </cell>
          <cell r="O5" t="str">
            <v>نعم</v>
          </cell>
          <cell r="P5">
            <v>0</v>
          </cell>
          <cell r="Q5" t="str">
            <v>ثانوى</v>
          </cell>
          <cell r="R5">
            <v>125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536.25</v>
          </cell>
          <cell r="X5">
            <v>577.97</v>
          </cell>
          <cell r="Y5">
            <v>86.7</v>
          </cell>
          <cell r="Z5">
            <v>5.78</v>
          </cell>
          <cell r="AA5">
            <v>8.67</v>
          </cell>
          <cell r="AB5">
            <v>11.56</v>
          </cell>
          <cell r="AC5">
            <v>4</v>
          </cell>
          <cell r="AD5">
            <v>4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268.13</v>
          </cell>
          <cell r="AJ5">
            <v>38.51</v>
          </cell>
          <cell r="AK5">
            <v>41.57</v>
          </cell>
          <cell r="AL5">
            <v>90.97</v>
          </cell>
          <cell r="AM5">
            <v>49.77</v>
          </cell>
          <cell r="AN5">
            <v>80.44</v>
          </cell>
          <cell r="AO5">
            <v>80.44</v>
          </cell>
          <cell r="AP5">
            <v>577.39</v>
          </cell>
          <cell r="AQ5">
            <v>0</v>
          </cell>
          <cell r="AR5">
            <v>0</v>
          </cell>
          <cell r="AS5">
            <v>10</v>
          </cell>
          <cell r="AT5">
            <v>1278.0700000000002</v>
          </cell>
          <cell r="AU5">
            <v>86.7</v>
          </cell>
          <cell r="AV5">
            <v>57.8</v>
          </cell>
          <cell r="AW5">
            <v>5.78</v>
          </cell>
          <cell r="AX5">
            <v>11.56</v>
          </cell>
          <cell r="AY5">
            <v>17.34</v>
          </cell>
          <cell r="AZ5">
            <v>0</v>
          </cell>
          <cell r="BA5">
            <v>0</v>
          </cell>
          <cell r="BB5">
            <v>0</v>
          </cell>
          <cell r="BC5">
            <v>40.46</v>
          </cell>
          <cell r="BD5">
            <v>8.67</v>
          </cell>
          <cell r="BE5">
            <v>2.89</v>
          </cell>
          <cell r="BF5">
            <v>1</v>
          </cell>
          <cell r="BG5">
            <v>3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1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0.9</v>
          </cell>
          <cell r="CE5">
            <v>237.1</v>
          </cell>
          <cell r="CF5">
            <v>1040.97</v>
          </cell>
          <cell r="CG5" t="str">
            <v>بنها 4</v>
          </cell>
          <cell r="CH5" t="str">
            <v>فقط  ألف وأربعون جنيه وسبعة وتسعون قرش</v>
          </cell>
        </row>
        <row r="6">
          <cell r="A6">
            <v>5</v>
          </cell>
          <cell r="B6" t="str">
            <v>بنها 5</v>
          </cell>
          <cell r="C6">
            <v>0</v>
          </cell>
          <cell r="D6" t="str">
            <v>كبير</v>
          </cell>
          <cell r="E6">
            <v>0</v>
          </cell>
          <cell r="F6" t="str">
            <v>متزوجه</v>
          </cell>
          <cell r="G6">
            <v>0</v>
          </cell>
          <cell r="H6">
            <v>0</v>
          </cell>
          <cell r="I6" t="str">
            <v>نقابى</v>
          </cell>
          <cell r="J6" t="str">
            <v>نعم</v>
          </cell>
          <cell r="K6">
            <v>0</v>
          </cell>
          <cell r="L6">
            <v>0</v>
          </cell>
          <cell r="M6">
            <v>0</v>
          </cell>
          <cell r="N6" t="str">
            <v>لا</v>
          </cell>
          <cell r="O6" t="str">
            <v>نعم</v>
          </cell>
          <cell r="P6" t="str">
            <v>ب ت</v>
          </cell>
          <cell r="Q6" t="str">
            <v>ثانوى</v>
          </cell>
          <cell r="R6">
            <v>125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491.61</v>
          </cell>
          <cell r="X6">
            <v>530.62</v>
          </cell>
          <cell r="Y6">
            <v>79.59</v>
          </cell>
          <cell r="Z6">
            <v>5.31</v>
          </cell>
          <cell r="AA6">
            <v>7.96</v>
          </cell>
          <cell r="AB6">
            <v>10.61</v>
          </cell>
          <cell r="AC6">
            <v>2</v>
          </cell>
          <cell r="AD6">
            <v>4</v>
          </cell>
          <cell r="AE6">
            <v>0</v>
          </cell>
          <cell r="AF6">
            <v>0</v>
          </cell>
          <cell r="AG6">
            <v>0</v>
          </cell>
          <cell r="AH6">
            <v>11</v>
          </cell>
          <cell r="AI6">
            <v>0</v>
          </cell>
          <cell r="AJ6">
            <v>35.619999999999997</v>
          </cell>
          <cell r="AK6">
            <v>38.47</v>
          </cell>
          <cell r="AL6">
            <v>84.32</v>
          </cell>
          <cell r="AM6">
            <v>45.55</v>
          </cell>
          <cell r="AN6">
            <v>73.739999999999995</v>
          </cell>
          <cell r="AO6">
            <v>73.739999999999995</v>
          </cell>
          <cell r="AP6">
            <v>294.7</v>
          </cell>
          <cell r="AQ6">
            <v>0</v>
          </cell>
          <cell r="AR6">
            <v>0</v>
          </cell>
          <cell r="AS6">
            <v>10</v>
          </cell>
          <cell r="AT6">
            <v>938.79</v>
          </cell>
          <cell r="AU6">
            <v>79.59</v>
          </cell>
          <cell r="AV6">
            <v>53.06</v>
          </cell>
          <cell r="AW6">
            <v>5.31</v>
          </cell>
          <cell r="AX6">
            <v>10.61</v>
          </cell>
          <cell r="AY6">
            <v>15.92</v>
          </cell>
          <cell r="AZ6">
            <v>0</v>
          </cell>
          <cell r="BA6">
            <v>0</v>
          </cell>
          <cell r="BB6">
            <v>0</v>
          </cell>
          <cell r="BC6">
            <v>37.14</v>
          </cell>
          <cell r="BD6">
            <v>7.96</v>
          </cell>
          <cell r="BE6">
            <v>2.65</v>
          </cell>
          <cell r="BF6">
            <v>1</v>
          </cell>
          <cell r="BG6">
            <v>3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1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0.9</v>
          </cell>
          <cell r="CE6">
            <v>218.14</v>
          </cell>
          <cell r="CF6">
            <v>720.65</v>
          </cell>
          <cell r="CG6" t="str">
            <v>بنها 5</v>
          </cell>
          <cell r="CH6" t="str">
            <v>فقط سبعمائة وعشرون جنيه وخمسة وستون قرش</v>
          </cell>
        </row>
        <row r="7">
          <cell r="A7">
            <v>6</v>
          </cell>
          <cell r="B7" t="str">
            <v>بنها 6</v>
          </cell>
          <cell r="C7" t="str">
            <v>وكيل أ تجارى</v>
          </cell>
          <cell r="D7" t="str">
            <v>كبير</v>
          </cell>
          <cell r="E7">
            <v>0</v>
          </cell>
          <cell r="F7" t="str">
            <v>متزوجه</v>
          </cell>
          <cell r="G7">
            <v>0</v>
          </cell>
          <cell r="H7">
            <v>0</v>
          </cell>
          <cell r="I7" t="str">
            <v>نقابى</v>
          </cell>
          <cell r="J7" t="str">
            <v>نعم</v>
          </cell>
          <cell r="K7">
            <v>0</v>
          </cell>
          <cell r="L7">
            <v>0</v>
          </cell>
          <cell r="M7">
            <v>0</v>
          </cell>
          <cell r="N7" t="str">
            <v>لا</v>
          </cell>
          <cell r="O7" t="str">
            <v>نعم</v>
          </cell>
          <cell r="P7" t="str">
            <v>ب ت</v>
          </cell>
          <cell r="Q7" t="str">
            <v>ثانوى</v>
          </cell>
          <cell r="R7">
            <v>125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471.1</v>
          </cell>
          <cell r="X7">
            <v>509.18</v>
          </cell>
          <cell r="Y7">
            <v>76.38</v>
          </cell>
          <cell r="Z7">
            <v>5.09</v>
          </cell>
          <cell r="AA7">
            <v>7.64</v>
          </cell>
          <cell r="AB7">
            <v>10.18</v>
          </cell>
          <cell r="AC7">
            <v>2</v>
          </cell>
          <cell r="AD7">
            <v>4</v>
          </cell>
          <cell r="AE7">
            <v>0</v>
          </cell>
          <cell r="AF7">
            <v>0</v>
          </cell>
          <cell r="AG7">
            <v>0</v>
          </cell>
          <cell r="AH7">
            <v>11</v>
          </cell>
          <cell r="AI7">
            <v>235.55</v>
          </cell>
          <cell r="AJ7">
            <v>33.54</v>
          </cell>
          <cell r="AK7">
            <v>36.25</v>
          </cell>
          <cell r="AL7">
            <v>78.349999999999994</v>
          </cell>
          <cell r="AM7">
            <v>42.3</v>
          </cell>
          <cell r="AN7">
            <v>70.67</v>
          </cell>
          <cell r="AO7">
            <v>70.67</v>
          </cell>
          <cell r="AP7">
            <v>513.66</v>
          </cell>
          <cell r="AQ7">
            <v>0</v>
          </cell>
          <cell r="AR7">
            <v>0</v>
          </cell>
          <cell r="AS7">
            <v>10</v>
          </cell>
          <cell r="AT7">
            <v>1132.1300000000001</v>
          </cell>
          <cell r="AU7">
            <v>76.38</v>
          </cell>
          <cell r="AV7">
            <v>50.92</v>
          </cell>
          <cell r="AW7">
            <v>5.09</v>
          </cell>
          <cell r="AX7">
            <v>10.18</v>
          </cell>
          <cell r="AY7">
            <v>15.28</v>
          </cell>
          <cell r="AZ7">
            <v>0</v>
          </cell>
          <cell r="BA7">
            <v>0</v>
          </cell>
          <cell r="BB7">
            <v>0</v>
          </cell>
          <cell r="BC7">
            <v>35.64</v>
          </cell>
          <cell r="BD7">
            <v>7.64</v>
          </cell>
          <cell r="BE7">
            <v>2.5499999999999998</v>
          </cell>
          <cell r="BF7">
            <v>1</v>
          </cell>
          <cell r="BG7">
            <v>3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1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0.9</v>
          </cell>
          <cell r="CE7">
            <v>209.58</v>
          </cell>
          <cell r="CF7">
            <v>922.55</v>
          </cell>
          <cell r="CG7" t="str">
            <v>بنها 6</v>
          </cell>
          <cell r="CH7" t="str">
            <v>فقط تسعمائة واثنان وعشرون جنيه وخمسة وخمسون قرش</v>
          </cell>
        </row>
        <row r="8">
          <cell r="A8">
            <v>7</v>
          </cell>
          <cell r="B8" t="str">
            <v>بنها 7</v>
          </cell>
          <cell r="C8">
            <v>0</v>
          </cell>
          <cell r="D8" t="str">
            <v>الاولى</v>
          </cell>
          <cell r="E8">
            <v>0</v>
          </cell>
          <cell r="F8" t="str">
            <v>متزوجه</v>
          </cell>
          <cell r="G8">
            <v>0</v>
          </cell>
          <cell r="H8">
            <v>0</v>
          </cell>
          <cell r="I8" t="str">
            <v>نقابى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 t="str">
            <v>لا</v>
          </cell>
          <cell r="O8" t="str">
            <v>نعم</v>
          </cell>
          <cell r="P8">
            <v>0</v>
          </cell>
          <cell r="Q8" t="str">
            <v>ثانوى</v>
          </cell>
          <cell r="R8">
            <v>95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457.23</v>
          </cell>
          <cell r="X8">
            <v>492.87</v>
          </cell>
          <cell r="Y8">
            <v>73.930000000000007</v>
          </cell>
          <cell r="Z8">
            <v>4.93</v>
          </cell>
          <cell r="AA8">
            <v>7.39</v>
          </cell>
          <cell r="AB8">
            <v>9.86</v>
          </cell>
          <cell r="AC8">
            <v>2</v>
          </cell>
          <cell r="AD8">
            <v>4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228.62</v>
          </cell>
          <cell r="AJ8">
            <v>33.08</v>
          </cell>
          <cell r="AK8">
            <v>36.299999999999997</v>
          </cell>
          <cell r="AL8">
            <v>78.5</v>
          </cell>
          <cell r="AM8">
            <v>42.38</v>
          </cell>
          <cell r="AN8">
            <v>68.58</v>
          </cell>
          <cell r="AO8">
            <v>68.58</v>
          </cell>
          <cell r="AP8">
            <v>493.46</v>
          </cell>
          <cell r="AQ8">
            <v>0</v>
          </cell>
          <cell r="AR8">
            <v>0</v>
          </cell>
          <cell r="AS8">
            <v>10</v>
          </cell>
          <cell r="AT8">
            <v>1092.4399999999998</v>
          </cell>
          <cell r="AU8">
            <v>73.930000000000007</v>
          </cell>
          <cell r="AV8">
            <v>49.29</v>
          </cell>
          <cell r="AW8">
            <v>4.93</v>
          </cell>
          <cell r="AX8">
            <v>9.86</v>
          </cell>
          <cell r="AY8">
            <v>14.79</v>
          </cell>
          <cell r="AZ8">
            <v>0</v>
          </cell>
          <cell r="BA8">
            <v>0</v>
          </cell>
          <cell r="BB8">
            <v>0</v>
          </cell>
          <cell r="BC8">
            <v>34.5</v>
          </cell>
          <cell r="BD8">
            <v>7.39</v>
          </cell>
          <cell r="BE8">
            <v>2.46</v>
          </cell>
          <cell r="BF8">
            <v>1</v>
          </cell>
          <cell r="BG8">
            <v>3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1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0.8</v>
          </cell>
          <cell r="CE8">
            <v>202.95</v>
          </cell>
          <cell r="CF8">
            <v>889.49</v>
          </cell>
          <cell r="CG8" t="str">
            <v>بنها 7</v>
          </cell>
          <cell r="CH8" t="str">
            <v>فقط ثمانمائة وتسعة وثمانون جنيه وتسعة وأربعون قرش</v>
          </cell>
        </row>
        <row r="9">
          <cell r="A9">
            <v>8</v>
          </cell>
          <cell r="B9" t="str">
            <v>بنها 8</v>
          </cell>
          <cell r="C9">
            <v>0</v>
          </cell>
          <cell r="D9" t="str">
            <v>كبير</v>
          </cell>
          <cell r="E9">
            <v>0</v>
          </cell>
          <cell r="F9" t="str">
            <v>متزوجه</v>
          </cell>
          <cell r="G9">
            <v>0</v>
          </cell>
          <cell r="H9">
            <v>0</v>
          </cell>
          <cell r="I9" t="str">
            <v>نقابى</v>
          </cell>
          <cell r="J9" t="str">
            <v>نعم</v>
          </cell>
          <cell r="K9">
            <v>0</v>
          </cell>
          <cell r="L9">
            <v>0</v>
          </cell>
          <cell r="M9">
            <v>0</v>
          </cell>
          <cell r="N9" t="str">
            <v>لا</v>
          </cell>
          <cell r="O9" t="str">
            <v>نعم</v>
          </cell>
          <cell r="P9" t="str">
            <v>ب ت</v>
          </cell>
          <cell r="Q9" t="str">
            <v>ثانوى</v>
          </cell>
          <cell r="R9">
            <v>125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552.20000000000005</v>
          </cell>
          <cell r="X9">
            <v>599.80000000000007</v>
          </cell>
          <cell r="Y9">
            <v>89.97</v>
          </cell>
          <cell r="Z9">
            <v>6</v>
          </cell>
          <cell r="AA9">
            <v>9</v>
          </cell>
          <cell r="AB9">
            <v>12</v>
          </cell>
          <cell r="AC9">
            <v>2</v>
          </cell>
          <cell r="AD9">
            <v>4</v>
          </cell>
          <cell r="AE9">
            <v>0</v>
          </cell>
          <cell r="AF9">
            <v>0</v>
          </cell>
          <cell r="AG9">
            <v>0</v>
          </cell>
          <cell r="AH9">
            <v>11</v>
          </cell>
          <cell r="AI9">
            <v>276.10000000000002</v>
          </cell>
          <cell r="AJ9">
            <v>40.51</v>
          </cell>
          <cell r="AK9">
            <v>43.72</v>
          </cell>
          <cell r="AL9">
            <v>95.59</v>
          </cell>
          <cell r="AM9">
            <v>51.64</v>
          </cell>
          <cell r="AN9">
            <v>82.83</v>
          </cell>
          <cell r="AO9">
            <v>82.83</v>
          </cell>
          <cell r="AP9">
            <v>607.39</v>
          </cell>
          <cell r="AQ9">
            <v>0</v>
          </cell>
          <cell r="AR9">
            <v>0</v>
          </cell>
          <cell r="AS9">
            <v>10</v>
          </cell>
          <cell r="AT9">
            <v>1334.1600000000003</v>
          </cell>
          <cell r="AU9">
            <v>89.97</v>
          </cell>
          <cell r="AV9">
            <v>59.98</v>
          </cell>
          <cell r="AW9">
            <v>6</v>
          </cell>
          <cell r="AX9">
            <v>12</v>
          </cell>
          <cell r="AY9">
            <v>17.989999999999998</v>
          </cell>
          <cell r="AZ9">
            <v>0</v>
          </cell>
          <cell r="BA9">
            <v>0</v>
          </cell>
          <cell r="BB9">
            <v>0</v>
          </cell>
          <cell r="BC9">
            <v>41.99</v>
          </cell>
          <cell r="BD9">
            <v>9</v>
          </cell>
          <cell r="BE9">
            <v>3</v>
          </cell>
          <cell r="BF9">
            <v>1</v>
          </cell>
          <cell r="BG9">
            <v>3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0.9</v>
          </cell>
          <cell r="CE9">
            <v>245.83</v>
          </cell>
          <cell r="CF9">
            <v>1088.33</v>
          </cell>
          <cell r="CG9" t="str">
            <v>بنها 8</v>
          </cell>
          <cell r="CH9" t="str">
            <v>فقط  ألف وثمانية وثمانون جنيه وثلاثة وثلاثون قرش</v>
          </cell>
        </row>
        <row r="10">
          <cell r="A10">
            <v>9</v>
          </cell>
          <cell r="B10" t="str">
            <v>بنها 9</v>
          </cell>
          <cell r="C10">
            <v>0</v>
          </cell>
          <cell r="D10" t="str">
            <v>كبير</v>
          </cell>
          <cell r="E10">
            <v>0</v>
          </cell>
          <cell r="F10" t="str">
            <v>متزوجه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str">
            <v>نعم</v>
          </cell>
          <cell r="L10" t="str">
            <v>نعم</v>
          </cell>
          <cell r="M10">
            <v>0</v>
          </cell>
          <cell r="N10" t="str">
            <v>لا</v>
          </cell>
          <cell r="O10">
            <v>0</v>
          </cell>
          <cell r="P10">
            <v>0</v>
          </cell>
          <cell r="Q10" t="str">
            <v>ثانوى</v>
          </cell>
          <cell r="R10">
            <v>125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578.13</v>
          </cell>
          <cell r="X10">
            <v>627.06999999999994</v>
          </cell>
          <cell r="Y10">
            <v>94.06</v>
          </cell>
          <cell r="Z10">
            <v>6.27</v>
          </cell>
          <cell r="AA10">
            <v>9.41</v>
          </cell>
          <cell r="AB10">
            <v>12.54</v>
          </cell>
          <cell r="AC10">
            <v>2</v>
          </cell>
          <cell r="AD10">
            <v>4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42</v>
          </cell>
          <cell r="AK10">
            <v>45.97</v>
          </cell>
          <cell r="AL10">
            <v>99.1</v>
          </cell>
          <cell r="AM10">
            <v>53.2</v>
          </cell>
          <cell r="AN10">
            <v>86.72</v>
          </cell>
          <cell r="AO10">
            <v>86.72</v>
          </cell>
          <cell r="AP10">
            <v>332.99</v>
          </cell>
          <cell r="AQ10">
            <v>0</v>
          </cell>
          <cell r="AR10">
            <v>0</v>
          </cell>
          <cell r="AS10">
            <v>10</v>
          </cell>
          <cell r="AT10">
            <v>1092.3399999999999</v>
          </cell>
          <cell r="AU10">
            <v>94.06</v>
          </cell>
          <cell r="AV10">
            <v>62.71</v>
          </cell>
          <cell r="AW10">
            <v>6.27</v>
          </cell>
          <cell r="AX10">
            <v>12.54</v>
          </cell>
          <cell r="AY10">
            <v>18.809999999999999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9.41</v>
          </cell>
          <cell r="BE10">
            <v>3.14</v>
          </cell>
          <cell r="BF10">
            <v>0</v>
          </cell>
          <cell r="BG10">
            <v>0</v>
          </cell>
          <cell r="BH10">
            <v>0</v>
          </cell>
          <cell r="BI10">
            <v>18.809999999999999</v>
          </cell>
          <cell r="BJ10">
            <v>1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0.9</v>
          </cell>
          <cell r="CE10">
            <v>227.65</v>
          </cell>
          <cell r="CF10">
            <v>864.69</v>
          </cell>
          <cell r="CG10" t="str">
            <v>بنها 9</v>
          </cell>
          <cell r="CH10" t="str">
            <v>فقط ثمانمائة وأربعة وستون جنيه وتسعة وستون قرش</v>
          </cell>
        </row>
        <row r="11">
          <cell r="A11">
            <v>10</v>
          </cell>
          <cell r="B11" t="str">
            <v>بنها 10</v>
          </cell>
          <cell r="C11">
            <v>0</v>
          </cell>
          <cell r="D11" t="str">
            <v>كبير</v>
          </cell>
          <cell r="E11">
            <v>0</v>
          </cell>
          <cell r="F11" t="str">
            <v>متزوجه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 t="str">
            <v>نعم</v>
          </cell>
          <cell r="M11">
            <v>0</v>
          </cell>
          <cell r="N11" t="str">
            <v>لا</v>
          </cell>
          <cell r="O11">
            <v>0</v>
          </cell>
          <cell r="P11">
            <v>0</v>
          </cell>
          <cell r="Q11" t="str">
            <v>ثانوى</v>
          </cell>
          <cell r="R11">
            <v>125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528.79</v>
          </cell>
          <cell r="X11">
            <v>564.92999999999995</v>
          </cell>
          <cell r="Y11">
            <v>84.74</v>
          </cell>
          <cell r="Z11">
            <v>5.65</v>
          </cell>
          <cell r="AA11">
            <v>8.4700000000000006</v>
          </cell>
          <cell r="AB11">
            <v>11.3</v>
          </cell>
          <cell r="AC11">
            <v>2</v>
          </cell>
          <cell r="AD11">
            <v>4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38.450000000000003</v>
          </cell>
          <cell r="AK11">
            <v>41.52</v>
          </cell>
          <cell r="AL11">
            <v>89.66</v>
          </cell>
          <cell r="AM11">
            <v>48.36</v>
          </cell>
          <cell r="AN11">
            <v>79.319999999999993</v>
          </cell>
          <cell r="AO11">
            <v>79.319999999999993</v>
          </cell>
          <cell r="AP11">
            <v>303.31</v>
          </cell>
          <cell r="AQ11">
            <v>0</v>
          </cell>
          <cell r="AR11">
            <v>0</v>
          </cell>
          <cell r="AS11">
            <v>10</v>
          </cell>
          <cell r="AT11">
            <v>988.39999999999986</v>
          </cell>
          <cell r="AU11">
            <v>84.74</v>
          </cell>
          <cell r="AV11">
            <v>56.49</v>
          </cell>
          <cell r="AW11">
            <v>5.65</v>
          </cell>
          <cell r="AX11">
            <v>11.3</v>
          </cell>
          <cell r="AY11">
            <v>16.95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8.4700000000000006</v>
          </cell>
          <cell r="BE11">
            <v>2.82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1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0.9</v>
          </cell>
          <cell r="CE11">
            <v>188.32</v>
          </cell>
          <cell r="CF11">
            <v>800.08</v>
          </cell>
          <cell r="CG11" t="str">
            <v>بنها 10</v>
          </cell>
          <cell r="CH11" t="str">
            <v>فقط ثمانمائة جنيه وثمانية قرش</v>
          </cell>
        </row>
        <row r="12">
          <cell r="A12">
            <v>11</v>
          </cell>
          <cell r="B12" t="str">
            <v>بنها 11</v>
          </cell>
          <cell r="C12">
            <v>0</v>
          </cell>
          <cell r="D12" t="str">
            <v>كبير</v>
          </cell>
          <cell r="E12">
            <v>0</v>
          </cell>
          <cell r="F12" t="str">
            <v>متزوجه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 t="str">
            <v>نعم</v>
          </cell>
          <cell r="L12" t="str">
            <v>نعم</v>
          </cell>
          <cell r="M12">
            <v>0</v>
          </cell>
          <cell r="N12" t="str">
            <v>لا</v>
          </cell>
          <cell r="O12">
            <v>0</v>
          </cell>
          <cell r="P12">
            <v>0</v>
          </cell>
          <cell r="Q12" t="str">
            <v>ثانوى</v>
          </cell>
          <cell r="R12">
            <v>125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525.41</v>
          </cell>
          <cell r="X12">
            <v>562.79</v>
          </cell>
          <cell r="Y12">
            <v>84.42</v>
          </cell>
          <cell r="Z12">
            <v>5.63</v>
          </cell>
          <cell r="AA12">
            <v>8.44</v>
          </cell>
          <cell r="AB12">
            <v>11.26</v>
          </cell>
          <cell r="AC12">
            <v>2</v>
          </cell>
          <cell r="AD12">
            <v>4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38.229999999999997</v>
          </cell>
          <cell r="AK12">
            <v>41.29</v>
          </cell>
          <cell r="AL12">
            <v>89.18</v>
          </cell>
          <cell r="AM12">
            <v>48.1</v>
          </cell>
          <cell r="AN12">
            <v>78.81</v>
          </cell>
          <cell r="AO12">
            <v>78.81</v>
          </cell>
          <cell r="AP12">
            <v>301.61</v>
          </cell>
          <cell r="AQ12">
            <v>0</v>
          </cell>
          <cell r="AR12">
            <v>0</v>
          </cell>
          <cell r="AS12">
            <v>10</v>
          </cell>
          <cell r="AT12">
            <v>984.15000000000009</v>
          </cell>
          <cell r="AU12">
            <v>84.42</v>
          </cell>
          <cell r="AV12">
            <v>56.28</v>
          </cell>
          <cell r="AW12">
            <v>5.63</v>
          </cell>
          <cell r="AX12">
            <v>11.26</v>
          </cell>
          <cell r="AY12">
            <v>16.88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8.44</v>
          </cell>
          <cell r="BE12">
            <v>2.81</v>
          </cell>
          <cell r="BF12">
            <v>0</v>
          </cell>
          <cell r="BG12">
            <v>0</v>
          </cell>
          <cell r="BH12">
            <v>0</v>
          </cell>
          <cell r="BI12">
            <v>16.88</v>
          </cell>
          <cell r="BJ12">
            <v>1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0.9</v>
          </cell>
          <cell r="CE12">
            <v>204.5</v>
          </cell>
          <cell r="CF12">
            <v>779.65</v>
          </cell>
          <cell r="CG12" t="str">
            <v>بنها 11</v>
          </cell>
          <cell r="CH12" t="str">
            <v>فقط سبعمائة وتسعة وسبعون جنيه وخمسة وستون قرش</v>
          </cell>
        </row>
        <row r="13">
          <cell r="A13">
            <v>12</v>
          </cell>
          <cell r="B13" t="str">
            <v>بنها 12</v>
          </cell>
          <cell r="C13">
            <v>0</v>
          </cell>
          <cell r="D13" t="str">
            <v>الاولى</v>
          </cell>
          <cell r="E13">
            <v>0</v>
          </cell>
          <cell r="F13" t="str">
            <v>متزوج</v>
          </cell>
          <cell r="G13">
            <v>2</v>
          </cell>
          <cell r="H13">
            <v>0</v>
          </cell>
          <cell r="I13" t="str">
            <v>نقابى</v>
          </cell>
          <cell r="J13" t="str">
            <v>نعم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 t="str">
            <v>نعم</v>
          </cell>
          <cell r="P13" t="str">
            <v>ب ت</v>
          </cell>
          <cell r="Q13" t="str">
            <v>ثانوى</v>
          </cell>
          <cell r="R13">
            <v>95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393.82</v>
          </cell>
          <cell r="X13">
            <v>425.06</v>
          </cell>
          <cell r="Y13">
            <v>63.76</v>
          </cell>
          <cell r="Z13">
            <v>4.25</v>
          </cell>
          <cell r="AA13">
            <v>6.38</v>
          </cell>
          <cell r="AB13">
            <v>8.5</v>
          </cell>
          <cell r="AC13">
            <v>6</v>
          </cell>
          <cell r="AD13">
            <v>4</v>
          </cell>
          <cell r="AE13">
            <v>0</v>
          </cell>
          <cell r="AF13">
            <v>0</v>
          </cell>
          <cell r="AG13">
            <v>0</v>
          </cell>
          <cell r="AH13">
            <v>11</v>
          </cell>
          <cell r="AI13">
            <v>196.91</v>
          </cell>
          <cell r="AJ13">
            <v>28.37</v>
          </cell>
          <cell r="AK13">
            <v>30.76</v>
          </cell>
          <cell r="AL13">
            <v>66.599999999999994</v>
          </cell>
          <cell r="AM13">
            <v>36</v>
          </cell>
          <cell r="AN13">
            <v>59.07</v>
          </cell>
          <cell r="AO13">
            <v>59.07</v>
          </cell>
          <cell r="AP13">
            <v>438.71</v>
          </cell>
          <cell r="AQ13">
            <v>65.81</v>
          </cell>
          <cell r="AR13">
            <v>4.3899999999999997</v>
          </cell>
          <cell r="AS13">
            <v>10</v>
          </cell>
          <cell r="AT13">
            <v>1026.8600000000001</v>
          </cell>
          <cell r="AU13">
            <v>63.76</v>
          </cell>
          <cell r="AV13">
            <v>42.51</v>
          </cell>
          <cell r="AW13">
            <v>4.25</v>
          </cell>
          <cell r="AX13">
            <v>8.5</v>
          </cell>
          <cell r="AY13">
            <v>12.75</v>
          </cell>
          <cell r="AZ13">
            <v>65.81</v>
          </cell>
          <cell r="BA13">
            <v>43.87</v>
          </cell>
          <cell r="BB13">
            <v>4.3899999999999997</v>
          </cell>
          <cell r="BC13">
            <v>29.75</v>
          </cell>
          <cell r="BD13">
            <v>6.38</v>
          </cell>
          <cell r="BE13">
            <v>2.13</v>
          </cell>
          <cell r="BF13">
            <v>1</v>
          </cell>
          <cell r="BG13">
            <v>3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1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0.7</v>
          </cell>
          <cell r="CE13">
            <v>289.8</v>
          </cell>
          <cell r="CF13">
            <v>737.06</v>
          </cell>
          <cell r="CG13" t="str">
            <v>بنها 12</v>
          </cell>
          <cell r="CH13" t="str">
            <v>فقط سبعمائة وسبعة وثلاثون جنيه وستة قرش</v>
          </cell>
        </row>
        <row r="14">
          <cell r="A14">
            <v>13</v>
          </cell>
          <cell r="B14" t="str">
            <v>بنها 13</v>
          </cell>
          <cell r="C14">
            <v>0</v>
          </cell>
          <cell r="D14" t="str">
            <v>الاولى</v>
          </cell>
          <cell r="E14">
            <v>0</v>
          </cell>
          <cell r="F14" t="str">
            <v>متزوج</v>
          </cell>
          <cell r="G14">
            <v>2</v>
          </cell>
          <cell r="H14">
            <v>0</v>
          </cell>
          <cell r="I14" t="str">
            <v>نقابى</v>
          </cell>
          <cell r="J14" t="str">
            <v>نعم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 t="str">
            <v>نعم</v>
          </cell>
          <cell r="P14" t="str">
            <v>ب ت</v>
          </cell>
          <cell r="Q14" t="str">
            <v>ثانوى</v>
          </cell>
          <cell r="R14">
            <v>95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386.05</v>
          </cell>
          <cell r="X14">
            <v>416.75</v>
          </cell>
          <cell r="Y14">
            <v>62.51</v>
          </cell>
          <cell r="Z14">
            <v>4.17</v>
          </cell>
          <cell r="AA14">
            <v>6.25</v>
          </cell>
          <cell r="AB14">
            <v>8.34</v>
          </cell>
          <cell r="AC14">
            <v>6</v>
          </cell>
          <cell r="AD14">
            <v>4</v>
          </cell>
          <cell r="AE14">
            <v>0</v>
          </cell>
          <cell r="AF14">
            <v>0</v>
          </cell>
          <cell r="AG14">
            <v>0</v>
          </cell>
          <cell r="AH14">
            <v>11</v>
          </cell>
          <cell r="AI14">
            <v>193.03</v>
          </cell>
          <cell r="AJ14">
            <v>27.79</v>
          </cell>
          <cell r="AK14">
            <v>30.13</v>
          </cell>
          <cell r="AL14">
            <v>65.25</v>
          </cell>
          <cell r="AM14">
            <v>36</v>
          </cell>
          <cell r="AN14">
            <v>57.91</v>
          </cell>
          <cell r="AO14">
            <v>57.91</v>
          </cell>
          <cell r="AP14">
            <v>431.11</v>
          </cell>
          <cell r="AQ14">
            <v>64.67</v>
          </cell>
          <cell r="AR14">
            <v>4.3099999999999996</v>
          </cell>
          <cell r="AS14">
            <v>10</v>
          </cell>
          <cell r="AT14">
            <v>1008.11</v>
          </cell>
          <cell r="AU14">
            <v>62.51</v>
          </cell>
          <cell r="AV14">
            <v>41.68</v>
          </cell>
          <cell r="AW14">
            <v>4.17</v>
          </cell>
          <cell r="AX14">
            <v>8.34</v>
          </cell>
          <cell r="AY14">
            <v>12.5</v>
          </cell>
          <cell r="AZ14">
            <v>64.67</v>
          </cell>
          <cell r="BA14">
            <v>43.11</v>
          </cell>
          <cell r="BB14">
            <v>4.3099999999999996</v>
          </cell>
          <cell r="BC14">
            <v>29.17</v>
          </cell>
          <cell r="BD14">
            <v>6.25</v>
          </cell>
          <cell r="BE14">
            <v>2.08</v>
          </cell>
          <cell r="BF14">
            <v>1</v>
          </cell>
          <cell r="BG14">
            <v>3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1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0.7</v>
          </cell>
          <cell r="CE14">
            <v>284.49</v>
          </cell>
          <cell r="CF14">
            <v>723.62</v>
          </cell>
          <cell r="CG14" t="str">
            <v>بنها 13</v>
          </cell>
          <cell r="CH14" t="str">
            <v>فقط سبعمائة وثلاثة وعشرون جنيه واثنان وستون قرش</v>
          </cell>
        </row>
        <row r="15">
          <cell r="A15">
            <v>14</v>
          </cell>
          <cell r="B15" t="str">
            <v>بنها 14</v>
          </cell>
          <cell r="C15">
            <v>0</v>
          </cell>
          <cell r="D15" t="str">
            <v>الاولى</v>
          </cell>
          <cell r="E15">
            <v>0</v>
          </cell>
          <cell r="F15" t="str">
            <v>متزوج</v>
          </cell>
          <cell r="G15">
            <v>2</v>
          </cell>
          <cell r="H15">
            <v>0</v>
          </cell>
          <cell r="I15" t="str">
            <v>نقابى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 t="str">
            <v>نعم</v>
          </cell>
          <cell r="P15">
            <v>0</v>
          </cell>
          <cell r="Q15" t="str">
            <v>ثانوى</v>
          </cell>
          <cell r="R15">
            <v>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357.21</v>
          </cell>
          <cell r="X15">
            <v>385.41999999999996</v>
          </cell>
          <cell r="Y15">
            <v>57.81</v>
          </cell>
          <cell r="Z15">
            <v>3.85</v>
          </cell>
          <cell r="AA15">
            <v>5.78</v>
          </cell>
          <cell r="AB15">
            <v>7.71</v>
          </cell>
          <cell r="AC15">
            <v>6</v>
          </cell>
          <cell r="AD15">
            <v>4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178.61</v>
          </cell>
          <cell r="AJ15">
            <v>25.16</v>
          </cell>
          <cell r="AK15">
            <v>27.81</v>
          </cell>
          <cell r="AL15">
            <v>60.18</v>
          </cell>
          <cell r="AM15">
            <v>36</v>
          </cell>
          <cell r="AN15">
            <v>53.58</v>
          </cell>
          <cell r="AO15">
            <v>53.58</v>
          </cell>
          <cell r="AP15">
            <v>391.34</v>
          </cell>
          <cell r="AQ15">
            <v>58.7</v>
          </cell>
          <cell r="AR15">
            <v>3.91</v>
          </cell>
          <cell r="AS15">
            <v>10</v>
          </cell>
          <cell r="AT15">
            <v>924.5200000000001</v>
          </cell>
          <cell r="AU15">
            <v>57.81</v>
          </cell>
          <cell r="AV15">
            <v>38.54</v>
          </cell>
          <cell r="AW15">
            <v>3.85</v>
          </cell>
          <cell r="AX15">
            <v>7.71</v>
          </cell>
          <cell r="AY15">
            <v>11.56</v>
          </cell>
          <cell r="AZ15">
            <v>58.7</v>
          </cell>
          <cell r="BA15">
            <v>39.130000000000003</v>
          </cell>
          <cell r="BB15">
            <v>3.91</v>
          </cell>
          <cell r="BC15">
            <v>26.98</v>
          </cell>
          <cell r="BD15">
            <v>5.78</v>
          </cell>
          <cell r="BE15">
            <v>1.93</v>
          </cell>
          <cell r="BF15">
            <v>1</v>
          </cell>
          <cell r="BG15">
            <v>3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0.6</v>
          </cell>
          <cell r="CE15">
            <v>261.5</v>
          </cell>
          <cell r="CF15">
            <v>663.02</v>
          </cell>
          <cell r="CG15" t="str">
            <v>بنها 14</v>
          </cell>
          <cell r="CH15" t="str">
            <v>فقط ستمائة وثلاثة وستون جنيه واثنان قرش</v>
          </cell>
        </row>
        <row r="16">
          <cell r="A16">
            <v>15</v>
          </cell>
          <cell r="B16" t="str">
            <v>بنها 15</v>
          </cell>
          <cell r="C16">
            <v>0</v>
          </cell>
          <cell r="D16" t="str">
            <v>الاولى</v>
          </cell>
          <cell r="E16">
            <v>0</v>
          </cell>
          <cell r="F16" t="str">
            <v>متزوجه</v>
          </cell>
          <cell r="G16">
            <v>0</v>
          </cell>
          <cell r="H16">
            <v>0</v>
          </cell>
          <cell r="I16" t="str">
            <v>نقابى</v>
          </cell>
          <cell r="J16" t="str">
            <v>نعم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 t="str">
            <v>نعم</v>
          </cell>
          <cell r="P16" t="str">
            <v>ب ت</v>
          </cell>
          <cell r="Q16" t="str">
            <v>ثانوى</v>
          </cell>
          <cell r="R16">
            <v>95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341.83</v>
          </cell>
          <cell r="X16">
            <v>369.49</v>
          </cell>
          <cell r="Y16">
            <v>55.42</v>
          </cell>
          <cell r="Z16">
            <v>3.69</v>
          </cell>
          <cell r="AA16">
            <v>5.54</v>
          </cell>
          <cell r="AB16">
            <v>7.39</v>
          </cell>
          <cell r="AC16">
            <v>2</v>
          </cell>
          <cell r="AD16">
            <v>4</v>
          </cell>
          <cell r="AE16">
            <v>0</v>
          </cell>
          <cell r="AF16">
            <v>0</v>
          </cell>
          <cell r="AG16">
            <v>0</v>
          </cell>
          <cell r="AH16">
            <v>11</v>
          </cell>
          <cell r="AI16">
            <v>170.92</v>
          </cell>
          <cell r="AJ16">
            <v>24.52</v>
          </cell>
          <cell r="AK16">
            <v>26.54</v>
          </cell>
          <cell r="AL16">
            <v>58.48</v>
          </cell>
          <cell r="AM16">
            <v>36</v>
          </cell>
          <cell r="AN16">
            <v>51.27</v>
          </cell>
          <cell r="AO16">
            <v>51.27</v>
          </cell>
          <cell r="AP16">
            <v>384.73</v>
          </cell>
          <cell r="AQ16">
            <v>57.71</v>
          </cell>
          <cell r="AR16">
            <v>3.85</v>
          </cell>
          <cell r="AS16">
            <v>10</v>
          </cell>
          <cell r="AT16">
            <v>897.81999999999994</v>
          </cell>
          <cell r="AU16">
            <v>55.42</v>
          </cell>
          <cell r="AV16">
            <v>36.950000000000003</v>
          </cell>
          <cell r="AW16">
            <v>3.69</v>
          </cell>
          <cell r="AX16">
            <v>7.39</v>
          </cell>
          <cell r="AY16">
            <v>11.08</v>
          </cell>
          <cell r="AZ16">
            <v>57.71</v>
          </cell>
          <cell r="BA16">
            <v>38.47</v>
          </cell>
          <cell r="BB16">
            <v>3.85</v>
          </cell>
          <cell r="BC16">
            <v>25.86</v>
          </cell>
          <cell r="BD16">
            <v>5.54</v>
          </cell>
          <cell r="BE16">
            <v>1.85</v>
          </cell>
          <cell r="BF16">
            <v>1</v>
          </cell>
          <cell r="BG16">
            <v>3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0.6</v>
          </cell>
          <cell r="CE16">
            <v>253.41</v>
          </cell>
          <cell r="CF16">
            <v>644.41</v>
          </cell>
          <cell r="CG16" t="str">
            <v>بنها 15</v>
          </cell>
          <cell r="CH16" t="str">
            <v>فقط ستمائة وأربعة وأربعون جنيه وواحد وأربعون قرش</v>
          </cell>
        </row>
        <row r="17">
          <cell r="A17">
            <v>16</v>
          </cell>
          <cell r="B17" t="str">
            <v>بنها 16</v>
          </cell>
          <cell r="C17">
            <v>0</v>
          </cell>
          <cell r="D17" t="str">
            <v>الاولى</v>
          </cell>
          <cell r="E17">
            <v>0</v>
          </cell>
          <cell r="F17" t="str">
            <v>متزوجه</v>
          </cell>
          <cell r="G17">
            <v>0</v>
          </cell>
          <cell r="H17">
            <v>0</v>
          </cell>
          <cell r="I17" t="str">
            <v>نقابى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 t="str">
            <v>نعم</v>
          </cell>
          <cell r="P17">
            <v>0</v>
          </cell>
          <cell r="Q17" t="str">
            <v>ثانوى</v>
          </cell>
          <cell r="R17">
            <v>95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323.45</v>
          </cell>
          <cell r="X17">
            <v>349.28999999999996</v>
          </cell>
          <cell r="Y17">
            <v>52.39</v>
          </cell>
          <cell r="Z17">
            <v>3.49</v>
          </cell>
          <cell r="AA17">
            <v>5.24</v>
          </cell>
          <cell r="AB17">
            <v>6.99</v>
          </cell>
          <cell r="AC17">
            <v>2</v>
          </cell>
          <cell r="AD17">
            <v>4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161.72999999999999</v>
          </cell>
          <cell r="AJ17">
            <v>23.1</v>
          </cell>
          <cell r="AK17">
            <v>25.03</v>
          </cell>
          <cell r="AL17">
            <v>55.31</v>
          </cell>
          <cell r="AM17">
            <v>36</v>
          </cell>
          <cell r="AN17">
            <v>48.52</v>
          </cell>
          <cell r="AO17">
            <v>48.52</v>
          </cell>
          <cell r="AP17">
            <v>355.69</v>
          </cell>
          <cell r="AQ17">
            <v>53.35</v>
          </cell>
          <cell r="AR17">
            <v>3.56</v>
          </cell>
          <cell r="AS17">
            <v>10</v>
          </cell>
          <cell r="AT17">
            <v>839.99999999999977</v>
          </cell>
          <cell r="AU17">
            <v>52.39</v>
          </cell>
          <cell r="AV17">
            <v>34.93</v>
          </cell>
          <cell r="AW17">
            <v>3.49</v>
          </cell>
          <cell r="AX17">
            <v>6.99</v>
          </cell>
          <cell r="AY17">
            <v>10.48</v>
          </cell>
          <cell r="AZ17">
            <v>53.35</v>
          </cell>
          <cell r="BA17">
            <v>35.57</v>
          </cell>
          <cell r="BB17">
            <v>3.56</v>
          </cell>
          <cell r="BC17">
            <v>24.45</v>
          </cell>
          <cell r="BD17">
            <v>5.24</v>
          </cell>
          <cell r="BE17">
            <v>1.75</v>
          </cell>
          <cell r="BF17">
            <v>1</v>
          </cell>
          <cell r="BG17">
            <v>3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1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0.5</v>
          </cell>
          <cell r="CE17">
            <v>237.7</v>
          </cell>
          <cell r="CF17">
            <v>602.29999999999995</v>
          </cell>
          <cell r="CG17" t="str">
            <v>بنها 16</v>
          </cell>
          <cell r="CH17" t="str">
            <v>فقط ستمائة واثنان جنيه وثلاثون قرش</v>
          </cell>
        </row>
        <row r="18">
          <cell r="A18">
            <v>17</v>
          </cell>
          <cell r="B18" t="str">
            <v>بنها 17</v>
          </cell>
          <cell r="C18">
            <v>0</v>
          </cell>
          <cell r="D18" t="str">
            <v>الاولى</v>
          </cell>
          <cell r="E18">
            <v>0</v>
          </cell>
          <cell r="F18" t="str">
            <v>متزوجه</v>
          </cell>
          <cell r="G18">
            <v>0</v>
          </cell>
          <cell r="H18">
            <v>0</v>
          </cell>
          <cell r="I18" t="str">
            <v>نقابى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 t="str">
            <v>نعم</v>
          </cell>
          <cell r="P18">
            <v>0</v>
          </cell>
          <cell r="Q18" t="str">
            <v>ثانوى</v>
          </cell>
          <cell r="R18">
            <v>95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349.45</v>
          </cell>
          <cell r="X18">
            <v>377.24</v>
          </cell>
          <cell r="Y18">
            <v>56.59</v>
          </cell>
          <cell r="Z18">
            <v>3.77</v>
          </cell>
          <cell r="AA18">
            <v>5.66</v>
          </cell>
          <cell r="AB18">
            <v>7.54</v>
          </cell>
          <cell r="AC18">
            <v>2</v>
          </cell>
          <cell r="AD18">
            <v>4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174.73</v>
          </cell>
          <cell r="AJ18">
            <v>24.66</v>
          </cell>
          <cell r="AK18">
            <v>26.73</v>
          </cell>
          <cell r="AL18">
            <v>58.97</v>
          </cell>
          <cell r="AM18">
            <v>36</v>
          </cell>
          <cell r="AN18">
            <v>52.42</v>
          </cell>
          <cell r="AO18">
            <v>52.42</v>
          </cell>
          <cell r="AP18">
            <v>379.51</v>
          </cell>
          <cell r="AQ18">
            <v>56.93</v>
          </cell>
          <cell r="AR18">
            <v>3.8</v>
          </cell>
          <cell r="AS18">
            <v>10</v>
          </cell>
          <cell r="AT18">
            <v>901.04000000000008</v>
          </cell>
          <cell r="AU18">
            <v>56.59</v>
          </cell>
          <cell r="AV18">
            <v>37.72</v>
          </cell>
          <cell r="AW18">
            <v>3.77</v>
          </cell>
          <cell r="AX18">
            <v>7.54</v>
          </cell>
          <cell r="AY18">
            <v>11.32</v>
          </cell>
          <cell r="AZ18">
            <v>56.93</v>
          </cell>
          <cell r="BA18">
            <v>37.950000000000003</v>
          </cell>
          <cell r="BB18">
            <v>3.8</v>
          </cell>
          <cell r="BC18">
            <v>26.41</v>
          </cell>
          <cell r="BD18">
            <v>5.66</v>
          </cell>
          <cell r="BE18">
            <v>1.89</v>
          </cell>
          <cell r="BF18">
            <v>1</v>
          </cell>
          <cell r="BG18">
            <v>3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1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0.6</v>
          </cell>
          <cell r="CE18">
            <v>255.18</v>
          </cell>
          <cell r="CF18">
            <v>645.86</v>
          </cell>
          <cell r="CG18" t="str">
            <v>بنها 17</v>
          </cell>
          <cell r="CH18" t="str">
            <v>فقط ستمائة وخمسة وأربعون جنيه وستة وثمانون قرش</v>
          </cell>
        </row>
        <row r="19">
          <cell r="A19">
            <v>18</v>
          </cell>
          <cell r="B19" t="str">
            <v>بنها 18</v>
          </cell>
          <cell r="C19">
            <v>0</v>
          </cell>
          <cell r="D19" t="str">
            <v>الثانية</v>
          </cell>
          <cell r="E19">
            <v>0</v>
          </cell>
          <cell r="F19" t="str">
            <v>متزوجه</v>
          </cell>
          <cell r="G19">
            <v>0</v>
          </cell>
          <cell r="H19">
            <v>0</v>
          </cell>
          <cell r="I19" t="str">
            <v>نقابى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 t="str">
            <v>نعم</v>
          </cell>
          <cell r="P19">
            <v>0</v>
          </cell>
          <cell r="Q19" t="str">
            <v>ثانوى</v>
          </cell>
          <cell r="R19">
            <v>70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319.66000000000003</v>
          </cell>
          <cell r="X19">
            <v>345.20000000000005</v>
          </cell>
          <cell r="Y19">
            <v>51.78</v>
          </cell>
          <cell r="Z19">
            <v>3.45</v>
          </cell>
          <cell r="AA19">
            <v>5.18</v>
          </cell>
          <cell r="AB19">
            <v>6.9</v>
          </cell>
          <cell r="AC19">
            <v>2</v>
          </cell>
          <cell r="AD19">
            <v>4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159.83000000000001</v>
          </cell>
          <cell r="AJ19">
            <v>22.81</v>
          </cell>
          <cell r="AK19">
            <v>24.74</v>
          </cell>
          <cell r="AL19">
            <v>54.67</v>
          </cell>
          <cell r="AM19">
            <v>36</v>
          </cell>
          <cell r="AN19">
            <v>47.95</v>
          </cell>
          <cell r="AO19">
            <v>47.95</v>
          </cell>
          <cell r="AP19">
            <v>352</v>
          </cell>
          <cell r="AQ19">
            <v>52.8</v>
          </cell>
          <cell r="AR19">
            <v>3.52</v>
          </cell>
          <cell r="AS19">
            <v>10</v>
          </cell>
          <cell r="AT19">
            <v>830.82999999999993</v>
          </cell>
          <cell r="AU19">
            <v>51.78</v>
          </cell>
          <cell r="AV19">
            <v>34.520000000000003</v>
          </cell>
          <cell r="AW19">
            <v>3.45</v>
          </cell>
          <cell r="AX19">
            <v>6.9</v>
          </cell>
          <cell r="AY19">
            <v>10.36</v>
          </cell>
          <cell r="AZ19">
            <v>52.8</v>
          </cell>
          <cell r="BA19">
            <v>35.200000000000003</v>
          </cell>
          <cell r="BB19">
            <v>3.52</v>
          </cell>
          <cell r="BC19">
            <v>24.16</v>
          </cell>
          <cell r="BD19">
            <v>5.18</v>
          </cell>
          <cell r="BE19">
            <v>1.73</v>
          </cell>
          <cell r="BF19">
            <v>1</v>
          </cell>
          <cell r="BG19">
            <v>3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1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0.5</v>
          </cell>
          <cell r="CE19">
            <v>235.1</v>
          </cell>
          <cell r="CF19">
            <v>595.73</v>
          </cell>
          <cell r="CG19" t="str">
            <v>بنها 18</v>
          </cell>
          <cell r="CH19" t="str">
            <v>فقط خمسمائة وخمسة وتسعون جنيه وثلاثة وسبعون قرش</v>
          </cell>
        </row>
        <row r="20">
          <cell r="A20">
            <v>19</v>
          </cell>
          <cell r="B20" t="str">
            <v>بنها 19</v>
          </cell>
          <cell r="C20">
            <v>0</v>
          </cell>
          <cell r="D20" t="str">
            <v>الثانية</v>
          </cell>
          <cell r="E20">
            <v>0</v>
          </cell>
          <cell r="F20" t="str">
            <v>متزوجه</v>
          </cell>
          <cell r="G20">
            <v>0</v>
          </cell>
          <cell r="H20">
            <v>0</v>
          </cell>
          <cell r="I20" t="str">
            <v>نقابى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نعم</v>
          </cell>
          <cell r="P20">
            <v>0</v>
          </cell>
          <cell r="Q20" t="str">
            <v>ثانوى</v>
          </cell>
          <cell r="R20">
            <v>70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281.33999999999997</v>
          </cell>
          <cell r="X20">
            <v>304.14</v>
          </cell>
          <cell r="Y20">
            <v>45.62</v>
          </cell>
          <cell r="Z20">
            <v>3.04</v>
          </cell>
          <cell r="AA20">
            <v>4.5599999999999996</v>
          </cell>
          <cell r="AB20">
            <v>6.08</v>
          </cell>
          <cell r="AC20">
            <v>2</v>
          </cell>
          <cell r="AD20">
            <v>4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140.66999999999999</v>
          </cell>
          <cell r="AJ20">
            <v>19.39</v>
          </cell>
          <cell r="AK20">
            <v>21.62</v>
          </cell>
          <cell r="AL20">
            <v>47.99</v>
          </cell>
          <cell r="AM20">
            <v>36</v>
          </cell>
          <cell r="AN20">
            <v>42.2</v>
          </cell>
          <cell r="AO20">
            <v>42.2</v>
          </cell>
          <cell r="AP20">
            <v>313.87</v>
          </cell>
          <cell r="AQ20">
            <v>47.08</v>
          </cell>
          <cell r="AR20">
            <v>3.14</v>
          </cell>
          <cell r="AS20">
            <v>10</v>
          </cell>
          <cell r="AT20">
            <v>737.53000000000009</v>
          </cell>
          <cell r="AU20">
            <v>45.62</v>
          </cell>
          <cell r="AV20">
            <v>30.41</v>
          </cell>
          <cell r="AW20">
            <v>3.04</v>
          </cell>
          <cell r="AX20">
            <v>6.08</v>
          </cell>
          <cell r="AY20">
            <v>9.1199999999999992</v>
          </cell>
          <cell r="AZ20">
            <v>47.08</v>
          </cell>
          <cell r="BA20">
            <v>31.39</v>
          </cell>
          <cell r="BB20">
            <v>3.14</v>
          </cell>
          <cell r="BC20">
            <v>21.29</v>
          </cell>
          <cell r="BD20">
            <v>4.5599999999999996</v>
          </cell>
          <cell r="BE20">
            <v>1.52</v>
          </cell>
          <cell r="BF20">
            <v>1</v>
          </cell>
          <cell r="BG20">
            <v>3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0.5</v>
          </cell>
          <cell r="CE20">
            <v>208.75</v>
          </cell>
          <cell r="CF20">
            <v>528.78</v>
          </cell>
          <cell r="CG20" t="str">
            <v>بنها 19</v>
          </cell>
          <cell r="CH20" t="str">
            <v>فقط خمسمائة وثمانية وعشرون جنيه وثمانية وسبعون قرش</v>
          </cell>
        </row>
        <row r="21">
          <cell r="A21">
            <v>20</v>
          </cell>
          <cell r="B21" t="str">
            <v>بنها 20</v>
          </cell>
          <cell r="C21">
            <v>0</v>
          </cell>
          <cell r="D21" t="str">
            <v>الثانية</v>
          </cell>
          <cell r="E21">
            <v>0</v>
          </cell>
          <cell r="F21" t="str">
            <v>متزوج</v>
          </cell>
          <cell r="G21">
            <v>2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 t="str">
            <v>ثانوى</v>
          </cell>
          <cell r="R21">
            <v>70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392.31</v>
          </cell>
          <cell r="X21">
            <v>423</v>
          </cell>
          <cell r="Y21">
            <v>63.45</v>
          </cell>
          <cell r="Z21">
            <v>4.2300000000000004</v>
          </cell>
          <cell r="AA21">
            <v>6.35</v>
          </cell>
          <cell r="AB21">
            <v>8.4600000000000009</v>
          </cell>
          <cell r="AC21">
            <v>6</v>
          </cell>
          <cell r="AD21">
            <v>4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27.81</v>
          </cell>
          <cell r="AK21">
            <v>30.64</v>
          </cell>
          <cell r="AL21">
            <v>67.34</v>
          </cell>
          <cell r="AM21">
            <v>36.36</v>
          </cell>
          <cell r="AN21">
            <v>58.85</v>
          </cell>
          <cell r="AO21">
            <v>58.85</v>
          </cell>
          <cell r="AP21">
            <v>231</v>
          </cell>
          <cell r="AQ21">
            <v>34.65</v>
          </cell>
          <cell r="AR21">
            <v>2.31</v>
          </cell>
          <cell r="AS21">
            <v>10</v>
          </cell>
          <cell r="AT21">
            <v>783.45000000000016</v>
          </cell>
          <cell r="AU21">
            <v>63.45</v>
          </cell>
          <cell r="AV21">
            <v>42.3</v>
          </cell>
          <cell r="AW21">
            <v>4.2300000000000004</v>
          </cell>
          <cell r="AX21">
            <v>8.4600000000000009</v>
          </cell>
          <cell r="AY21">
            <v>12.69</v>
          </cell>
          <cell r="AZ21">
            <v>34.65</v>
          </cell>
          <cell r="BA21">
            <v>23.1</v>
          </cell>
          <cell r="BB21">
            <v>2.31</v>
          </cell>
          <cell r="BC21">
            <v>0</v>
          </cell>
          <cell r="BD21">
            <v>6.35</v>
          </cell>
          <cell r="BE21">
            <v>2.12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0.7</v>
          </cell>
          <cell r="CE21">
            <v>200.36</v>
          </cell>
          <cell r="CF21">
            <v>583.09</v>
          </cell>
          <cell r="CG21" t="str">
            <v>بنها 20</v>
          </cell>
          <cell r="CH21" t="str">
            <v>فقط خمسمائة وثلاثة وثمانون جنيه وتسعة قرش</v>
          </cell>
        </row>
        <row r="22">
          <cell r="A22">
            <v>21</v>
          </cell>
          <cell r="B22" t="str">
            <v>بنها 21</v>
          </cell>
          <cell r="C22">
            <v>0</v>
          </cell>
          <cell r="D22" t="str">
            <v>الثانية</v>
          </cell>
          <cell r="E22">
            <v>0</v>
          </cell>
          <cell r="F22" t="str">
            <v>متزوج</v>
          </cell>
          <cell r="G22">
            <v>2</v>
          </cell>
          <cell r="H22">
            <v>0</v>
          </cell>
          <cell r="I22" t="str">
            <v>نقابى</v>
          </cell>
          <cell r="J22" t="str">
            <v>نعم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 t="str">
            <v>نعم</v>
          </cell>
          <cell r="P22" t="str">
            <v>ب ت</v>
          </cell>
          <cell r="Q22" t="str">
            <v>ثانوى</v>
          </cell>
          <cell r="R22">
            <v>70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249.5</v>
          </cell>
          <cell r="X22">
            <v>270.48</v>
          </cell>
          <cell r="Y22">
            <v>40.57</v>
          </cell>
          <cell r="Z22">
            <v>2.7</v>
          </cell>
          <cell r="AA22">
            <v>4.0599999999999996</v>
          </cell>
          <cell r="AB22">
            <v>5.41</v>
          </cell>
          <cell r="AC22">
            <v>6</v>
          </cell>
          <cell r="AD22">
            <v>4</v>
          </cell>
          <cell r="AE22">
            <v>0</v>
          </cell>
          <cell r="AF22">
            <v>0</v>
          </cell>
          <cell r="AG22">
            <v>0</v>
          </cell>
          <cell r="AH22">
            <v>11</v>
          </cell>
          <cell r="AI22">
            <v>124.75</v>
          </cell>
          <cell r="AJ22">
            <v>17.420000000000002</v>
          </cell>
          <cell r="AK22">
            <v>19</v>
          </cell>
          <cell r="AL22">
            <v>42.42</v>
          </cell>
          <cell r="AM22">
            <v>36</v>
          </cell>
          <cell r="AN22">
            <v>37.43</v>
          </cell>
          <cell r="AO22">
            <v>37.43</v>
          </cell>
          <cell r="AP22">
            <v>298.02</v>
          </cell>
          <cell r="AQ22">
            <v>44.7</v>
          </cell>
          <cell r="AR22">
            <v>2.98</v>
          </cell>
          <cell r="AS22">
            <v>10</v>
          </cell>
          <cell r="AT22">
            <v>678.92000000000007</v>
          </cell>
          <cell r="AU22">
            <v>40.57</v>
          </cell>
          <cell r="AV22">
            <v>27.05</v>
          </cell>
          <cell r="AW22">
            <v>2.7</v>
          </cell>
          <cell r="AX22">
            <v>5.41</v>
          </cell>
          <cell r="AY22">
            <v>8.11</v>
          </cell>
          <cell r="AZ22">
            <v>44.7</v>
          </cell>
          <cell r="BA22">
            <v>29.8</v>
          </cell>
          <cell r="BB22">
            <v>2.98</v>
          </cell>
          <cell r="BC22">
            <v>18.93</v>
          </cell>
          <cell r="BD22">
            <v>4.0599999999999996</v>
          </cell>
          <cell r="BE22">
            <v>1.35</v>
          </cell>
          <cell r="BF22">
            <v>1</v>
          </cell>
          <cell r="BG22">
            <v>3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1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0.4</v>
          </cell>
          <cell r="CE22">
            <v>191.06</v>
          </cell>
          <cell r="CF22">
            <v>487.86</v>
          </cell>
          <cell r="CG22" t="str">
            <v>بنها 21</v>
          </cell>
          <cell r="CH22" t="str">
            <v>فقط أربعمائة وسبعة وثمانون جنيه وستة وثمانون قرش</v>
          </cell>
        </row>
        <row r="23">
          <cell r="A23">
            <v>22</v>
          </cell>
          <cell r="B23" t="str">
            <v>بنها 22</v>
          </cell>
          <cell r="C23">
            <v>0</v>
          </cell>
          <cell r="D23" t="str">
            <v>الثانية</v>
          </cell>
          <cell r="E23">
            <v>0</v>
          </cell>
          <cell r="F23" t="str">
            <v>متزوجه</v>
          </cell>
          <cell r="G23">
            <v>0</v>
          </cell>
          <cell r="H23">
            <v>0</v>
          </cell>
          <cell r="I23" t="str">
            <v>نقابى</v>
          </cell>
          <cell r="J23" t="str">
            <v>نعم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 t="str">
            <v>نعم</v>
          </cell>
          <cell r="P23" t="str">
            <v>ب ت</v>
          </cell>
          <cell r="Q23" t="str">
            <v>ثانوى</v>
          </cell>
          <cell r="R23">
            <v>70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249.1</v>
          </cell>
          <cell r="X23">
            <v>270.08</v>
          </cell>
          <cell r="Y23">
            <v>40.51</v>
          </cell>
          <cell r="Z23">
            <v>2.7</v>
          </cell>
          <cell r="AA23">
            <v>4.05</v>
          </cell>
          <cell r="AB23">
            <v>5.4</v>
          </cell>
          <cell r="AC23">
            <v>2</v>
          </cell>
          <cell r="AD23">
            <v>4</v>
          </cell>
          <cell r="AE23">
            <v>0</v>
          </cell>
          <cell r="AF23">
            <v>0</v>
          </cell>
          <cell r="AG23">
            <v>0</v>
          </cell>
          <cell r="AH23">
            <v>11</v>
          </cell>
          <cell r="AI23">
            <v>124.55</v>
          </cell>
          <cell r="AJ23">
            <v>17.420000000000002</v>
          </cell>
          <cell r="AK23">
            <v>19</v>
          </cell>
          <cell r="AL23">
            <v>42.34</v>
          </cell>
          <cell r="AM23">
            <v>36</v>
          </cell>
          <cell r="AN23">
            <v>37.369999999999997</v>
          </cell>
          <cell r="AO23">
            <v>37.369999999999997</v>
          </cell>
          <cell r="AP23">
            <v>293.68</v>
          </cell>
          <cell r="AQ23">
            <v>44.05</v>
          </cell>
          <cell r="AR23">
            <v>2.94</v>
          </cell>
          <cell r="AS23">
            <v>10</v>
          </cell>
          <cell r="AT23">
            <v>673.41</v>
          </cell>
          <cell r="AU23">
            <v>40.51</v>
          </cell>
          <cell r="AV23">
            <v>27.01</v>
          </cell>
          <cell r="AW23">
            <v>2.7</v>
          </cell>
          <cell r="AX23">
            <v>5.4</v>
          </cell>
          <cell r="AY23">
            <v>8.1</v>
          </cell>
          <cell r="AZ23">
            <v>44.05</v>
          </cell>
          <cell r="BA23">
            <v>29.37</v>
          </cell>
          <cell r="BB23">
            <v>2.94</v>
          </cell>
          <cell r="BC23">
            <v>18.91</v>
          </cell>
          <cell r="BD23">
            <v>4.05</v>
          </cell>
          <cell r="BE23">
            <v>1.35</v>
          </cell>
          <cell r="BF23">
            <v>1</v>
          </cell>
          <cell r="BG23">
            <v>3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1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0.4</v>
          </cell>
          <cell r="CE23">
            <v>189.79</v>
          </cell>
          <cell r="CF23">
            <v>483.62</v>
          </cell>
          <cell r="CG23" t="str">
            <v>بنها 22</v>
          </cell>
          <cell r="CH23" t="str">
            <v>فقط أربعمائة وثلاثة وثمانون جنيه واثنان وستون قرش</v>
          </cell>
        </row>
        <row r="24">
          <cell r="A24">
            <v>23</v>
          </cell>
          <cell r="B24" t="str">
            <v>بنها 23</v>
          </cell>
          <cell r="C24">
            <v>0</v>
          </cell>
          <cell r="D24" t="str">
            <v>الثانية</v>
          </cell>
          <cell r="E24">
            <v>0</v>
          </cell>
          <cell r="F24" t="str">
            <v>متزوجه</v>
          </cell>
          <cell r="G24">
            <v>0</v>
          </cell>
          <cell r="H24">
            <v>0</v>
          </cell>
          <cell r="I24" t="str">
            <v>نقابى</v>
          </cell>
          <cell r="J24" t="str">
            <v>نعم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 t="str">
            <v>نعم</v>
          </cell>
          <cell r="P24" t="str">
            <v>ب ت</v>
          </cell>
          <cell r="Q24" t="str">
            <v>ثانوى</v>
          </cell>
          <cell r="R24">
            <v>70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249.1</v>
          </cell>
          <cell r="X24">
            <v>270.08</v>
          </cell>
          <cell r="Y24">
            <v>40.51</v>
          </cell>
          <cell r="Z24">
            <v>2.7</v>
          </cell>
          <cell r="AA24">
            <v>4.05</v>
          </cell>
          <cell r="AB24">
            <v>5.4</v>
          </cell>
          <cell r="AC24">
            <v>2</v>
          </cell>
          <cell r="AD24">
            <v>4</v>
          </cell>
          <cell r="AE24">
            <v>0</v>
          </cell>
          <cell r="AF24">
            <v>0</v>
          </cell>
          <cell r="AG24">
            <v>0</v>
          </cell>
          <cell r="AH24">
            <v>11</v>
          </cell>
          <cell r="AI24">
            <v>124.55</v>
          </cell>
          <cell r="AJ24">
            <v>17.420000000000002</v>
          </cell>
          <cell r="AK24">
            <v>19</v>
          </cell>
          <cell r="AL24">
            <v>42.34</v>
          </cell>
          <cell r="AM24">
            <v>36</v>
          </cell>
          <cell r="AN24">
            <v>37.369999999999997</v>
          </cell>
          <cell r="AO24">
            <v>37.369999999999997</v>
          </cell>
          <cell r="AP24">
            <v>293.68</v>
          </cell>
          <cell r="AQ24">
            <v>44.05</v>
          </cell>
          <cell r="AR24">
            <v>2.94</v>
          </cell>
          <cell r="AS24">
            <v>10</v>
          </cell>
          <cell r="AT24">
            <v>673.41</v>
          </cell>
          <cell r="AU24">
            <v>40.51</v>
          </cell>
          <cell r="AV24">
            <v>27.01</v>
          </cell>
          <cell r="AW24">
            <v>2.7</v>
          </cell>
          <cell r="AX24">
            <v>5.4</v>
          </cell>
          <cell r="AY24">
            <v>8.1</v>
          </cell>
          <cell r="AZ24">
            <v>44.05</v>
          </cell>
          <cell r="BA24">
            <v>29.37</v>
          </cell>
          <cell r="BB24">
            <v>2.94</v>
          </cell>
          <cell r="BC24">
            <v>18.91</v>
          </cell>
          <cell r="BD24">
            <v>4.05</v>
          </cell>
          <cell r="BE24">
            <v>1.35</v>
          </cell>
          <cell r="BF24">
            <v>1</v>
          </cell>
          <cell r="BG24">
            <v>3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1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0.4</v>
          </cell>
          <cell r="CE24">
            <v>189.79</v>
          </cell>
          <cell r="CF24">
            <v>483.62</v>
          </cell>
          <cell r="CG24" t="str">
            <v>بنها 23</v>
          </cell>
          <cell r="CH24" t="str">
            <v>فقط أربعمائة وثلاثة وثمانون جنيه واثنان وستون قرش</v>
          </cell>
        </row>
        <row r="25">
          <cell r="A25">
            <v>24</v>
          </cell>
          <cell r="B25" t="str">
            <v>بنها 24</v>
          </cell>
          <cell r="C25">
            <v>0</v>
          </cell>
          <cell r="D25" t="str">
            <v>الثانية</v>
          </cell>
          <cell r="E25">
            <v>0</v>
          </cell>
          <cell r="F25" t="str">
            <v>متزوج</v>
          </cell>
          <cell r="G25">
            <v>2</v>
          </cell>
          <cell r="H25">
            <v>0</v>
          </cell>
          <cell r="I25" t="str">
            <v>نقابى</v>
          </cell>
          <cell r="J25" t="str">
            <v>نعم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 t="str">
            <v>نعم</v>
          </cell>
          <cell r="P25" t="str">
            <v>ب ت</v>
          </cell>
          <cell r="Q25" t="str">
            <v>ثانوى</v>
          </cell>
          <cell r="R25">
            <v>70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249.9</v>
          </cell>
          <cell r="X25">
            <v>270.88</v>
          </cell>
          <cell r="Y25">
            <v>40.630000000000003</v>
          </cell>
          <cell r="Z25">
            <v>2.71</v>
          </cell>
          <cell r="AA25">
            <v>4.0599999999999996</v>
          </cell>
          <cell r="AB25">
            <v>5.42</v>
          </cell>
          <cell r="AC25">
            <v>6</v>
          </cell>
          <cell r="AD25">
            <v>4</v>
          </cell>
          <cell r="AE25">
            <v>0</v>
          </cell>
          <cell r="AF25">
            <v>0</v>
          </cell>
          <cell r="AG25">
            <v>0</v>
          </cell>
          <cell r="AH25">
            <v>11</v>
          </cell>
          <cell r="AI25">
            <v>124.95</v>
          </cell>
          <cell r="AJ25">
            <v>17.420000000000002</v>
          </cell>
          <cell r="AK25">
            <v>19.04</v>
          </cell>
          <cell r="AL25">
            <v>41.5</v>
          </cell>
          <cell r="AM25">
            <v>36</v>
          </cell>
          <cell r="AN25">
            <v>37.49</v>
          </cell>
          <cell r="AO25">
            <v>37.49</v>
          </cell>
          <cell r="AP25">
            <v>297.39999999999998</v>
          </cell>
          <cell r="AQ25">
            <v>44.61</v>
          </cell>
          <cell r="AR25">
            <v>2.97</v>
          </cell>
          <cell r="AS25">
            <v>10</v>
          </cell>
          <cell r="AT25">
            <v>678.68000000000006</v>
          </cell>
          <cell r="AU25">
            <v>40.630000000000003</v>
          </cell>
          <cell r="AV25">
            <v>27.09</v>
          </cell>
          <cell r="AW25">
            <v>2.71</v>
          </cell>
          <cell r="AX25">
            <v>5.42</v>
          </cell>
          <cell r="AY25">
            <v>8.1300000000000008</v>
          </cell>
          <cell r="AZ25">
            <v>44.61</v>
          </cell>
          <cell r="BA25">
            <v>29.74</v>
          </cell>
          <cell r="BB25">
            <v>2.97</v>
          </cell>
          <cell r="BC25">
            <v>18.96</v>
          </cell>
          <cell r="BD25">
            <v>4.0599999999999996</v>
          </cell>
          <cell r="BE25">
            <v>1.35</v>
          </cell>
          <cell r="BF25">
            <v>1</v>
          </cell>
          <cell r="BG25">
            <v>3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1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0.4</v>
          </cell>
          <cell r="CE25">
            <v>191.07</v>
          </cell>
          <cell r="CF25">
            <v>487.61</v>
          </cell>
          <cell r="CG25" t="str">
            <v>بنها 24</v>
          </cell>
          <cell r="CH25" t="str">
            <v>فقط أربعمائة وسبعة وثمانون جنيه وواحد وستون قرش</v>
          </cell>
        </row>
        <row r="26">
          <cell r="A26">
            <v>25</v>
          </cell>
          <cell r="B26" t="str">
            <v>بنها 25</v>
          </cell>
          <cell r="C26">
            <v>0</v>
          </cell>
          <cell r="D26" t="str">
            <v>الثانية</v>
          </cell>
          <cell r="E26">
            <v>0</v>
          </cell>
          <cell r="F26" t="str">
            <v>متزوجه</v>
          </cell>
          <cell r="G26">
            <v>0</v>
          </cell>
          <cell r="H26">
            <v>0</v>
          </cell>
          <cell r="I26" t="str">
            <v>نقابى</v>
          </cell>
          <cell r="J26" t="str">
            <v>نعم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نعم</v>
          </cell>
          <cell r="P26" t="str">
            <v>ب ت</v>
          </cell>
          <cell r="Q26" t="str">
            <v>ثانوى</v>
          </cell>
          <cell r="R26">
            <v>70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249.1</v>
          </cell>
          <cell r="X26">
            <v>270.08</v>
          </cell>
          <cell r="Y26">
            <v>40.51</v>
          </cell>
          <cell r="Z26">
            <v>2.7</v>
          </cell>
          <cell r="AA26">
            <v>4.05</v>
          </cell>
          <cell r="AB26">
            <v>5.4</v>
          </cell>
          <cell r="AC26">
            <v>2</v>
          </cell>
          <cell r="AD26">
            <v>4</v>
          </cell>
          <cell r="AE26">
            <v>0</v>
          </cell>
          <cell r="AF26">
            <v>0</v>
          </cell>
          <cell r="AG26">
            <v>0</v>
          </cell>
          <cell r="AH26">
            <v>11</v>
          </cell>
          <cell r="AI26">
            <v>124.55</v>
          </cell>
          <cell r="AJ26">
            <v>17.420000000000002</v>
          </cell>
          <cell r="AK26">
            <v>19</v>
          </cell>
          <cell r="AL26">
            <v>42.34</v>
          </cell>
          <cell r="AM26">
            <v>36</v>
          </cell>
          <cell r="AN26">
            <v>37.369999999999997</v>
          </cell>
          <cell r="AO26">
            <v>37.369999999999997</v>
          </cell>
          <cell r="AP26">
            <v>293.68</v>
          </cell>
          <cell r="AQ26">
            <v>44.05</v>
          </cell>
          <cell r="AR26">
            <v>2.94</v>
          </cell>
          <cell r="AS26">
            <v>10</v>
          </cell>
          <cell r="AT26">
            <v>673.41</v>
          </cell>
          <cell r="AU26">
            <v>40.51</v>
          </cell>
          <cell r="AV26">
            <v>27.01</v>
          </cell>
          <cell r="AW26">
            <v>2.7</v>
          </cell>
          <cell r="AX26">
            <v>5.4</v>
          </cell>
          <cell r="AY26">
            <v>8.1</v>
          </cell>
          <cell r="AZ26">
            <v>44.05</v>
          </cell>
          <cell r="BA26">
            <v>29.37</v>
          </cell>
          <cell r="BB26">
            <v>2.94</v>
          </cell>
          <cell r="BC26">
            <v>18.91</v>
          </cell>
          <cell r="BD26">
            <v>4.05</v>
          </cell>
          <cell r="BE26">
            <v>1.35</v>
          </cell>
          <cell r="BF26">
            <v>1</v>
          </cell>
          <cell r="BG26">
            <v>3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1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0.4</v>
          </cell>
          <cell r="CE26">
            <v>189.79</v>
          </cell>
          <cell r="CF26">
            <v>483.62</v>
          </cell>
          <cell r="CG26" t="str">
            <v>بنها 25</v>
          </cell>
          <cell r="CH26" t="str">
            <v>فقط أربعمائة وثلاثة وثمانون جنيه واثنان وستون قرش</v>
          </cell>
        </row>
        <row r="27">
          <cell r="A27">
            <v>26</v>
          </cell>
          <cell r="B27" t="str">
            <v>بنها 26</v>
          </cell>
          <cell r="C27">
            <v>0</v>
          </cell>
          <cell r="D27" t="str">
            <v>الثانية</v>
          </cell>
          <cell r="E27">
            <v>0</v>
          </cell>
          <cell r="F27" t="str">
            <v>متزوجه</v>
          </cell>
          <cell r="G27">
            <v>0</v>
          </cell>
          <cell r="H27">
            <v>0</v>
          </cell>
          <cell r="I27" t="str">
            <v>نقابى</v>
          </cell>
          <cell r="J27" t="str">
            <v>نعم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 t="str">
            <v>نعم</v>
          </cell>
          <cell r="P27" t="str">
            <v>ب ت</v>
          </cell>
          <cell r="Q27" t="str">
            <v>ثانوى</v>
          </cell>
          <cell r="R27">
            <v>70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289.20999999999998</v>
          </cell>
          <cell r="X27">
            <v>313.03999999999996</v>
          </cell>
          <cell r="Y27">
            <v>46.96</v>
          </cell>
          <cell r="Z27">
            <v>3.13</v>
          </cell>
          <cell r="AA27">
            <v>4.7</v>
          </cell>
          <cell r="AB27">
            <v>6.26</v>
          </cell>
          <cell r="AC27">
            <v>2</v>
          </cell>
          <cell r="AD27">
            <v>4</v>
          </cell>
          <cell r="AE27">
            <v>0</v>
          </cell>
          <cell r="AF27">
            <v>0</v>
          </cell>
          <cell r="AG27">
            <v>0</v>
          </cell>
          <cell r="AH27">
            <v>11</v>
          </cell>
          <cell r="AI27">
            <v>144.61000000000001</v>
          </cell>
          <cell r="AJ27">
            <v>20.45</v>
          </cell>
          <cell r="AK27">
            <v>22.27</v>
          </cell>
          <cell r="AL27">
            <v>49.38</v>
          </cell>
          <cell r="AM27">
            <v>36</v>
          </cell>
          <cell r="AN27">
            <v>43.38</v>
          </cell>
          <cell r="AO27">
            <v>43.38</v>
          </cell>
          <cell r="AP27">
            <v>333.09</v>
          </cell>
          <cell r="AQ27">
            <v>49.96</v>
          </cell>
          <cell r="AR27">
            <v>3.33</v>
          </cell>
          <cell r="AS27">
            <v>10</v>
          </cell>
          <cell r="AT27">
            <v>770.46999999999991</v>
          </cell>
          <cell r="AU27">
            <v>46.96</v>
          </cell>
          <cell r="AV27">
            <v>31.3</v>
          </cell>
          <cell r="AW27">
            <v>3.13</v>
          </cell>
          <cell r="AX27">
            <v>6.26</v>
          </cell>
          <cell r="AY27">
            <v>9.39</v>
          </cell>
          <cell r="AZ27">
            <v>49.96</v>
          </cell>
          <cell r="BA27">
            <v>33.31</v>
          </cell>
          <cell r="BB27">
            <v>3.33</v>
          </cell>
          <cell r="BC27">
            <v>21.91</v>
          </cell>
          <cell r="BD27">
            <v>4.7</v>
          </cell>
          <cell r="BE27">
            <v>1.57</v>
          </cell>
          <cell r="BF27">
            <v>1</v>
          </cell>
          <cell r="BG27">
            <v>3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1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0.5</v>
          </cell>
          <cell r="CE27">
            <v>217.32</v>
          </cell>
          <cell r="CF27">
            <v>553.15</v>
          </cell>
          <cell r="CG27" t="str">
            <v>بنها 26</v>
          </cell>
          <cell r="CH27" t="str">
            <v>فقط خمسمائة وثلاثة وخمسون جنيه وخمسة عشر قرش</v>
          </cell>
        </row>
        <row r="28">
          <cell r="A28">
            <v>27</v>
          </cell>
          <cell r="B28" t="str">
            <v>بنها 27</v>
          </cell>
          <cell r="C28">
            <v>0</v>
          </cell>
          <cell r="D28" t="str">
            <v>الثانية</v>
          </cell>
          <cell r="E28">
            <v>0</v>
          </cell>
          <cell r="F28" t="str">
            <v>متزوجه</v>
          </cell>
          <cell r="G28">
            <v>0</v>
          </cell>
          <cell r="H28">
            <v>0</v>
          </cell>
          <cell r="I28" t="str">
            <v>نقابى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 t="str">
            <v>نعم</v>
          </cell>
          <cell r="P28" t="str">
            <v>ب ت</v>
          </cell>
          <cell r="Q28" t="str">
            <v>ثانوى</v>
          </cell>
          <cell r="R28">
            <v>70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249.09</v>
          </cell>
          <cell r="X28">
            <v>270.07</v>
          </cell>
          <cell r="Y28">
            <v>40.51</v>
          </cell>
          <cell r="Z28">
            <v>2.7</v>
          </cell>
          <cell r="AA28">
            <v>4.05</v>
          </cell>
          <cell r="AB28">
            <v>5.4</v>
          </cell>
          <cell r="AC28">
            <v>2</v>
          </cell>
          <cell r="AD28">
            <v>4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124.55</v>
          </cell>
          <cell r="AJ28">
            <v>17.420000000000002</v>
          </cell>
          <cell r="AK28">
            <v>19</v>
          </cell>
          <cell r="AL28">
            <v>42.34</v>
          </cell>
          <cell r="AM28">
            <v>36</v>
          </cell>
          <cell r="AN28">
            <v>37.36</v>
          </cell>
          <cell r="AO28">
            <v>37.36</v>
          </cell>
          <cell r="AP28">
            <v>282.67</v>
          </cell>
          <cell r="AQ28">
            <v>42.4</v>
          </cell>
          <cell r="AR28">
            <v>2.83</v>
          </cell>
          <cell r="AS28">
            <v>10</v>
          </cell>
          <cell r="AT28">
            <v>660.63</v>
          </cell>
          <cell r="AU28">
            <v>40.51</v>
          </cell>
          <cell r="AV28">
            <v>27.01</v>
          </cell>
          <cell r="AW28">
            <v>2.7</v>
          </cell>
          <cell r="AX28">
            <v>5.4</v>
          </cell>
          <cell r="AY28">
            <v>8.1</v>
          </cell>
          <cell r="AZ28">
            <v>42.4</v>
          </cell>
          <cell r="BA28">
            <v>28.27</v>
          </cell>
          <cell r="BB28">
            <v>2.83</v>
          </cell>
          <cell r="BC28">
            <v>18.899999999999999</v>
          </cell>
          <cell r="BD28">
            <v>4.05</v>
          </cell>
          <cell r="BE28">
            <v>1.35</v>
          </cell>
          <cell r="BF28">
            <v>1</v>
          </cell>
          <cell r="BG28">
            <v>3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1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0.4</v>
          </cell>
          <cell r="CE28">
            <v>186.92</v>
          </cell>
          <cell r="CF28">
            <v>473.71</v>
          </cell>
          <cell r="CG28" t="str">
            <v>بنها 27</v>
          </cell>
          <cell r="CH28" t="str">
            <v>فقط أربعمائة وثلاثة وسبعون جنيه وواحد وسبعون قرش</v>
          </cell>
        </row>
        <row r="29">
          <cell r="A29">
            <v>28</v>
          </cell>
          <cell r="B29" t="str">
            <v>بنها 28</v>
          </cell>
          <cell r="C29">
            <v>0</v>
          </cell>
          <cell r="D29" t="str">
            <v>الثانية</v>
          </cell>
          <cell r="E29">
            <v>0</v>
          </cell>
          <cell r="F29" t="str">
            <v>متزوجه</v>
          </cell>
          <cell r="G29">
            <v>0</v>
          </cell>
          <cell r="H29">
            <v>0</v>
          </cell>
          <cell r="I29" t="str">
            <v>نقابى</v>
          </cell>
          <cell r="J29" t="str">
            <v>نعم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 t="str">
            <v>نعم</v>
          </cell>
          <cell r="P29" t="str">
            <v>ب ت</v>
          </cell>
          <cell r="Q29" t="str">
            <v>ثانوى</v>
          </cell>
          <cell r="R29">
            <v>70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248.7</v>
          </cell>
          <cell r="X29">
            <v>269.68</v>
          </cell>
          <cell r="Y29">
            <v>40.450000000000003</v>
          </cell>
          <cell r="Z29">
            <v>2.7</v>
          </cell>
          <cell r="AA29">
            <v>4.05</v>
          </cell>
          <cell r="AB29">
            <v>5.39</v>
          </cell>
          <cell r="AC29">
            <v>2</v>
          </cell>
          <cell r="AD29">
            <v>4</v>
          </cell>
          <cell r="AE29">
            <v>0</v>
          </cell>
          <cell r="AF29">
            <v>0</v>
          </cell>
          <cell r="AG29">
            <v>0</v>
          </cell>
          <cell r="AH29">
            <v>11</v>
          </cell>
          <cell r="AI29">
            <v>124.35</v>
          </cell>
          <cell r="AJ29">
            <v>17.420000000000002</v>
          </cell>
          <cell r="AK29">
            <v>19</v>
          </cell>
          <cell r="AL29">
            <v>42.34</v>
          </cell>
          <cell r="AM29">
            <v>36</v>
          </cell>
          <cell r="AN29">
            <v>37.31</v>
          </cell>
          <cell r="AO29">
            <v>37.31</v>
          </cell>
          <cell r="AP29">
            <v>293.42</v>
          </cell>
          <cell r="AQ29">
            <v>44.01</v>
          </cell>
          <cell r="AR29">
            <v>2.93</v>
          </cell>
          <cell r="AS29">
            <v>10</v>
          </cell>
          <cell r="AT29">
            <v>672.63000000000011</v>
          </cell>
          <cell r="AU29">
            <v>40.450000000000003</v>
          </cell>
          <cell r="AV29">
            <v>26.97</v>
          </cell>
          <cell r="AW29">
            <v>2.7</v>
          </cell>
          <cell r="AX29">
            <v>5.39</v>
          </cell>
          <cell r="AY29">
            <v>8.09</v>
          </cell>
          <cell r="AZ29">
            <v>44.01</v>
          </cell>
          <cell r="BA29">
            <v>29.34</v>
          </cell>
          <cell r="BB29">
            <v>2.93</v>
          </cell>
          <cell r="BC29">
            <v>18.88</v>
          </cell>
          <cell r="BD29">
            <v>4.05</v>
          </cell>
          <cell r="BE29">
            <v>1.35</v>
          </cell>
          <cell r="BF29">
            <v>1</v>
          </cell>
          <cell r="BG29">
            <v>3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1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0.4</v>
          </cell>
          <cell r="CE29">
            <v>189.56</v>
          </cell>
          <cell r="CF29">
            <v>483.07</v>
          </cell>
          <cell r="CG29" t="str">
            <v>بنها 28</v>
          </cell>
          <cell r="CH29" t="str">
            <v>فقط أربعمائة وثلاثة وثمانون جنيه وسبعة قرش</v>
          </cell>
        </row>
        <row r="30">
          <cell r="A30">
            <v>29</v>
          </cell>
          <cell r="B30" t="str">
            <v>بنها 29</v>
          </cell>
          <cell r="C30">
            <v>0</v>
          </cell>
          <cell r="D30" t="str">
            <v>الثانية</v>
          </cell>
          <cell r="E30">
            <v>0</v>
          </cell>
          <cell r="F30" t="str">
            <v>متزوج</v>
          </cell>
          <cell r="G30">
            <v>2</v>
          </cell>
          <cell r="H30">
            <v>0</v>
          </cell>
          <cell r="I30" t="str">
            <v>نقابى</v>
          </cell>
          <cell r="J30" t="str">
            <v>نعم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نعم</v>
          </cell>
          <cell r="P30" t="str">
            <v>ب ت</v>
          </cell>
          <cell r="Q30" t="str">
            <v>ثانوى</v>
          </cell>
          <cell r="R30">
            <v>70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238.68</v>
          </cell>
          <cell r="X30">
            <v>258.55</v>
          </cell>
          <cell r="Y30">
            <v>38.78</v>
          </cell>
          <cell r="Z30">
            <v>2.59</v>
          </cell>
          <cell r="AA30">
            <v>3.88</v>
          </cell>
          <cell r="AB30">
            <v>5.17</v>
          </cell>
          <cell r="AC30">
            <v>6</v>
          </cell>
          <cell r="AD30">
            <v>4</v>
          </cell>
          <cell r="AE30">
            <v>0</v>
          </cell>
          <cell r="AF30">
            <v>0</v>
          </cell>
          <cell r="AG30">
            <v>0</v>
          </cell>
          <cell r="AH30">
            <v>11</v>
          </cell>
          <cell r="AI30">
            <v>119.34</v>
          </cell>
          <cell r="AJ30">
            <v>16.18</v>
          </cell>
          <cell r="AK30">
            <v>18.12</v>
          </cell>
          <cell r="AL30">
            <v>39.49</v>
          </cell>
          <cell r="AM30">
            <v>36</v>
          </cell>
          <cell r="AN30">
            <v>35.799999999999997</v>
          </cell>
          <cell r="AO30">
            <v>35.799999999999997</v>
          </cell>
          <cell r="AP30">
            <v>285.93</v>
          </cell>
          <cell r="AQ30">
            <v>42.89</v>
          </cell>
          <cell r="AR30">
            <v>2.86</v>
          </cell>
          <cell r="AS30">
            <v>10</v>
          </cell>
          <cell r="AT30">
            <v>650.64999999999986</v>
          </cell>
          <cell r="AU30">
            <v>38.78</v>
          </cell>
          <cell r="AV30">
            <v>25.86</v>
          </cell>
          <cell r="AW30">
            <v>2.59</v>
          </cell>
          <cell r="AX30">
            <v>5.17</v>
          </cell>
          <cell r="AY30">
            <v>7.76</v>
          </cell>
          <cell r="AZ30">
            <v>42.89</v>
          </cell>
          <cell r="BA30">
            <v>28.59</v>
          </cell>
          <cell r="BB30">
            <v>2.86</v>
          </cell>
          <cell r="BC30">
            <v>18.100000000000001</v>
          </cell>
          <cell r="BD30">
            <v>3.88</v>
          </cell>
          <cell r="BE30">
            <v>1.29</v>
          </cell>
          <cell r="BF30">
            <v>1</v>
          </cell>
          <cell r="BG30">
            <v>3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0.4</v>
          </cell>
          <cell r="CE30">
            <v>183.17</v>
          </cell>
          <cell r="CF30">
            <v>467.48</v>
          </cell>
          <cell r="CG30" t="str">
            <v>بنها 29</v>
          </cell>
          <cell r="CH30" t="str">
            <v>فقط أربعمائة وسبعة وستون جنيه وثمانية وأربعون قرش</v>
          </cell>
        </row>
        <row r="31">
          <cell r="A31">
            <v>30</v>
          </cell>
          <cell r="B31" t="str">
            <v>بنها 30</v>
          </cell>
          <cell r="C31">
            <v>0</v>
          </cell>
          <cell r="D31" t="str">
            <v>الثانية</v>
          </cell>
          <cell r="E31">
            <v>0</v>
          </cell>
          <cell r="F31" t="str">
            <v>متزوجه</v>
          </cell>
          <cell r="G31">
            <v>0</v>
          </cell>
          <cell r="H31">
            <v>0</v>
          </cell>
          <cell r="I31" t="str">
            <v>نقابى</v>
          </cell>
          <cell r="J31" t="str">
            <v>نعم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 t="str">
            <v>نعم</v>
          </cell>
          <cell r="P31" t="str">
            <v>ب ت</v>
          </cell>
          <cell r="Q31" t="str">
            <v>ثانوى</v>
          </cell>
          <cell r="R31">
            <v>70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248.7</v>
          </cell>
          <cell r="X31">
            <v>269.68</v>
          </cell>
          <cell r="Y31">
            <v>40.450000000000003</v>
          </cell>
          <cell r="Z31">
            <v>2.7</v>
          </cell>
          <cell r="AA31">
            <v>4.05</v>
          </cell>
          <cell r="AB31">
            <v>5.39</v>
          </cell>
          <cell r="AC31">
            <v>2</v>
          </cell>
          <cell r="AD31">
            <v>4</v>
          </cell>
          <cell r="AE31">
            <v>0</v>
          </cell>
          <cell r="AF31">
            <v>0</v>
          </cell>
          <cell r="AG31">
            <v>0</v>
          </cell>
          <cell r="AH31">
            <v>11</v>
          </cell>
          <cell r="AI31">
            <v>124.35</v>
          </cell>
          <cell r="AJ31">
            <v>17.420000000000002</v>
          </cell>
          <cell r="AK31">
            <v>19</v>
          </cell>
          <cell r="AL31">
            <v>42.34</v>
          </cell>
          <cell r="AM31">
            <v>36</v>
          </cell>
          <cell r="AN31">
            <v>37.31</v>
          </cell>
          <cell r="AO31">
            <v>37.31</v>
          </cell>
          <cell r="AP31">
            <v>293.42</v>
          </cell>
          <cell r="AQ31">
            <v>44.01</v>
          </cell>
          <cell r="AR31">
            <v>2.93</v>
          </cell>
          <cell r="AS31">
            <v>10</v>
          </cell>
          <cell r="AT31">
            <v>672.63000000000011</v>
          </cell>
          <cell r="AU31">
            <v>40.450000000000003</v>
          </cell>
          <cell r="AV31">
            <v>26.97</v>
          </cell>
          <cell r="AW31">
            <v>2.7</v>
          </cell>
          <cell r="AX31">
            <v>5.39</v>
          </cell>
          <cell r="AY31">
            <v>8.09</v>
          </cell>
          <cell r="AZ31">
            <v>44.01</v>
          </cell>
          <cell r="BA31">
            <v>29.34</v>
          </cell>
          <cell r="BB31">
            <v>2.93</v>
          </cell>
          <cell r="BC31">
            <v>18.88</v>
          </cell>
          <cell r="BD31">
            <v>4.05</v>
          </cell>
          <cell r="BE31">
            <v>1.35</v>
          </cell>
          <cell r="BF31">
            <v>1</v>
          </cell>
          <cell r="BG31">
            <v>3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1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0.4</v>
          </cell>
          <cell r="CE31">
            <v>189.56</v>
          </cell>
          <cell r="CF31">
            <v>483.07</v>
          </cell>
          <cell r="CG31" t="str">
            <v>بنها 30</v>
          </cell>
          <cell r="CH31" t="str">
            <v>فقط أربعمائة وثلاثة وثمانون جنيه وسبعة قرش</v>
          </cell>
        </row>
        <row r="32">
          <cell r="A32">
            <v>31</v>
          </cell>
          <cell r="B32" t="str">
            <v>بنها 31</v>
          </cell>
          <cell r="C32">
            <v>0</v>
          </cell>
          <cell r="D32" t="str">
            <v>الثانية</v>
          </cell>
          <cell r="E32">
            <v>0</v>
          </cell>
          <cell r="F32" t="str">
            <v>متزوجه</v>
          </cell>
          <cell r="G32">
            <v>0</v>
          </cell>
          <cell r="H32">
            <v>0</v>
          </cell>
          <cell r="I32" t="str">
            <v>نقابى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 t="str">
            <v>نعم</v>
          </cell>
          <cell r="P32" t="str">
            <v>ب ت</v>
          </cell>
          <cell r="Q32" t="str">
            <v>ثانوى</v>
          </cell>
          <cell r="R32">
            <v>70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307.08999999999997</v>
          </cell>
          <cell r="X32">
            <v>332.22999999999996</v>
          </cell>
          <cell r="Y32">
            <v>49.83</v>
          </cell>
          <cell r="Z32">
            <v>3.32</v>
          </cell>
          <cell r="AA32">
            <v>4.9800000000000004</v>
          </cell>
          <cell r="AB32">
            <v>6.64</v>
          </cell>
          <cell r="AC32">
            <v>2</v>
          </cell>
          <cell r="AD32">
            <v>4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153.55000000000001</v>
          </cell>
          <cell r="AJ32">
            <v>21.86</v>
          </cell>
          <cell r="AK32">
            <v>24.23</v>
          </cell>
          <cell r="AL32">
            <v>52.43</v>
          </cell>
          <cell r="AM32">
            <v>36</v>
          </cell>
          <cell r="AN32">
            <v>46.06</v>
          </cell>
          <cell r="AO32">
            <v>46.06</v>
          </cell>
          <cell r="AP32">
            <v>340.13</v>
          </cell>
          <cell r="AQ32">
            <v>51.02</v>
          </cell>
          <cell r="AR32">
            <v>3.4</v>
          </cell>
          <cell r="AS32">
            <v>10</v>
          </cell>
          <cell r="AT32">
            <v>801.54999999999973</v>
          </cell>
          <cell r="AU32">
            <v>49.83</v>
          </cell>
          <cell r="AV32">
            <v>33.22</v>
          </cell>
          <cell r="AW32">
            <v>3.32</v>
          </cell>
          <cell r="AX32">
            <v>6.64</v>
          </cell>
          <cell r="AY32">
            <v>9.9700000000000006</v>
          </cell>
          <cell r="AZ32">
            <v>51.02</v>
          </cell>
          <cell r="BA32">
            <v>34.01</v>
          </cell>
          <cell r="BB32">
            <v>3.4</v>
          </cell>
          <cell r="BC32">
            <v>23.26</v>
          </cell>
          <cell r="BD32">
            <v>4.9800000000000004</v>
          </cell>
          <cell r="BE32">
            <v>1.66</v>
          </cell>
          <cell r="BF32">
            <v>1</v>
          </cell>
          <cell r="BG32">
            <v>3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1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0.5</v>
          </cell>
          <cell r="CE32">
            <v>226.81</v>
          </cell>
          <cell r="CF32">
            <v>574.74</v>
          </cell>
          <cell r="CG32" t="str">
            <v>بنها 31</v>
          </cell>
          <cell r="CH32" t="str">
            <v>فقط خمسمائة وأربعة وسبعون جنيه وأربعة وسبعون قرش</v>
          </cell>
        </row>
        <row r="33">
          <cell r="A33">
            <v>32</v>
          </cell>
          <cell r="B33" t="str">
            <v>بنها 32</v>
          </cell>
          <cell r="C33">
            <v>0</v>
          </cell>
          <cell r="D33" t="str">
            <v>الثانية</v>
          </cell>
          <cell r="E33">
            <v>0</v>
          </cell>
          <cell r="F33" t="str">
            <v>متزوجه</v>
          </cell>
          <cell r="G33">
            <v>0</v>
          </cell>
          <cell r="H33">
            <v>0</v>
          </cell>
          <cell r="I33" t="str">
            <v>نقابى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 t="str">
            <v>نعم</v>
          </cell>
          <cell r="P33" t="str">
            <v>ب ت</v>
          </cell>
          <cell r="Q33" t="str">
            <v>ثانوى</v>
          </cell>
          <cell r="R33">
            <v>70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261.2</v>
          </cell>
          <cell r="X33">
            <v>282.98</v>
          </cell>
          <cell r="Y33">
            <v>42.45</v>
          </cell>
          <cell r="Z33">
            <v>2.83</v>
          </cell>
          <cell r="AA33">
            <v>4.24</v>
          </cell>
          <cell r="AB33">
            <v>5.66</v>
          </cell>
          <cell r="AC33">
            <v>2</v>
          </cell>
          <cell r="AD33">
            <v>4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130.6</v>
          </cell>
          <cell r="AJ33">
            <v>18.8</v>
          </cell>
          <cell r="AK33">
            <v>20.46</v>
          </cell>
          <cell r="AL33">
            <v>44.44</v>
          </cell>
          <cell r="AM33">
            <v>36</v>
          </cell>
          <cell r="AN33">
            <v>39.18</v>
          </cell>
          <cell r="AO33">
            <v>39.18</v>
          </cell>
          <cell r="AP33">
            <v>295.48</v>
          </cell>
          <cell r="AQ33">
            <v>44.32</v>
          </cell>
          <cell r="AR33">
            <v>2.95</v>
          </cell>
          <cell r="AS33">
            <v>10</v>
          </cell>
          <cell r="AT33">
            <v>690.9100000000002</v>
          </cell>
          <cell r="AU33">
            <v>42.45</v>
          </cell>
          <cell r="AV33">
            <v>28.3</v>
          </cell>
          <cell r="AW33">
            <v>2.83</v>
          </cell>
          <cell r="AX33">
            <v>5.66</v>
          </cell>
          <cell r="AY33">
            <v>8.49</v>
          </cell>
          <cell r="AZ33">
            <v>44.32</v>
          </cell>
          <cell r="BA33">
            <v>29.55</v>
          </cell>
          <cell r="BB33">
            <v>2.95</v>
          </cell>
          <cell r="BC33">
            <v>19.809999999999999</v>
          </cell>
          <cell r="BD33">
            <v>4.24</v>
          </cell>
          <cell r="BE33">
            <v>1.41</v>
          </cell>
          <cell r="BF33">
            <v>1</v>
          </cell>
          <cell r="BG33">
            <v>3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1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0.4</v>
          </cell>
          <cell r="CE33">
            <v>195.41</v>
          </cell>
          <cell r="CF33">
            <v>495.5</v>
          </cell>
          <cell r="CG33" t="str">
            <v>بنها 32</v>
          </cell>
          <cell r="CH33" t="str">
            <v>فقط أربعمائة وخمسة وتسعون جنيه وخمسون قرش</v>
          </cell>
        </row>
        <row r="34">
          <cell r="A34">
            <v>33</v>
          </cell>
          <cell r="B34" t="str">
            <v>بنها 33</v>
          </cell>
          <cell r="C34">
            <v>0</v>
          </cell>
          <cell r="D34" t="str">
            <v>الثانية</v>
          </cell>
          <cell r="E34">
            <v>0</v>
          </cell>
          <cell r="F34" t="str">
            <v>متزوج</v>
          </cell>
          <cell r="G34">
            <v>2</v>
          </cell>
          <cell r="H34">
            <v>0</v>
          </cell>
          <cell r="I34" t="str">
            <v>نقابى</v>
          </cell>
          <cell r="J34" t="str">
            <v>نعم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 t="str">
            <v>نعم</v>
          </cell>
          <cell r="P34" t="str">
            <v>ب ت</v>
          </cell>
          <cell r="Q34" t="str">
            <v>ثانوى</v>
          </cell>
          <cell r="R34">
            <v>70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279.79000000000002</v>
          </cell>
          <cell r="X34">
            <v>302.87</v>
          </cell>
          <cell r="Y34">
            <v>45.43</v>
          </cell>
          <cell r="Z34">
            <v>3.03</v>
          </cell>
          <cell r="AA34">
            <v>4.54</v>
          </cell>
          <cell r="AB34">
            <v>6.06</v>
          </cell>
          <cell r="AC34">
            <v>6</v>
          </cell>
          <cell r="AD34">
            <v>4</v>
          </cell>
          <cell r="AE34">
            <v>0</v>
          </cell>
          <cell r="AF34">
            <v>0</v>
          </cell>
          <cell r="AG34">
            <v>0</v>
          </cell>
          <cell r="AH34">
            <v>11</v>
          </cell>
          <cell r="AI34">
            <v>139.9</v>
          </cell>
          <cell r="AJ34">
            <v>19.7</v>
          </cell>
          <cell r="AK34">
            <v>21.47</v>
          </cell>
          <cell r="AL34">
            <v>47.67</v>
          </cell>
          <cell r="AM34">
            <v>36</v>
          </cell>
          <cell r="AN34">
            <v>41.97</v>
          </cell>
          <cell r="AO34">
            <v>41.97</v>
          </cell>
          <cell r="AP34">
            <v>327.71</v>
          </cell>
          <cell r="AQ34">
            <v>49.16</v>
          </cell>
          <cell r="AR34">
            <v>3.28</v>
          </cell>
          <cell r="AS34">
            <v>10</v>
          </cell>
          <cell r="AT34">
            <v>752.08000000000015</v>
          </cell>
          <cell r="AU34">
            <v>45.43</v>
          </cell>
          <cell r="AV34">
            <v>30.29</v>
          </cell>
          <cell r="AW34">
            <v>3.03</v>
          </cell>
          <cell r="AX34">
            <v>6.06</v>
          </cell>
          <cell r="AY34">
            <v>9.09</v>
          </cell>
          <cell r="AZ34">
            <v>49.16</v>
          </cell>
          <cell r="BA34">
            <v>32.770000000000003</v>
          </cell>
          <cell r="BB34">
            <v>3.28</v>
          </cell>
          <cell r="BC34">
            <v>21.2</v>
          </cell>
          <cell r="BD34">
            <v>4.54</v>
          </cell>
          <cell r="BE34">
            <v>1.51</v>
          </cell>
          <cell r="BF34">
            <v>1</v>
          </cell>
          <cell r="BG34">
            <v>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1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0.5</v>
          </cell>
          <cell r="CE34">
            <v>211.86</v>
          </cell>
          <cell r="CF34">
            <v>540.22</v>
          </cell>
          <cell r="CG34" t="str">
            <v>بنها 33</v>
          </cell>
          <cell r="CH34" t="str">
            <v>فقط خمسمائة وأربعون جنيه واثنان وعشرون قرش</v>
          </cell>
        </row>
        <row r="35">
          <cell r="A35">
            <v>34</v>
          </cell>
          <cell r="B35" t="str">
            <v>بنها 34</v>
          </cell>
          <cell r="C35">
            <v>0</v>
          </cell>
          <cell r="D35" t="str">
            <v>الثانية</v>
          </cell>
          <cell r="E35">
            <v>0</v>
          </cell>
          <cell r="F35" t="str">
            <v>متزوجه</v>
          </cell>
          <cell r="G35">
            <v>0</v>
          </cell>
          <cell r="H35">
            <v>0</v>
          </cell>
          <cell r="I35" t="str">
            <v>نقابى</v>
          </cell>
          <cell r="J35" t="str">
            <v>نعم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 t="str">
            <v>نعم</v>
          </cell>
          <cell r="P35" t="str">
            <v>ب ت</v>
          </cell>
          <cell r="Q35" t="str">
            <v>ثانوى</v>
          </cell>
          <cell r="R35">
            <v>70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233.28</v>
          </cell>
          <cell r="X35">
            <v>253.15</v>
          </cell>
          <cell r="Y35">
            <v>37.97</v>
          </cell>
          <cell r="Z35">
            <v>2.5299999999999998</v>
          </cell>
          <cell r="AA35">
            <v>3.8</v>
          </cell>
          <cell r="AB35">
            <v>5.0599999999999996</v>
          </cell>
          <cell r="AC35">
            <v>2</v>
          </cell>
          <cell r="AD35">
            <v>4</v>
          </cell>
          <cell r="AE35">
            <v>0</v>
          </cell>
          <cell r="AF35">
            <v>0</v>
          </cell>
          <cell r="AG35">
            <v>0</v>
          </cell>
          <cell r="AH35">
            <v>11</v>
          </cell>
          <cell r="AI35">
            <v>0</v>
          </cell>
          <cell r="AJ35">
            <v>16.18</v>
          </cell>
          <cell r="AK35">
            <v>18.12</v>
          </cell>
          <cell r="AL35">
            <v>39.49</v>
          </cell>
          <cell r="AM35">
            <v>36</v>
          </cell>
          <cell r="AN35">
            <v>34.99</v>
          </cell>
          <cell r="AO35">
            <v>34.99</v>
          </cell>
          <cell r="AP35">
            <v>161.78</v>
          </cell>
          <cell r="AQ35">
            <v>24.27</v>
          </cell>
          <cell r="AR35">
            <v>1.62</v>
          </cell>
          <cell r="AS35">
            <v>10</v>
          </cell>
          <cell r="AT35">
            <v>500.18000000000006</v>
          </cell>
          <cell r="AU35">
            <v>37.97</v>
          </cell>
          <cell r="AV35">
            <v>25.32</v>
          </cell>
          <cell r="AW35">
            <v>2.5299999999999998</v>
          </cell>
          <cell r="AX35">
            <v>5.0599999999999996</v>
          </cell>
          <cell r="AY35">
            <v>7.59</v>
          </cell>
          <cell r="AZ35">
            <v>24.27</v>
          </cell>
          <cell r="BA35">
            <v>16.18</v>
          </cell>
          <cell r="BB35">
            <v>1.62</v>
          </cell>
          <cell r="BC35">
            <v>17.72</v>
          </cell>
          <cell r="BD35">
            <v>3.8</v>
          </cell>
          <cell r="BE35">
            <v>1.27</v>
          </cell>
          <cell r="BF35">
            <v>1</v>
          </cell>
          <cell r="BG35">
            <v>3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0.4</v>
          </cell>
          <cell r="CE35">
            <v>148.72999999999999</v>
          </cell>
          <cell r="CF35">
            <v>351.45</v>
          </cell>
          <cell r="CG35" t="str">
            <v>بنها 34</v>
          </cell>
          <cell r="CH35" t="str">
            <v>فقط ثلاثمائة وواحد وخمسون جنيه وخمسة وأربعون قرش</v>
          </cell>
        </row>
        <row r="36">
          <cell r="A36">
            <v>35</v>
          </cell>
          <cell r="B36" t="str">
            <v>بنها 35</v>
          </cell>
          <cell r="C36">
            <v>0</v>
          </cell>
          <cell r="D36" t="str">
            <v>الثانية</v>
          </cell>
          <cell r="E36">
            <v>0</v>
          </cell>
          <cell r="F36" t="str">
            <v>متزوجه</v>
          </cell>
          <cell r="G36">
            <v>0</v>
          </cell>
          <cell r="H36">
            <v>0</v>
          </cell>
          <cell r="I36" t="str">
            <v>نقابى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 t="str">
            <v>نعم</v>
          </cell>
          <cell r="P36">
            <v>0</v>
          </cell>
          <cell r="Q36" t="str">
            <v>ثانوى</v>
          </cell>
          <cell r="R36">
            <v>70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277.68</v>
          </cell>
          <cell r="X36">
            <v>300.63</v>
          </cell>
          <cell r="Y36">
            <v>45.09</v>
          </cell>
          <cell r="Z36">
            <v>3.01</v>
          </cell>
          <cell r="AA36">
            <v>4.51</v>
          </cell>
          <cell r="AB36">
            <v>6.01</v>
          </cell>
          <cell r="AC36">
            <v>2</v>
          </cell>
          <cell r="AD36">
            <v>4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138.84</v>
          </cell>
          <cell r="AJ36">
            <v>19.52</v>
          </cell>
          <cell r="AK36">
            <v>21.78</v>
          </cell>
          <cell r="AL36">
            <v>47.29</v>
          </cell>
          <cell r="AM36">
            <v>36</v>
          </cell>
          <cell r="AN36">
            <v>41.65</v>
          </cell>
          <cell r="AO36">
            <v>41.65</v>
          </cell>
          <cell r="AP36">
            <v>311.08</v>
          </cell>
          <cell r="AQ36">
            <v>46.66</v>
          </cell>
          <cell r="AR36">
            <v>3.11</v>
          </cell>
          <cell r="AS36">
            <v>10</v>
          </cell>
          <cell r="AT36">
            <v>730.1</v>
          </cell>
          <cell r="AU36">
            <v>45.09</v>
          </cell>
          <cell r="AV36">
            <v>30.06</v>
          </cell>
          <cell r="AW36">
            <v>3.01</v>
          </cell>
          <cell r="AX36">
            <v>6.01</v>
          </cell>
          <cell r="AY36">
            <v>9.02</v>
          </cell>
          <cell r="AZ36">
            <v>46.66</v>
          </cell>
          <cell r="BA36">
            <v>31.11</v>
          </cell>
          <cell r="BB36">
            <v>3.11</v>
          </cell>
          <cell r="BC36">
            <v>21.04</v>
          </cell>
          <cell r="BD36">
            <v>4.51</v>
          </cell>
          <cell r="BE36">
            <v>1.5</v>
          </cell>
          <cell r="BF36">
            <v>1</v>
          </cell>
          <cell r="BG36">
            <v>3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1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0.5</v>
          </cell>
          <cell r="CE36">
            <v>206.62</v>
          </cell>
          <cell r="CF36">
            <v>523.48</v>
          </cell>
          <cell r="CG36" t="str">
            <v>بنها 35</v>
          </cell>
          <cell r="CH36" t="str">
            <v>فقط خمسمائة وثلاثة وعشرون جنيه وثمانية وأربعون قرش</v>
          </cell>
        </row>
        <row r="37">
          <cell r="A37">
            <v>36</v>
          </cell>
          <cell r="B37" t="str">
            <v>بنها 36</v>
          </cell>
          <cell r="C37">
            <v>0</v>
          </cell>
          <cell r="D37" t="str">
            <v>الثانية</v>
          </cell>
          <cell r="E37">
            <v>0</v>
          </cell>
          <cell r="F37" t="str">
            <v>متزوج</v>
          </cell>
          <cell r="G37">
            <v>2</v>
          </cell>
          <cell r="H37">
            <v>0</v>
          </cell>
          <cell r="I37" t="str">
            <v>نقابى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 t="str">
            <v>نعم</v>
          </cell>
          <cell r="P37">
            <v>0</v>
          </cell>
          <cell r="Q37" t="str">
            <v>ثانوى</v>
          </cell>
          <cell r="R37">
            <v>70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249.02</v>
          </cell>
          <cell r="X37">
            <v>270</v>
          </cell>
          <cell r="Y37">
            <v>40.5</v>
          </cell>
          <cell r="Z37">
            <v>2.7</v>
          </cell>
          <cell r="AA37">
            <v>4.05</v>
          </cell>
          <cell r="AB37">
            <v>5.4</v>
          </cell>
          <cell r="AC37">
            <v>6</v>
          </cell>
          <cell r="AD37">
            <v>4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17.420000000000002</v>
          </cell>
          <cell r="AK37">
            <v>19</v>
          </cell>
          <cell r="AL37">
            <v>41.33</v>
          </cell>
          <cell r="AM37">
            <v>36</v>
          </cell>
          <cell r="AN37">
            <v>37.35</v>
          </cell>
          <cell r="AO37">
            <v>37.35</v>
          </cell>
          <cell r="AP37">
            <v>161.1</v>
          </cell>
          <cell r="AQ37">
            <v>24.17</v>
          </cell>
          <cell r="AR37">
            <v>1.61</v>
          </cell>
          <cell r="AS37">
            <v>10</v>
          </cell>
          <cell r="AT37">
            <v>519.53</v>
          </cell>
          <cell r="AU37">
            <v>40.5</v>
          </cell>
          <cell r="AV37">
            <v>27</v>
          </cell>
          <cell r="AW37">
            <v>2.7</v>
          </cell>
          <cell r="AX37">
            <v>5.4</v>
          </cell>
          <cell r="AY37">
            <v>8.1</v>
          </cell>
          <cell r="AZ37">
            <v>24.17</v>
          </cell>
          <cell r="BA37">
            <v>16.11</v>
          </cell>
          <cell r="BB37">
            <v>1.61</v>
          </cell>
          <cell r="BC37">
            <v>18.899999999999999</v>
          </cell>
          <cell r="BD37">
            <v>4.05</v>
          </cell>
          <cell r="BE37">
            <v>1.35</v>
          </cell>
          <cell r="BF37">
            <v>1</v>
          </cell>
          <cell r="BG37">
            <v>3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1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0.4</v>
          </cell>
          <cell r="CE37">
            <v>155.29</v>
          </cell>
          <cell r="CF37">
            <v>364.24</v>
          </cell>
          <cell r="CG37" t="str">
            <v>بنها 36</v>
          </cell>
          <cell r="CH37" t="str">
            <v>فقط ثلاثمائة وأربعة وستون جنيه وأربعة وعشرون قرش</v>
          </cell>
        </row>
        <row r="38">
          <cell r="A38">
            <v>37</v>
          </cell>
          <cell r="B38" t="str">
            <v>بنها 37</v>
          </cell>
          <cell r="C38">
            <v>0</v>
          </cell>
          <cell r="D38" t="str">
            <v>الثانية</v>
          </cell>
          <cell r="E38">
            <v>0</v>
          </cell>
          <cell r="F38" t="str">
            <v>متزوج</v>
          </cell>
          <cell r="G38">
            <v>1</v>
          </cell>
          <cell r="H38">
            <v>0</v>
          </cell>
          <cell r="I38" t="str">
            <v>نقابى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 t="str">
            <v>نعم</v>
          </cell>
          <cell r="P38">
            <v>0</v>
          </cell>
          <cell r="Q38" t="str">
            <v>ثانوى</v>
          </cell>
          <cell r="R38">
            <v>70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233.68</v>
          </cell>
          <cell r="X38">
            <v>253.55</v>
          </cell>
          <cell r="Y38">
            <v>38.03</v>
          </cell>
          <cell r="Z38">
            <v>2.54</v>
          </cell>
          <cell r="AA38">
            <v>3.8</v>
          </cell>
          <cell r="AB38">
            <v>5.07</v>
          </cell>
          <cell r="AC38">
            <v>4</v>
          </cell>
          <cell r="AD38">
            <v>4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116.84</v>
          </cell>
          <cell r="AJ38">
            <v>16.170000000000002</v>
          </cell>
          <cell r="AK38">
            <v>18.12</v>
          </cell>
          <cell r="AL38">
            <v>39.5</v>
          </cell>
          <cell r="AM38">
            <v>36</v>
          </cell>
          <cell r="AN38">
            <v>35.049999999999997</v>
          </cell>
          <cell r="AO38">
            <v>35.049999999999997</v>
          </cell>
          <cell r="AP38">
            <v>269.68</v>
          </cell>
          <cell r="AQ38">
            <v>40.450000000000003</v>
          </cell>
          <cell r="AR38">
            <v>2.7</v>
          </cell>
          <cell r="AS38">
            <v>10</v>
          </cell>
          <cell r="AT38">
            <v>625.82000000000016</v>
          </cell>
          <cell r="AU38">
            <v>38.03</v>
          </cell>
          <cell r="AV38">
            <v>25.36</v>
          </cell>
          <cell r="AW38">
            <v>2.54</v>
          </cell>
          <cell r="AX38">
            <v>5.07</v>
          </cell>
          <cell r="AY38">
            <v>7.61</v>
          </cell>
          <cell r="AZ38">
            <v>40.450000000000003</v>
          </cell>
          <cell r="BA38">
            <v>26.97</v>
          </cell>
          <cell r="BB38">
            <v>2.7</v>
          </cell>
          <cell r="BC38">
            <v>17.75</v>
          </cell>
          <cell r="BD38">
            <v>3.8</v>
          </cell>
          <cell r="BE38">
            <v>1.27</v>
          </cell>
          <cell r="BF38">
            <v>1</v>
          </cell>
          <cell r="BG38">
            <v>3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18.2</v>
          </cell>
          <cell r="BN38">
            <v>0</v>
          </cell>
          <cell r="BO38">
            <v>0</v>
          </cell>
          <cell r="BP38">
            <v>1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0.4</v>
          </cell>
          <cell r="CE38">
            <v>195.15</v>
          </cell>
          <cell r="CF38">
            <v>430.67</v>
          </cell>
          <cell r="CG38" t="str">
            <v>بنها 37</v>
          </cell>
          <cell r="CH38" t="str">
            <v>فقط أربعمائة وثلاثون جنيه وسبعة وستون قرش</v>
          </cell>
        </row>
        <row r="39">
          <cell r="A39">
            <v>38</v>
          </cell>
          <cell r="B39" t="str">
            <v>بنها 38</v>
          </cell>
          <cell r="C39">
            <v>0</v>
          </cell>
          <cell r="D39" t="str">
            <v>الثانية</v>
          </cell>
          <cell r="E39">
            <v>0</v>
          </cell>
          <cell r="F39" t="str">
            <v>متزوج</v>
          </cell>
          <cell r="G39">
            <v>1</v>
          </cell>
          <cell r="H39">
            <v>0</v>
          </cell>
          <cell r="I39" t="str">
            <v>نقابى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 t="str">
            <v>نعم</v>
          </cell>
          <cell r="P39">
            <v>0</v>
          </cell>
          <cell r="Q39" t="str">
            <v>ثانوى</v>
          </cell>
          <cell r="R39">
            <v>70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232.88</v>
          </cell>
          <cell r="X39">
            <v>252.35</v>
          </cell>
          <cell r="Y39">
            <v>37.85</v>
          </cell>
          <cell r="Z39">
            <v>2.52</v>
          </cell>
          <cell r="AA39">
            <v>3.79</v>
          </cell>
          <cell r="AB39">
            <v>5.05</v>
          </cell>
          <cell r="AC39">
            <v>4</v>
          </cell>
          <cell r="AD39">
            <v>4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116.44</v>
          </cell>
          <cell r="AJ39">
            <v>16.18</v>
          </cell>
          <cell r="AK39">
            <v>18.12</v>
          </cell>
          <cell r="AL39">
            <v>39.49</v>
          </cell>
          <cell r="AM39">
            <v>36</v>
          </cell>
          <cell r="AN39">
            <v>34.93</v>
          </cell>
          <cell r="AO39">
            <v>34.93</v>
          </cell>
          <cell r="AP39">
            <v>269.16000000000003</v>
          </cell>
          <cell r="AQ39">
            <v>40.369999999999997</v>
          </cell>
          <cell r="AR39">
            <v>2.69</v>
          </cell>
          <cell r="AS39">
            <v>10</v>
          </cell>
          <cell r="AT39">
            <v>623.78000000000009</v>
          </cell>
          <cell r="AU39">
            <v>37.85</v>
          </cell>
          <cell r="AV39">
            <v>25.24</v>
          </cell>
          <cell r="AW39">
            <v>2.52</v>
          </cell>
          <cell r="AX39">
            <v>5.05</v>
          </cell>
          <cell r="AY39">
            <v>7.57</v>
          </cell>
          <cell r="AZ39">
            <v>40.369999999999997</v>
          </cell>
          <cell r="BA39">
            <v>26.92</v>
          </cell>
          <cell r="BB39">
            <v>2.69</v>
          </cell>
          <cell r="BC39">
            <v>17.66</v>
          </cell>
          <cell r="BD39">
            <v>3.79</v>
          </cell>
          <cell r="BE39">
            <v>1.26</v>
          </cell>
          <cell r="BF39">
            <v>1</v>
          </cell>
          <cell r="BG39">
            <v>3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1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0.4</v>
          </cell>
          <cell r="CE39">
            <v>176.32</v>
          </cell>
          <cell r="CF39">
            <v>447.46</v>
          </cell>
          <cell r="CG39" t="str">
            <v>بنها 38</v>
          </cell>
          <cell r="CH39" t="str">
            <v>فقط أربعمائة وسبعة وأربعون جنيه وستة وأربعون قرش</v>
          </cell>
        </row>
        <row r="40">
          <cell r="A40">
            <v>39</v>
          </cell>
          <cell r="B40" t="str">
            <v>بنها 39</v>
          </cell>
          <cell r="C40">
            <v>0</v>
          </cell>
          <cell r="D40" t="str">
            <v>الثانية</v>
          </cell>
          <cell r="E40">
            <v>0</v>
          </cell>
          <cell r="F40" t="str">
            <v>متزوج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 t="str">
            <v>نعم</v>
          </cell>
          <cell r="L40" t="str">
            <v>نعم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70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251.06</v>
          </cell>
          <cell r="X40">
            <v>272.27</v>
          </cell>
          <cell r="Y40">
            <v>40.840000000000003</v>
          </cell>
          <cell r="Z40">
            <v>2.72</v>
          </cell>
          <cell r="AA40">
            <v>4.08</v>
          </cell>
          <cell r="AB40">
            <v>5.45</v>
          </cell>
          <cell r="AC40">
            <v>2</v>
          </cell>
          <cell r="AD40">
            <v>4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17.61</v>
          </cell>
          <cell r="AK40">
            <v>19.14</v>
          </cell>
          <cell r="AL40">
            <v>42.55</v>
          </cell>
          <cell r="AM40">
            <v>36</v>
          </cell>
          <cell r="AN40">
            <v>37.659999999999997</v>
          </cell>
          <cell r="AO40">
            <v>37.659999999999997</v>
          </cell>
          <cell r="AP40">
            <v>158.96</v>
          </cell>
          <cell r="AQ40">
            <v>23.84</v>
          </cell>
          <cell r="AR40">
            <v>1.59</v>
          </cell>
          <cell r="AS40">
            <v>10</v>
          </cell>
          <cell r="AT40">
            <v>519.75000000000011</v>
          </cell>
          <cell r="AU40">
            <v>40.840000000000003</v>
          </cell>
          <cell r="AV40">
            <v>27.23</v>
          </cell>
          <cell r="AW40">
            <v>2.72</v>
          </cell>
          <cell r="AX40">
            <v>5.45</v>
          </cell>
          <cell r="AY40">
            <v>8.17</v>
          </cell>
          <cell r="AZ40">
            <v>23.84</v>
          </cell>
          <cell r="BA40">
            <v>15.9</v>
          </cell>
          <cell r="BB40">
            <v>1.59</v>
          </cell>
          <cell r="BC40">
            <v>0</v>
          </cell>
          <cell r="BD40">
            <v>4.08</v>
          </cell>
          <cell r="BE40">
            <v>1.36</v>
          </cell>
          <cell r="BF40">
            <v>0</v>
          </cell>
          <cell r="BG40">
            <v>0</v>
          </cell>
          <cell r="BH40">
            <v>0</v>
          </cell>
          <cell r="BI40">
            <v>8.17</v>
          </cell>
          <cell r="BJ40">
            <v>1</v>
          </cell>
          <cell r="BK40">
            <v>14.58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0.4</v>
          </cell>
          <cell r="CE40">
            <v>155.33000000000001</v>
          </cell>
          <cell r="CF40">
            <v>364.42</v>
          </cell>
          <cell r="CG40" t="str">
            <v>بنها 39</v>
          </cell>
          <cell r="CH40" t="str">
            <v>فقط ثلاثمائة وأربعة وستون جنيه واثنان وأربعون قرش</v>
          </cell>
        </row>
        <row r="41">
          <cell r="A41">
            <v>40</v>
          </cell>
          <cell r="B41" t="str">
            <v>بنها 40</v>
          </cell>
          <cell r="C41">
            <v>0</v>
          </cell>
          <cell r="D41" t="str">
            <v>الثالثة</v>
          </cell>
          <cell r="E41">
            <v>0</v>
          </cell>
          <cell r="F41" t="str">
            <v>متزوج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 t="str">
            <v>نعم</v>
          </cell>
          <cell r="L41" t="str">
            <v>نعم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70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214.83</v>
          </cell>
          <cell r="X41">
            <v>233.04000000000002</v>
          </cell>
          <cell r="Y41">
            <v>34.96</v>
          </cell>
          <cell r="Z41">
            <v>2.33</v>
          </cell>
          <cell r="AA41">
            <v>3.5</v>
          </cell>
          <cell r="AB41">
            <v>4.66</v>
          </cell>
          <cell r="AC41">
            <v>2</v>
          </cell>
          <cell r="AD41">
            <v>4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15.45</v>
          </cell>
          <cell r="AK41">
            <v>16.8</v>
          </cell>
          <cell r="AL41">
            <v>36.520000000000003</v>
          </cell>
          <cell r="AM41">
            <v>36</v>
          </cell>
          <cell r="AN41">
            <v>32.22</v>
          </cell>
          <cell r="AO41">
            <v>32.22</v>
          </cell>
          <cell r="AP41">
            <v>142.99</v>
          </cell>
          <cell r="AQ41">
            <v>21.45</v>
          </cell>
          <cell r="AR41">
            <v>1.43</v>
          </cell>
          <cell r="AS41">
            <v>10</v>
          </cell>
          <cell r="AT41">
            <v>454.36</v>
          </cell>
          <cell r="AU41">
            <v>34.96</v>
          </cell>
          <cell r="AV41">
            <v>23.3</v>
          </cell>
          <cell r="AW41">
            <v>2.33</v>
          </cell>
          <cell r="AX41">
            <v>4.66</v>
          </cell>
          <cell r="AY41">
            <v>6.99</v>
          </cell>
          <cell r="AZ41">
            <v>21.45</v>
          </cell>
          <cell r="BA41">
            <v>14.3</v>
          </cell>
          <cell r="BB41">
            <v>1.43</v>
          </cell>
          <cell r="BC41">
            <v>0</v>
          </cell>
          <cell r="BD41">
            <v>3.5</v>
          </cell>
          <cell r="BE41">
            <v>1.17</v>
          </cell>
          <cell r="BF41">
            <v>0</v>
          </cell>
          <cell r="BG41">
            <v>0</v>
          </cell>
          <cell r="BH41">
            <v>0</v>
          </cell>
          <cell r="BI41">
            <v>6.99</v>
          </cell>
          <cell r="BJ41">
            <v>1</v>
          </cell>
          <cell r="BK41">
            <v>16.850000000000001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0.3</v>
          </cell>
          <cell r="CE41">
            <v>139.22999999999999</v>
          </cell>
          <cell r="CF41">
            <v>315.13</v>
          </cell>
          <cell r="CG41" t="str">
            <v>بنها 40</v>
          </cell>
          <cell r="CH41" t="str">
            <v>فقط ثلاثمائة وخمسة عشر جنيه وثلاثة عشر قرش</v>
          </cell>
        </row>
        <row r="42">
          <cell r="A42">
            <v>41</v>
          </cell>
          <cell r="B42" t="str">
            <v>بنها 41</v>
          </cell>
          <cell r="C42">
            <v>0</v>
          </cell>
          <cell r="D42" t="str">
            <v>الثانية</v>
          </cell>
          <cell r="E42">
            <v>0</v>
          </cell>
          <cell r="F42" t="str">
            <v>متزوج</v>
          </cell>
          <cell r="G42">
            <v>2</v>
          </cell>
          <cell r="H42">
            <v>0</v>
          </cell>
          <cell r="I42">
            <v>0</v>
          </cell>
          <cell r="J42">
            <v>0</v>
          </cell>
          <cell r="K42" t="str">
            <v>نعم</v>
          </cell>
          <cell r="L42" t="str">
            <v>نعم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70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259.43</v>
          </cell>
          <cell r="X42">
            <v>281.22000000000003</v>
          </cell>
          <cell r="Y42">
            <v>42.18</v>
          </cell>
          <cell r="Z42">
            <v>2.81</v>
          </cell>
          <cell r="AA42">
            <v>4.22</v>
          </cell>
          <cell r="AB42">
            <v>5.62</v>
          </cell>
          <cell r="AC42">
            <v>6</v>
          </cell>
          <cell r="AD42">
            <v>4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18.22</v>
          </cell>
          <cell r="AK42">
            <v>19.79</v>
          </cell>
          <cell r="AL42">
            <v>43.94</v>
          </cell>
          <cell r="AM42">
            <v>36</v>
          </cell>
          <cell r="AN42">
            <v>38.909999999999997</v>
          </cell>
          <cell r="AO42">
            <v>38.909999999999997</v>
          </cell>
          <cell r="AP42">
            <v>166.86</v>
          </cell>
          <cell r="AQ42">
            <v>25.03</v>
          </cell>
          <cell r="AR42">
            <v>1.67</v>
          </cell>
          <cell r="AS42">
            <v>10</v>
          </cell>
          <cell r="AT42">
            <v>539.61</v>
          </cell>
          <cell r="AU42">
            <v>42.18</v>
          </cell>
          <cell r="AV42">
            <v>28.12</v>
          </cell>
          <cell r="AW42">
            <v>2.81</v>
          </cell>
          <cell r="AX42">
            <v>5.62</v>
          </cell>
          <cell r="AY42">
            <v>8.44</v>
          </cell>
          <cell r="AZ42">
            <v>25.03</v>
          </cell>
          <cell r="BA42">
            <v>16.690000000000001</v>
          </cell>
          <cell r="BB42">
            <v>1.67</v>
          </cell>
          <cell r="BC42">
            <v>0</v>
          </cell>
          <cell r="BD42">
            <v>4.22</v>
          </cell>
          <cell r="BE42">
            <v>1.41</v>
          </cell>
          <cell r="BF42">
            <v>0</v>
          </cell>
          <cell r="BG42">
            <v>0</v>
          </cell>
          <cell r="BH42">
            <v>0</v>
          </cell>
          <cell r="BI42">
            <v>8.44</v>
          </cell>
          <cell r="BJ42">
            <v>1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0.4</v>
          </cell>
          <cell r="CE42">
            <v>146.03</v>
          </cell>
          <cell r="CF42">
            <v>393.58</v>
          </cell>
          <cell r="CG42" t="str">
            <v>بنها 41</v>
          </cell>
          <cell r="CH42" t="str">
            <v>فقط ثلاثمائة وثلاثة وتسعون جنيه وثمانية وخمسون قرش</v>
          </cell>
        </row>
        <row r="43">
          <cell r="A43">
            <v>42</v>
          </cell>
          <cell r="B43" t="str">
            <v>بنها 42</v>
          </cell>
          <cell r="C43">
            <v>0</v>
          </cell>
          <cell r="D43" t="str">
            <v>الثانية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70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205.12</v>
          </cell>
          <cell r="X43">
            <v>223.28</v>
          </cell>
          <cell r="Y43">
            <v>33.49</v>
          </cell>
          <cell r="Z43">
            <v>2.23</v>
          </cell>
          <cell r="AA43">
            <v>3.35</v>
          </cell>
          <cell r="AB43">
            <v>4.47</v>
          </cell>
          <cell r="AC43">
            <v>0</v>
          </cell>
          <cell r="AD43">
            <v>4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102.56</v>
          </cell>
          <cell r="AJ43">
            <v>14.34</v>
          </cell>
          <cell r="AK43">
            <v>15.62</v>
          </cell>
          <cell r="AL43">
            <v>34</v>
          </cell>
          <cell r="AM43">
            <v>36</v>
          </cell>
          <cell r="AN43">
            <v>30.77</v>
          </cell>
          <cell r="AO43">
            <v>30.77</v>
          </cell>
          <cell r="AP43">
            <v>237.29</v>
          </cell>
          <cell r="AQ43">
            <v>35.590000000000003</v>
          </cell>
          <cell r="AR43">
            <v>2.37</v>
          </cell>
          <cell r="AS43">
            <v>10</v>
          </cell>
          <cell r="AT43">
            <v>552.07000000000005</v>
          </cell>
          <cell r="AU43">
            <v>33.49</v>
          </cell>
          <cell r="AV43">
            <v>22.33</v>
          </cell>
          <cell r="AW43">
            <v>2.23</v>
          </cell>
          <cell r="AX43">
            <v>4.47</v>
          </cell>
          <cell r="AY43">
            <v>6.7</v>
          </cell>
          <cell r="AZ43">
            <v>35.590000000000003</v>
          </cell>
          <cell r="BA43">
            <v>23.73</v>
          </cell>
          <cell r="BB43">
            <v>2.37</v>
          </cell>
          <cell r="BC43">
            <v>0</v>
          </cell>
          <cell r="BD43">
            <v>3.35</v>
          </cell>
          <cell r="BE43">
            <v>1.1200000000000001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0.3</v>
          </cell>
          <cell r="CE43">
            <v>135.68</v>
          </cell>
          <cell r="CF43">
            <v>416.39</v>
          </cell>
          <cell r="CG43" t="str">
            <v>بنها 42</v>
          </cell>
          <cell r="CH43" t="str">
            <v>فقط أربعمائة وستة عشر جنيه وتسعة وثلاثون قرش</v>
          </cell>
        </row>
        <row r="44">
          <cell r="A44">
            <v>43</v>
          </cell>
          <cell r="B44" t="str">
            <v>بنها 43</v>
          </cell>
          <cell r="C44">
            <v>0</v>
          </cell>
          <cell r="D44" t="str">
            <v>الثالثة</v>
          </cell>
          <cell r="E44">
            <v>0</v>
          </cell>
          <cell r="F44" t="str">
            <v>متزوجه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 t="str">
            <v>نعم</v>
          </cell>
          <cell r="L44" t="str">
            <v>نعم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70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227.25</v>
          </cell>
          <cell r="X44">
            <v>246.35</v>
          </cell>
          <cell r="Y44">
            <v>36.950000000000003</v>
          </cell>
          <cell r="Z44">
            <v>2.46</v>
          </cell>
          <cell r="AA44">
            <v>3.7</v>
          </cell>
          <cell r="AB44">
            <v>4.93</v>
          </cell>
          <cell r="AC44">
            <v>2</v>
          </cell>
          <cell r="AD44">
            <v>4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16.399999999999999</v>
          </cell>
          <cell r="AK44">
            <v>17.809999999999999</v>
          </cell>
          <cell r="AL44">
            <v>38.68</v>
          </cell>
          <cell r="AM44">
            <v>36</v>
          </cell>
          <cell r="AN44">
            <v>34.090000000000003</v>
          </cell>
          <cell r="AO44">
            <v>34.090000000000003</v>
          </cell>
          <cell r="AP44">
            <v>148.97999999999999</v>
          </cell>
          <cell r="AQ44">
            <v>22.35</v>
          </cell>
          <cell r="AR44">
            <v>1.49</v>
          </cell>
          <cell r="AS44">
            <v>10</v>
          </cell>
          <cell r="AT44">
            <v>477.21000000000004</v>
          </cell>
          <cell r="AU44">
            <v>36.950000000000003</v>
          </cell>
          <cell r="AV44">
            <v>24.64</v>
          </cell>
          <cell r="AW44">
            <v>2.46</v>
          </cell>
          <cell r="AX44">
            <v>4.93</v>
          </cell>
          <cell r="AY44">
            <v>7.39</v>
          </cell>
          <cell r="AZ44">
            <v>22.35</v>
          </cell>
          <cell r="BA44">
            <v>14.9</v>
          </cell>
          <cell r="BB44">
            <v>1.49</v>
          </cell>
          <cell r="BC44">
            <v>0</v>
          </cell>
          <cell r="BD44">
            <v>3.7</v>
          </cell>
          <cell r="BE44">
            <v>1.23</v>
          </cell>
          <cell r="BF44">
            <v>0</v>
          </cell>
          <cell r="BG44">
            <v>0</v>
          </cell>
          <cell r="BH44">
            <v>0</v>
          </cell>
          <cell r="BI44">
            <v>7.39</v>
          </cell>
          <cell r="BJ44">
            <v>1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0.3</v>
          </cell>
          <cell r="CE44">
            <v>128.72999999999999</v>
          </cell>
          <cell r="CF44">
            <v>348.48</v>
          </cell>
          <cell r="CG44" t="str">
            <v>بنها 43</v>
          </cell>
          <cell r="CH44" t="str">
            <v>فقط ثلاثمائة وثمانية وأربعون جنيه وثمانية وأربعون قرش</v>
          </cell>
        </row>
        <row r="45">
          <cell r="A45">
            <v>44</v>
          </cell>
          <cell r="B45" t="str">
            <v>بنها 44</v>
          </cell>
          <cell r="C45">
            <v>0</v>
          </cell>
          <cell r="D45" t="str">
            <v>الثالثة</v>
          </cell>
          <cell r="E45">
            <v>0</v>
          </cell>
          <cell r="F45" t="str">
            <v>متزوجه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70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200.32</v>
          </cell>
          <cell r="X45">
            <v>217.48</v>
          </cell>
          <cell r="Y45">
            <v>32.619999999999997</v>
          </cell>
          <cell r="Z45">
            <v>2.17</v>
          </cell>
          <cell r="AA45">
            <v>3.26</v>
          </cell>
          <cell r="AB45">
            <v>4.3499999999999996</v>
          </cell>
          <cell r="AC45">
            <v>2</v>
          </cell>
          <cell r="AD45">
            <v>4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14.34</v>
          </cell>
          <cell r="AK45">
            <v>15.62</v>
          </cell>
          <cell r="AL45">
            <v>34</v>
          </cell>
          <cell r="AM45">
            <v>36</v>
          </cell>
          <cell r="AN45">
            <v>30.05</v>
          </cell>
          <cell r="AO45">
            <v>30.05</v>
          </cell>
          <cell r="AP45">
            <v>136.01</v>
          </cell>
          <cell r="AQ45">
            <v>20.399999999999999</v>
          </cell>
          <cell r="AR45">
            <v>1.36</v>
          </cell>
          <cell r="AS45">
            <v>10</v>
          </cell>
          <cell r="AT45">
            <v>427.65000000000003</v>
          </cell>
          <cell r="AU45">
            <v>32.619999999999997</v>
          </cell>
          <cell r="AV45">
            <v>21.75</v>
          </cell>
          <cell r="AW45">
            <v>2.17</v>
          </cell>
          <cell r="AX45">
            <v>4.3499999999999996</v>
          </cell>
          <cell r="AY45">
            <v>6.52</v>
          </cell>
          <cell r="AZ45">
            <v>20.399999999999999</v>
          </cell>
          <cell r="BA45">
            <v>13.6</v>
          </cell>
          <cell r="BB45">
            <v>1.36</v>
          </cell>
          <cell r="BC45">
            <v>0</v>
          </cell>
          <cell r="BD45">
            <v>3.26</v>
          </cell>
          <cell r="BE45">
            <v>1.0900000000000001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0.3</v>
          </cell>
          <cell r="CE45">
            <v>107.42</v>
          </cell>
          <cell r="CF45">
            <v>320.23</v>
          </cell>
          <cell r="CG45" t="str">
            <v>بنها 44</v>
          </cell>
          <cell r="CH45" t="str">
            <v>فقط ثلاثمائة وعشرون جنيه وثلاثة وعشرون قرش</v>
          </cell>
        </row>
        <row r="46">
          <cell r="A46">
            <v>45</v>
          </cell>
          <cell r="B46" t="str">
            <v>بنها 45</v>
          </cell>
          <cell r="C46">
            <v>0</v>
          </cell>
          <cell r="D46" t="str">
            <v>الثالثة</v>
          </cell>
          <cell r="E46">
            <v>0</v>
          </cell>
          <cell r="F46" t="str">
            <v>متزوجه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70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178.19</v>
          </cell>
          <cell r="X46">
            <v>193.35999999999999</v>
          </cell>
          <cell r="Y46">
            <v>29</v>
          </cell>
          <cell r="Z46">
            <v>1.93</v>
          </cell>
          <cell r="AA46">
            <v>2.9</v>
          </cell>
          <cell r="AB46">
            <v>3.87</v>
          </cell>
          <cell r="AC46">
            <v>2</v>
          </cell>
          <cell r="AD46">
            <v>4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12.25</v>
          </cell>
          <cell r="AK46">
            <v>13.43</v>
          </cell>
          <cell r="AL46">
            <v>30.18</v>
          </cell>
          <cell r="AM46">
            <v>36</v>
          </cell>
          <cell r="AN46">
            <v>26.73</v>
          </cell>
          <cell r="AO46">
            <v>26.73</v>
          </cell>
          <cell r="AP46">
            <v>124.59</v>
          </cell>
          <cell r="AQ46">
            <v>18.690000000000001</v>
          </cell>
          <cell r="AR46">
            <v>1.25</v>
          </cell>
          <cell r="AS46">
            <v>10</v>
          </cell>
          <cell r="AT46">
            <v>385.59000000000003</v>
          </cell>
          <cell r="AU46">
            <v>29</v>
          </cell>
          <cell r="AV46">
            <v>19.34</v>
          </cell>
          <cell r="AW46">
            <v>1.93</v>
          </cell>
          <cell r="AX46">
            <v>3.87</v>
          </cell>
          <cell r="AY46">
            <v>5.8</v>
          </cell>
          <cell r="AZ46">
            <v>18.690000000000001</v>
          </cell>
          <cell r="BA46">
            <v>12.46</v>
          </cell>
          <cell r="BB46">
            <v>1.25</v>
          </cell>
          <cell r="BC46">
            <v>0</v>
          </cell>
          <cell r="BD46">
            <v>2.9</v>
          </cell>
          <cell r="BE46">
            <v>0.97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0.2</v>
          </cell>
          <cell r="CE46">
            <v>96.41</v>
          </cell>
          <cell r="CF46">
            <v>289.18</v>
          </cell>
          <cell r="CG46" t="str">
            <v>بنها 45</v>
          </cell>
          <cell r="CH46" t="str">
            <v>فقط مائتان وتسعة وثمانون جنيه وثمانية عشر قرش</v>
          </cell>
        </row>
        <row r="47">
          <cell r="A47">
            <v>46</v>
          </cell>
          <cell r="B47" t="str">
            <v>بنها 46</v>
          </cell>
          <cell r="C47">
            <v>0</v>
          </cell>
          <cell r="D47" t="str">
            <v>الثالثة</v>
          </cell>
          <cell r="E47">
            <v>0</v>
          </cell>
          <cell r="F47" t="str">
            <v>متزوجه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 t="str">
            <v>نعم</v>
          </cell>
          <cell r="L47" t="str">
            <v>نعم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70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178.19</v>
          </cell>
          <cell r="X47">
            <v>193.35999999999999</v>
          </cell>
          <cell r="Y47">
            <v>29</v>
          </cell>
          <cell r="Z47">
            <v>1.93</v>
          </cell>
          <cell r="AA47">
            <v>2.9</v>
          </cell>
          <cell r="AB47">
            <v>3.87</v>
          </cell>
          <cell r="AC47">
            <v>2</v>
          </cell>
          <cell r="AD47">
            <v>4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12.25</v>
          </cell>
          <cell r="AK47">
            <v>13.43</v>
          </cell>
          <cell r="AL47">
            <v>30</v>
          </cell>
          <cell r="AM47">
            <v>36</v>
          </cell>
          <cell r="AN47">
            <v>26.73</v>
          </cell>
          <cell r="AO47">
            <v>26.73</v>
          </cell>
          <cell r="AP47">
            <v>124.41</v>
          </cell>
          <cell r="AQ47">
            <v>18.66</v>
          </cell>
          <cell r="AR47">
            <v>1.24</v>
          </cell>
          <cell r="AS47">
            <v>10</v>
          </cell>
          <cell r="AT47">
            <v>385.37</v>
          </cell>
          <cell r="AU47">
            <v>29</v>
          </cell>
          <cell r="AV47">
            <v>19.34</v>
          </cell>
          <cell r="AW47">
            <v>1.93</v>
          </cell>
          <cell r="AX47">
            <v>3.87</v>
          </cell>
          <cell r="AY47">
            <v>5.8</v>
          </cell>
          <cell r="AZ47">
            <v>18.66</v>
          </cell>
          <cell r="BA47">
            <v>12.44</v>
          </cell>
          <cell r="BB47">
            <v>1.24</v>
          </cell>
          <cell r="BC47">
            <v>0</v>
          </cell>
          <cell r="BD47">
            <v>2.9</v>
          </cell>
          <cell r="BE47">
            <v>0.97</v>
          </cell>
          <cell r="BF47">
            <v>0</v>
          </cell>
          <cell r="BG47">
            <v>0</v>
          </cell>
          <cell r="BH47">
            <v>0</v>
          </cell>
          <cell r="BI47">
            <v>5.8</v>
          </cell>
          <cell r="BJ47">
            <v>1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0.2</v>
          </cell>
          <cell r="CE47">
            <v>103.15</v>
          </cell>
          <cell r="CF47">
            <v>282.22000000000003</v>
          </cell>
          <cell r="CG47" t="str">
            <v>بنها 46</v>
          </cell>
          <cell r="CH47" t="str">
            <v>فقط مائتان واثنان وثمانون جنيه واثنان وعشرون قرش</v>
          </cell>
        </row>
        <row r="48">
          <cell r="A48">
            <v>47</v>
          </cell>
          <cell r="B48" t="str">
            <v>بنها 47</v>
          </cell>
          <cell r="C48">
            <v>0</v>
          </cell>
          <cell r="D48" t="str">
            <v>الثالثة</v>
          </cell>
          <cell r="E48">
            <v>0</v>
          </cell>
          <cell r="F48" t="str">
            <v>متزوجه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 t="str">
            <v>نعم</v>
          </cell>
          <cell r="L48" t="str">
            <v>نعم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70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175.59</v>
          </cell>
          <cell r="X48">
            <v>190.56</v>
          </cell>
          <cell r="Y48">
            <v>28.58</v>
          </cell>
          <cell r="Z48">
            <v>1.91</v>
          </cell>
          <cell r="AA48">
            <v>2.86</v>
          </cell>
          <cell r="AB48">
            <v>3.81</v>
          </cell>
          <cell r="AC48">
            <v>2</v>
          </cell>
          <cell r="AD48">
            <v>4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12.05</v>
          </cell>
          <cell r="AK48">
            <v>13.23</v>
          </cell>
          <cell r="AL48">
            <v>30</v>
          </cell>
          <cell r="AM48">
            <v>36</v>
          </cell>
          <cell r="AN48">
            <v>26.34</v>
          </cell>
          <cell r="AO48">
            <v>26.34</v>
          </cell>
          <cell r="AP48">
            <v>123.62</v>
          </cell>
          <cell r="AQ48">
            <v>18.54</v>
          </cell>
          <cell r="AR48">
            <v>1.24</v>
          </cell>
          <cell r="AS48">
            <v>10</v>
          </cell>
          <cell r="AT48">
            <v>381.11999999999995</v>
          </cell>
          <cell r="AU48">
            <v>28.58</v>
          </cell>
          <cell r="AV48">
            <v>19.059999999999999</v>
          </cell>
          <cell r="AW48">
            <v>1.91</v>
          </cell>
          <cell r="AX48">
            <v>3.81</v>
          </cell>
          <cell r="AY48">
            <v>5.72</v>
          </cell>
          <cell r="AZ48">
            <v>18.54</v>
          </cell>
          <cell r="BA48">
            <v>12.36</v>
          </cell>
          <cell r="BB48">
            <v>1.24</v>
          </cell>
          <cell r="BC48">
            <v>0</v>
          </cell>
          <cell r="BD48">
            <v>2.86</v>
          </cell>
          <cell r="BE48">
            <v>0.95</v>
          </cell>
          <cell r="BF48">
            <v>0</v>
          </cell>
          <cell r="BG48">
            <v>0</v>
          </cell>
          <cell r="BH48">
            <v>0</v>
          </cell>
          <cell r="BI48">
            <v>5.72</v>
          </cell>
          <cell r="BJ48">
            <v>1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0.2</v>
          </cell>
          <cell r="CE48">
            <v>101.95</v>
          </cell>
          <cell r="CF48">
            <v>279.17</v>
          </cell>
          <cell r="CG48" t="str">
            <v>بنها 47</v>
          </cell>
          <cell r="CH48" t="str">
            <v>فقط مائتان وتسعة وسبعون جنيه وسبعة عشر قرش</v>
          </cell>
        </row>
        <row r="49">
          <cell r="A49">
            <v>48</v>
          </cell>
          <cell r="B49" t="str">
            <v>بنها 48</v>
          </cell>
          <cell r="C49">
            <v>0</v>
          </cell>
          <cell r="D49" t="str">
            <v>الثانية</v>
          </cell>
          <cell r="E49">
            <v>0</v>
          </cell>
          <cell r="F49" t="str">
            <v>متزوجه</v>
          </cell>
          <cell r="G49">
            <v>0</v>
          </cell>
          <cell r="H49">
            <v>0</v>
          </cell>
          <cell r="I49" t="str">
            <v>نقابى</v>
          </cell>
          <cell r="J49" t="str">
            <v>نعم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 t="str">
            <v>نعم</v>
          </cell>
          <cell r="P49" t="str">
            <v>ب ت</v>
          </cell>
          <cell r="Q49" t="str">
            <v>ثانوى</v>
          </cell>
          <cell r="R49">
            <v>70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248.7</v>
          </cell>
          <cell r="X49">
            <v>269.64</v>
          </cell>
          <cell r="Y49">
            <v>40.450000000000003</v>
          </cell>
          <cell r="Z49">
            <v>2.7</v>
          </cell>
          <cell r="AA49">
            <v>4.04</v>
          </cell>
          <cell r="AB49">
            <v>5.39</v>
          </cell>
          <cell r="AC49">
            <v>2</v>
          </cell>
          <cell r="AD49">
            <v>4</v>
          </cell>
          <cell r="AE49">
            <v>0</v>
          </cell>
          <cell r="AF49">
            <v>0</v>
          </cell>
          <cell r="AG49">
            <v>0</v>
          </cell>
          <cell r="AH49">
            <v>11</v>
          </cell>
          <cell r="AI49">
            <v>124.35</v>
          </cell>
          <cell r="AJ49">
            <v>17.420000000000002</v>
          </cell>
          <cell r="AK49">
            <v>19</v>
          </cell>
          <cell r="AL49">
            <v>42.34</v>
          </cell>
          <cell r="AM49">
            <v>36</v>
          </cell>
          <cell r="AN49">
            <v>37.31</v>
          </cell>
          <cell r="AO49">
            <v>37.31</v>
          </cell>
          <cell r="AP49">
            <v>293.42</v>
          </cell>
          <cell r="AQ49">
            <v>44.01</v>
          </cell>
          <cell r="AR49">
            <v>2.93</v>
          </cell>
          <cell r="AS49">
            <v>10</v>
          </cell>
          <cell r="AT49">
            <v>672.57999999999993</v>
          </cell>
          <cell r="AU49">
            <v>40.450000000000003</v>
          </cell>
          <cell r="AV49">
            <v>26.96</v>
          </cell>
          <cell r="AW49">
            <v>2.7</v>
          </cell>
          <cell r="AX49">
            <v>5.39</v>
          </cell>
          <cell r="AY49">
            <v>8.09</v>
          </cell>
          <cell r="AZ49">
            <v>44.01</v>
          </cell>
          <cell r="BA49">
            <v>29.34</v>
          </cell>
          <cell r="BB49">
            <v>2.93</v>
          </cell>
          <cell r="BC49">
            <v>18.87</v>
          </cell>
          <cell r="BD49">
            <v>4.04</v>
          </cell>
          <cell r="BE49">
            <v>1.35</v>
          </cell>
          <cell r="BF49">
            <v>1</v>
          </cell>
          <cell r="BG49">
            <v>3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1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0.4</v>
          </cell>
          <cell r="CE49">
            <v>189.53</v>
          </cell>
          <cell r="CF49">
            <v>483.05</v>
          </cell>
          <cell r="CG49" t="str">
            <v>بنها 48</v>
          </cell>
          <cell r="CH49" t="str">
            <v>فقط أربعمائة وثلاثة وثمانون جنيه وخمسة قرش</v>
          </cell>
        </row>
        <row r="50">
          <cell r="A50">
            <v>49</v>
          </cell>
          <cell r="B50" t="str">
            <v>بنها 49</v>
          </cell>
          <cell r="C50">
            <v>0</v>
          </cell>
          <cell r="D50" t="str">
            <v>الثانية</v>
          </cell>
          <cell r="E50">
            <v>0</v>
          </cell>
          <cell r="F50" t="str">
            <v>متزوجه</v>
          </cell>
          <cell r="G50">
            <v>0</v>
          </cell>
          <cell r="H50">
            <v>0</v>
          </cell>
          <cell r="I50" t="str">
            <v>نقابى</v>
          </cell>
          <cell r="J50">
            <v>0</v>
          </cell>
          <cell r="K50">
            <v>0</v>
          </cell>
          <cell r="L50" t="str">
            <v>نعم</v>
          </cell>
          <cell r="M50">
            <v>0</v>
          </cell>
          <cell r="N50">
            <v>0</v>
          </cell>
          <cell r="O50" t="str">
            <v>نعم</v>
          </cell>
          <cell r="P50">
            <v>0</v>
          </cell>
          <cell r="Q50" t="str">
            <v>ثانوى</v>
          </cell>
          <cell r="R50">
            <v>70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248.3</v>
          </cell>
          <cell r="X50">
            <v>269.28000000000003</v>
          </cell>
          <cell r="Y50">
            <v>40.39</v>
          </cell>
          <cell r="Z50">
            <v>2.69</v>
          </cell>
          <cell r="AA50">
            <v>4.04</v>
          </cell>
          <cell r="AB50">
            <v>5.39</v>
          </cell>
          <cell r="AC50">
            <v>2</v>
          </cell>
          <cell r="AD50">
            <v>4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124.15</v>
          </cell>
          <cell r="AJ50">
            <v>17.420000000000002</v>
          </cell>
          <cell r="AK50">
            <v>19</v>
          </cell>
          <cell r="AL50">
            <v>42.34</v>
          </cell>
          <cell r="AM50">
            <v>36</v>
          </cell>
          <cell r="AN50">
            <v>37.25</v>
          </cell>
          <cell r="AO50">
            <v>37.25</v>
          </cell>
          <cell r="AP50">
            <v>282.16000000000003</v>
          </cell>
          <cell r="AQ50">
            <v>42.32</v>
          </cell>
          <cell r="AR50">
            <v>2.82</v>
          </cell>
          <cell r="AS50">
            <v>10</v>
          </cell>
          <cell r="AT50">
            <v>659.09000000000015</v>
          </cell>
          <cell r="AU50">
            <v>40.39</v>
          </cell>
          <cell r="AV50">
            <v>26.93</v>
          </cell>
          <cell r="AW50">
            <v>2.69</v>
          </cell>
          <cell r="AX50">
            <v>5.39</v>
          </cell>
          <cell r="AY50">
            <v>8.08</v>
          </cell>
          <cell r="AZ50">
            <v>42.32</v>
          </cell>
          <cell r="BA50">
            <v>28.22</v>
          </cell>
          <cell r="BB50">
            <v>2.82</v>
          </cell>
          <cell r="BC50">
            <v>18.850000000000001</v>
          </cell>
          <cell r="BD50">
            <v>4.04</v>
          </cell>
          <cell r="BE50">
            <v>1.35</v>
          </cell>
          <cell r="BF50">
            <v>1</v>
          </cell>
          <cell r="BG50">
            <v>3</v>
          </cell>
          <cell r="BH50">
            <v>0</v>
          </cell>
          <cell r="BI50">
            <v>0</v>
          </cell>
          <cell r="BJ50">
            <v>1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1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0.4</v>
          </cell>
          <cell r="CE50">
            <v>187.48</v>
          </cell>
          <cell r="CF50">
            <v>471.61</v>
          </cell>
          <cell r="CG50" t="str">
            <v>بنها 49</v>
          </cell>
          <cell r="CH50" t="str">
            <v>فقط أربعمائة وواحد وسبعون جنيه وواحد وستون قرش</v>
          </cell>
        </row>
        <row r="51">
          <cell r="A51">
            <v>50</v>
          </cell>
          <cell r="B51" t="str">
            <v>بنها 50</v>
          </cell>
          <cell r="C51">
            <v>0</v>
          </cell>
          <cell r="D51" t="str">
            <v>الثالثة</v>
          </cell>
          <cell r="E51">
            <v>0</v>
          </cell>
          <cell r="F51" t="str">
            <v>متزوجه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 t="str">
            <v>نعم</v>
          </cell>
          <cell r="L51" t="str">
            <v>نعم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70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205.63</v>
          </cell>
          <cell r="X51">
            <v>222.8</v>
          </cell>
          <cell r="Y51">
            <v>33.42</v>
          </cell>
          <cell r="Z51">
            <v>2.23</v>
          </cell>
          <cell r="AA51">
            <v>3.34</v>
          </cell>
          <cell r="AB51">
            <v>4.46</v>
          </cell>
          <cell r="AC51">
            <v>2</v>
          </cell>
          <cell r="AD51">
            <v>4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14.35</v>
          </cell>
          <cell r="AK51">
            <v>15.65</v>
          </cell>
          <cell r="AL51">
            <v>34.92</v>
          </cell>
          <cell r="AM51">
            <v>36</v>
          </cell>
          <cell r="AN51">
            <v>30.84</v>
          </cell>
          <cell r="AO51">
            <v>30.84</v>
          </cell>
          <cell r="AP51">
            <v>137.76</v>
          </cell>
          <cell r="AQ51">
            <v>20.66</v>
          </cell>
          <cell r="AR51">
            <v>1.38</v>
          </cell>
          <cell r="AS51">
            <v>10</v>
          </cell>
          <cell r="AT51">
            <v>436.0499999999999</v>
          </cell>
          <cell r="AU51">
            <v>33.42</v>
          </cell>
          <cell r="AV51">
            <v>22.28</v>
          </cell>
          <cell r="AW51">
            <v>2.23</v>
          </cell>
          <cell r="AX51">
            <v>4.46</v>
          </cell>
          <cell r="AY51">
            <v>6.68</v>
          </cell>
          <cell r="AZ51">
            <v>20.66</v>
          </cell>
          <cell r="BA51">
            <v>13.78</v>
          </cell>
          <cell r="BB51">
            <v>1.38</v>
          </cell>
          <cell r="BC51">
            <v>0</v>
          </cell>
          <cell r="BD51">
            <v>3.34</v>
          </cell>
          <cell r="BE51">
            <v>1.1100000000000001</v>
          </cell>
          <cell r="BF51">
            <v>0</v>
          </cell>
          <cell r="BG51">
            <v>0</v>
          </cell>
          <cell r="BH51">
            <v>0</v>
          </cell>
          <cell r="BI51">
            <v>6.68</v>
          </cell>
          <cell r="BJ51">
            <v>1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0.3</v>
          </cell>
          <cell r="CE51">
            <v>117.32</v>
          </cell>
          <cell r="CF51">
            <v>318.73</v>
          </cell>
          <cell r="CG51" t="str">
            <v>بنها 50</v>
          </cell>
          <cell r="CH51" t="str">
            <v>فقط ثلاثمائة وثمانية عشر جنيه وثلاثة وسبعون قرش</v>
          </cell>
        </row>
        <row r="52">
          <cell r="A52">
            <v>51</v>
          </cell>
          <cell r="B52" t="str">
            <v>بنها 51</v>
          </cell>
          <cell r="C52">
            <v>0</v>
          </cell>
          <cell r="D52" t="str">
            <v>الثانية</v>
          </cell>
          <cell r="E52">
            <v>0</v>
          </cell>
          <cell r="F52" t="str">
            <v>متزوجه</v>
          </cell>
          <cell r="G52">
            <v>0</v>
          </cell>
          <cell r="H52">
            <v>0</v>
          </cell>
          <cell r="I52" t="str">
            <v>نقابى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 t="str">
            <v>نعم</v>
          </cell>
          <cell r="P52">
            <v>0</v>
          </cell>
          <cell r="Q52" t="str">
            <v>ثانوى</v>
          </cell>
          <cell r="R52">
            <v>70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281.37</v>
          </cell>
          <cell r="X52">
            <v>304.17</v>
          </cell>
          <cell r="Y52">
            <v>45.63</v>
          </cell>
          <cell r="Z52">
            <v>3.04</v>
          </cell>
          <cell r="AA52">
            <v>4.5599999999999996</v>
          </cell>
          <cell r="AB52">
            <v>6.08</v>
          </cell>
          <cell r="AC52">
            <v>2</v>
          </cell>
          <cell r="AD52">
            <v>4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19.39</v>
          </cell>
          <cell r="AK52">
            <v>21.62</v>
          </cell>
          <cell r="AL52">
            <v>48</v>
          </cell>
          <cell r="AM52">
            <v>36</v>
          </cell>
          <cell r="AN52">
            <v>42.21</v>
          </cell>
          <cell r="AO52">
            <v>42.21</v>
          </cell>
          <cell r="AP52">
            <v>173.22</v>
          </cell>
          <cell r="AQ52">
            <v>25.98</v>
          </cell>
          <cell r="AR52">
            <v>1.73</v>
          </cell>
          <cell r="AS52">
            <v>10</v>
          </cell>
          <cell r="AT52">
            <v>574.41000000000008</v>
          </cell>
          <cell r="AU52">
            <v>45.63</v>
          </cell>
          <cell r="AV52">
            <v>30.42</v>
          </cell>
          <cell r="AW52">
            <v>3.04</v>
          </cell>
          <cell r="AX52">
            <v>6.08</v>
          </cell>
          <cell r="AY52">
            <v>9.1300000000000008</v>
          </cell>
          <cell r="AZ52">
            <v>25.98</v>
          </cell>
          <cell r="BA52">
            <v>17.32</v>
          </cell>
          <cell r="BB52">
            <v>1.73</v>
          </cell>
          <cell r="BC52">
            <v>21.29</v>
          </cell>
          <cell r="BD52">
            <v>4.5599999999999996</v>
          </cell>
          <cell r="BE52">
            <v>1.52</v>
          </cell>
          <cell r="BF52">
            <v>1</v>
          </cell>
          <cell r="BG52">
            <v>3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0.5</v>
          </cell>
          <cell r="CE52">
            <v>172.2</v>
          </cell>
          <cell r="CF52">
            <v>402.21</v>
          </cell>
          <cell r="CG52" t="str">
            <v>بنها 51</v>
          </cell>
          <cell r="CH52" t="str">
            <v>فقط أربعمائة واثنان جنيه وواحد وعشرون قرش</v>
          </cell>
        </row>
        <row r="53">
          <cell r="A53">
            <v>52</v>
          </cell>
          <cell r="B53" t="str">
            <v>بنها 52</v>
          </cell>
          <cell r="C53">
            <v>0</v>
          </cell>
          <cell r="D53" t="str">
            <v>الثانية</v>
          </cell>
          <cell r="E53">
            <v>0</v>
          </cell>
          <cell r="F53" t="str">
            <v>متزوجه</v>
          </cell>
          <cell r="G53">
            <v>0</v>
          </cell>
          <cell r="H53">
            <v>0</v>
          </cell>
          <cell r="I53" t="str">
            <v>نقابى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 t="str">
            <v>نعم</v>
          </cell>
          <cell r="P53">
            <v>0</v>
          </cell>
          <cell r="Q53" t="str">
            <v>ثانوى</v>
          </cell>
          <cell r="R53">
            <v>70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315.27999999999997</v>
          </cell>
          <cell r="X53">
            <v>341.03</v>
          </cell>
          <cell r="Y53">
            <v>51.15</v>
          </cell>
          <cell r="Z53">
            <v>3.41</v>
          </cell>
          <cell r="AA53">
            <v>5.12</v>
          </cell>
          <cell r="AB53">
            <v>6.82</v>
          </cell>
          <cell r="AC53">
            <v>2</v>
          </cell>
          <cell r="AD53">
            <v>4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157.63999999999999</v>
          </cell>
          <cell r="AJ53">
            <v>22.48</v>
          </cell>
          <cell r="AK53">
            <v>24.38</v>
          </cell>
          <cell r="AL53">
            <v>53.91</v>
          </cell>
          <cell r="AM53">
            <v>36</v>
          </cell>
          <cell r="AN53">
            <v>47.29</v>
          </cell>
          <cell r="AO53">
            <v>47.29</v>
          </cell>
          <cell r="AP53">
            <v>347.7</v>
          </cell>
          <cell r="AQ53">
            <v>52.16</v>
          </cell>
          <cell r="AR53">
            <v>3.48</v>
          </cell>
          <cell r="AS53">
            <v>10</v>
          </cell>
          <cell r="AT53">
            <v>820.86999999999989</v>
          </cell>
          <cell r="AU53">
            <v>51.15</v>
          </cell>
          <cell r="AV53">
            <v>34.1</v>
          </cell>
          <cell r="AW53">
            <v>3.41</v>
          </cell>
          <cell r="AX53">
            <v>6.82</v>
          </cell>
          <cell r="AY53">
            <v>10.23</v>
          </cell>
          <cell r="AZ53">
            <v>52.16</v>
          </cell>
          <cell r="BA53">
            <v>34.770000000000003</v>
          </cell>
          <cell r="BB53">
            <v>3.48</v>
          </cell>
          <cell r="BC53">
            <v>23.87</v>
          </cell>
          <cell r="BD53">
            <v>5.12</v>
          </cell>
          <cell r="BE53">
            <v>1.71</v>
          </cell>
          <cell r="BF53">
            <v>1</v>
          </cell>
          <cell r="BG53">
            <v>3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2</v>
          </cell>
          <cell r="BO53">
            <v>0</v>
          </cell>
          <cell r="BP53">
            <v>1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0.5</v>
          </cell>
          <cell r="CE53">
            <v>234.32</v>
          </cell>
          <cell r="CF53">
            <v>586.54999999999995</v>
          </cell>
          <cell r="CG53" t="str">
            <v>بنها 52</v>
          </cell>
          <cell r="CH53" t="str">
            <v>فقط خمسمائة وستة وثمانون جنيه وخمسة وخمسون قرش</v>
          </cell>
        </row>
        <row r="54">
          <cell r="A54">
            <v>53</v>
          </cell>
          <cell r="B54" t="str">
            <v>بنها 53</v>
          </cell>
          <cell r="C54">
            <v>0</v>
          </cell>
          <cell r="D54" t="str">
            <v>الاولى</v>
          </cell>
          <cell r="E54">
            <v>0</v>
          </cell>
          <cell r="F54" t="str">
            <v>متزوج</v>
          </cell>
          <cell r="G54">
            <v>2</v>
          </cell>
          <cell r="H54">
            <v>0</v>
          </cell>
          <cell r="I54" t="str">
            <v>نقابى</v>
          </cell>
          <cell r="J54" t="str">
            <v>نعم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 t="str">
            <v>نعم</v>
          </cell>
          <cell r="P54" t="str">
            <v>ب ت</v>
          </cell>
          <cell r="Q54" t="str">
            <v>ثانوى</v>
          </cell>
          <cell r="R54">
            <v>95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355.25</v>
          </cell>
          <cell r="X54">
            <v>383.32</v>
          </cell>
          <cell r="Y54">
            <v>57.5</v>
          </cell>
          <cell r="Z54">
            <v>3.83</v>
          </cell>
          <cell r="AA54">
            <v>5.75</v>
          </cell>
          <cell r="AB54">
            <v>7.67</v>
          </cell>
          <cell r="AC54">
            <v>6</v>
          </cell>
          <cell r="AD54">
            <v>4</v>
          </cell>
          <cell r="AE54">
            <v>0</v>
          </cell>
          <cell r="AF54">
            <v>0</v>
          </cell>
          <cell r="AG54">
            <v>0</v>
          </cell>
          <cell r="AH54">
            <v>11</v>
          </cell>
          <cell r="AI54">
            <v>177.63</v>
          </cell>
          <cell r="AJ54">
            <v>25.04</v>
          </cell>
          <cell r="AK54">
            <v>27.66</v>
          </cell>
          <cell r="AL54">
            <v>59.84</v>
          </cell>
          <cell r="AM54">
            <v>36</v>
          </cell>
          <cell r="AN54">
            <v>53.29</v>
          </cell>
          <cell r="AO54">
            <v>53.29</v>
          </cell>
          <cell r="AP54">
            <v>400.46</v>
          </cell>
          <cell r="AQ54">
            <v>60.07</v>
          </cell>
          <cell r="AR54">
            <v>4</v>
          </cell>
          <cell r="AS54">
            <v>10</v>
          </cell>
          <cell r="AT54">
            <v>932.59999999999991</v>
          </cell>
          <cell r="AU54">
            <v>57.5</v>
          </cell>
          <cell r="AV54">
            <v>38.33</v>
          </cell>
          <cell r="AW54">
            <v>3.83</v>
          </cell>
          <cell r="AX54">
            <v>7.67</v>
          </cell>
          <cell r="AY54">
            <v>11.5</v>
          </cell>
          <cell r="AZ54">
            <v>60.07</v>
          </cell>
          <cell r="BA54">
            <v>40.049999999999997</v>
          </cell>
          <cell r="BB54">
            <v>4</v>
          </cell>
          <cell r="BC54">
            <v>26.83</v>
          </cell>
          <cell r="BD54">
            <v>5.75</v>
          </cell>
          <cell r="BE54">
            <v>1.92</v>
          </cell>
          <cell r="BF54">
            <v>1</v>
          </cell>
          <cell r="BG54">
            <v>3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1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0.6</v>
          </cell>
          <cell r="CE54">
            <v>263.05</v>
          </cell>
          <cell r="CF54">
            <v>669.55</v>
          </cell>
          <cell r="CG54" t="str">
            <v>بنها 53</v>
          </cell>
          <cell r="CH54" t="str">
            <v>فقط ستمائة وتسعة وستون جنيه وخمسة وخمسون قرش</v>
          </cell>
        </row>
        <row r="55">
          <cell r="A55">
            <v>54</v>
          </cell>
          <cell r="B55" t="str">
            <v>بنها 54</v>
          </cell>
          <cell r="C55">
            <v>0</v>
          </cell>
          <cell r="D55" t="str">
            <v>الثانية</v>
          </cell>
          <cell r="E55">
            <v>0</v>
          </cell>
          <cell r="F55" t="str">
            <v>متزوج</v>
          </cell>
          <cell r="G55">
            <v>2</v>
          </cell>
          <cell r="H55">
            <v>0</v>
          </cell>
          <cell r="I55" t="str">
            <v>نقابى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 t="str">
            <v>نعم</v>
          </cell>
          <cell r="P55">
            <v>0</v>
          </cell>
          <cell r="Q55" t="str">
            <v>ثانوى</v>
          </cell>
          <cell r="R55">
            <v>70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289.91000000000003</v>
          </cell>
          <cell r="X55">
            <v>313.61</v>
          </cell>
          <cell r="Y55">
            <v>47.04</v>
          </cell>
          <cell r="Z55">
            <v>3.14</v>
          </cell>
          <cell r="AA55">
            <v>4.7</v>
          </cell>
          <cell r="AB55">
            <v>6.27</v>
          </cell>
          <cell r="AC55">
            <v>6</v>
          </cell>
          <cell r="AD55">
            <v>4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20.32</v>
          </cell>
          <cell r="AK55">
            <v>22.08</v>
          </cell>
          <cell r="AL55">
            <v>49.38</v>
          </cell>
          <cell r="AM55">
            <v>36</v>
          </cell>
          <cell r="AN55">
            <v>43.49</v>
          </cell>
          <cell r="AO55">
            <v>43.49</v>
          </cell>
          <cell r="AP55">
            <v>181.27</v>
          </cell>
          <cell r="AQ55">
            <v>27.19</v>
          </cell>
          <cell r="AR55">
            <v>1.81</v>
          </cell>
          <cell r="AS55">
            <v>10</v>
          </cell>
          <cell r="AT55">
            <v>595.03</v>
          </cell>
          <cell r="AU55">
            <v>47.04</v>
          </cell>
          <cell r="AV55">
            <v>31.36</v>
          </cell>
          <cell r="AW55">
            <v>3.14</v>
          </cell>
          <cell r="AX55">
            <v>6.27</v>
          </cell>
          <cell r="AY55">
            <v>9.41</v>
          </cell>
          <cell r="AZ55">
            <v>27.19</v>
          </cell>
          <cell r="BA55">
            <v>18.13</v>
          </cell>
          <cell r="BB55">
            <v>1.81</v>
          </cell>
          <cell r="BC55">
            <v>21.95</v>
          </cell>
          <cell r="BD55">
            <v>4.7</v>
          </cell>
          <cell r="BE55">
            <v>1.57</v>
          </cell>
          <cell r="BF55">
            <v>1</v>
          </cell>
          <cell r="BG55">
            <v>3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1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0.5</v>
          </cell>
          <cell r="CE55">
            <v>178.07</v>
          </cell>
          <cell r="CF55">
            <v>416.96</v>
          </cell>
          <cell r="CG55" t="str">
            <v>بنها 54</v>
          </cell>
          <cell r="CH55" t="str">
            <v>فقط أربعمائة وستة عشر جنيه وستة وتسعون قرش</v>
          </cell>
        </row>
        <row r="56">
          <cell r="A56">
            <v>55</v>
          </cell>
          <cell r="B56" t="str">
            <v>بنها 55</v>
          </cell>
          <cell r="C56">
            <v>0</v>
          </cell>
          <cell r="D56" t="str">
            <v>الثانية</v>
          </cell>
          <cell r="E56">
            <v>0</v>
          </cell>
          <cell r="F56" t="str">
            <v>متزوجه</v>
          </cell>
          <cell r="G56">
            <v>0</v>
          </cell>
          <cell r="H56">
            <v>0</v>
          </cell>
          <cell r="I56" t="str">
            <v>نقابى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 t="str">
            <v>نعم</v>
          </cell>
          <cell r="P56">
            <v>0</v>
          </cell>
          <cell r="Q56" t="str">
            <v>ثانوى</v>
          </cell>
          <cell r="R56">
            <v>70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286.58999999999997</v>
          </cell>
          <cell r="X56">
            <v>309.87</v>
          </cell>
          <cell r="Y56">
            <v>46.48</v>
          </cell>
          <cell r="Z56">
            <v>3.1</v>
          </cell>
          <cell r="AA56">
            <v>4.6500000000000004</v>
          </cell>
          <cell r="AB56">
            <v>6.2</v>
          </cell>
          <cell r="AC56">
            <v>2</v>
          </cell>
          <cell r="AD56">
            <v>4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143.30000000000001</v>
          </cell>
          <cell r="AJ56">
            <v>20.37</v>
          </cell>
          <cell r="AK56">
            <v>22.09</v>
          </cell>
          <cell r="AL56">
            <v>49</v>
          </cell>
          <cell r="AM56">
            <v>36</v>
          </cell>
          <cell r="AN56">
            <v>42.99</v>
          </cell>
          <cell r="AO56">
            <v>42.99</v>
          </cell>
          <cell r="AP56">
            <v>319.75</v>
          </cell>
          <cell r="AQ56">
            <v>47.96</v>
          </cell>
          <cell r="AR56">
            <v>3.2</v>
          </cell>
          <cell r="AS56">
            <v>10</v>
          </cell>
          <cell r="AT56">
            <v>751.21</v>
          </cell>
          <cell r="AU56">
            <v>46.48</v>
          </cell>
          <cell r="AV56">
            <v>30.99</v>
          </cell>
          <cell r="AW56">
            <v>3.1</v>
          </cell>
          <cell r="AX56">
            <v>6.2</v>
          </cell>
          <cell r="AY56">
            <v>9.3000000000000007</v>
          </cell>
          <cell r="AZ56">
            <v>47.96</v>
          </cell>
          <cell r="BA56">
            <v>31.98</v>
          </cell>
          <cell r="BB56">
            <v>3.2</v>
          </cell>
          <cell r="BC56">
            <v>21.69</v>
          </cell>
          <cell r="BD56">
            <v>4.6500000000000004</v>
          </cell>
          <cell r="BE56">
            <v>1.55</v>
          </cell>
          <cell r="BF56">
            <v>1</v>
          </cell>
          <cell r="BG56">
            <v>3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1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0.5</v>
          </cell>
          <cell r="CE56">
            <v>212.6</v>
          </cell>
          <cell r="CF56">
            <v>538.61</v>
          </cell>
          <cell r="CG56" t="str">
            <v>بنها 55</v>
          </cell>
          <cell r="CH56" t="str">
            <v>فقط خمسمائة وثمانية وثلاثون جنيه وواحد وستون قرش</v>
          </cell>
        </row>
        <row r="57">
          <cell r="A57">
            <v>56</v>
          </cell>
          <cell r="B57" t="str">
            <v>بنها 56</v>
          </cell>
          <cell r="C57">
            <v>0</v>
          </cell>
          <cell r="D57" t="str">
            <v>الثانية</v>
          </cell>
          <cell r="E57">
            <v>0</v>
          </cell>
          <cell r="F57" t="str">
            <v>متزوجه</v>
          </cell>
          <cell r="G57">
            <v>0</v>
          </cell>
          <cell r="H57">
            <v>0</v>
          </cell>
          <cell r="I57" t="str">
            <v>نقابى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نعم</v>
          </cell>
          <cell r="P57">
            <v>0</v>
          </cell>
          <cell r="Q57" t="str">
            <v>ثانوى</v>
          </cell>
          <cell r="R57">
            <v>70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257.98</v>
          </cell>
          <cell r="X57">
            <v>279.54000000000002</v>
          </cell>
          <cell r="Y57">
            <v>41.93</v>
          </cell>
          <cell r="Z57">
            <v>2.8</v>
          </cell>
          <cell r="AA57">
            <v>4.1900000000000004</v>
          </cell>
          <cell r="AB57">
            <v>5.59</v>
          </cell>
          <cell r="AC57">
            <v>2</v>
          </cell>
          <cell r="AD57">
            <v>4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128.99</v>
          </cell>
          <cell r="AJ57">
            <v>18.04</v>
          </cell>
          <cell r="AK57">
            <v>19.7</v>
          </cell>
          <cell r="AL57">
            <v>42.92</v>
          </cell>
          <cell r="AM57">
            <v>36</v>
          </cell>
          <cell r="AN57">
            <v>38.700000000000003</v>
          </cell>
          <cell r="AO57">
            <v>38.700000000000003</v>
          </cell>
          <cell r="AP57">
            <v>290.35000000000002</v>
          </cell>
          <cell r="AQ57">
            <v>43.55</v>
          </cell>
          <cell r="AR57">
            <v>2.9</v>
          </cell>
          <cell r="AS57">
            <v>10</v>
          </cell>
          <cell r="AT57">
            <v>680.85</v>
          </cell>
          <cell r="AU57">
            <v>41.93</v>
          </cell>
          <cell r="AV57">
            <v>27.95</v>
          </cell>
          <cell r="AW57">
            <v>2.8</v>
          </cell>
          <cell r="AX57">
            <v>5.59</v>
          </cell>
          <cell r="AY57">
            <v>8.39</v>
          </cell>
          <cell r="AZ57">
            <v>43.55</v>
          </cell>
          <cell r="BA57">
            <v>29.04</v>
          </cell>
          <cell r="BB57">
            <v>2.9</v>
          </cell>
          <cell r="BC57">
            <v>19.57</v>
          </cell>
          <cell r="BD57">
            <v>4.1900000000000004</v>
          </cell>
          <cell r="BE57">
            <v>1.4</v>
          </cell>
          <cell r="BF57">
            <v>1</v>
          </cell>
          <cell r="BG57">
            <v>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1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0.4</v>
          </cell>
          <cell r="CE57">
            <v>192.71</v>
          </cell>
          <cell r="CF57">
            <v>488.14</v>
          </cell>
          <cell r="CG57" t="str">
            <v>بنها 56</v>
          </cell>
          <cell r="CH57" t="str">
            <v>فقط أربعمائة وثمانية وثمانون جنيه وأربعة عشر قرش</v>
          </cell>
        </row>
        <row r="58">
          <cell r="A58">
            <v>57</v>
          </cell>
          <cell r="B58" t="str">
            <v>بنها 57</v>
          </cell>
          <cell r="C58">
            <v>0</v>
          </cell>
          <cell r="D58" t="str">
            <v>الثانية</v>
          </cell>
          <cell r="E58">
            <v>0</v>
          </cell>
          <cell r="F58" t="str">
            <v>متزوجه</v>
          </cell>
          <cell r="G58">
            <v>0</v>
          </cell>
          <cell r="H58">
            <v>0</v>
          </cell>
          <cell r="I58" t="str">
            <v>نقابى</v>
          </cell>
          <cell r="J58" t="str">
            <v>نعم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 t="str">
            <v>نعم</v>
          </cell>
          <cell r="P58" t="str">
            <v>ب ت</v>
          </cell>
          <cell r="Q58" t="str">
            <v>ثانوى</v>
          </cell>
          <cell r="R58">
            <v>70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248.72</v>
          </cell>
          <cell r="X58">
            <v>269.7</v>
          </cell>
          <cell r="Y58">
            <v>40.46</v>
          </cell>
          <cell r="Z58">
            <v>2.7</v>
          </cell>
          <cell r="AA58">
            <v>4.05</v>
          </cell>
          <cell r="AB58">
            <v>5.39</v>
          </cell>
          <cell r="AC58">
            <v>2</v>
          </cell>
          <cell r="AD58">
            <v>4</v>
          </cell>
          <cell r="AE58">
            <v>0</v>
          </cell>
          <cell r="AF58">
            <v>0</v>
          </cell>
          <cell r="AG58">
            <v>0</v>
          </cell>
          <cell r="AH58">
            <v>11</v>
          </cell>
          <cell r="AI58">
            <v>124.36</v>
          </cell>
          <cell r="AJ58">
            <v>17.43</v>
          </cell>
          <cell r="AK58">
            <v>19.010000000000002</v>
          </cell>
          <cell r="AL58">
            <v>42.35</v>
          </cell>
          <cell r="AM58">
            <v>36</v>
          </cell>
          <cell r="AN58">
            <v>37.31</v>
          </cell>
          <cell r="AO58">
            <v>37.31</v>
          </cell>
          <cell r="AP58">
            <v>293.45999999999998</v>
          </cell>
          <cell r="AQ58">
            <v>44.02</v>
          </cell>
          <cell r="AR58">
            <v>2.93</v>
          </cell>
          <cell r="AS58">
            <v>10</v>
          </cell>
          <cell r="AT58">
            <v>672.71</v>
          </cell>
          <cell r="AU58">
            <v>40.46</v>
          </cell>
          <cell r="AV58">
            <v>26.97</v>
          </cell>
          <cell r="AW58">
            <v>2.7</v>
          </cell>
          <cell r="AX58">
            <v>5.39</v>
          </cell>
          <cell r="AY58">
            <v>8.09</v>
          </cell>
          <cell r="AZ58">
            <v>44.02</v>
          </cell>
          <cell r="BA58">
            <v>29.35</v>
          </cell>
          <cell r="BB58">
            <v>2.93</v>
          </cell>
          <cell r="BC58">
            <v>18.88</v>
          </cell>
          <cell r="BD58">
            <v>4.05</v>
          </cell>
          <cell r="BE58">
            <v>1.35</v>
          </cell>
          <cell r="BF58">
            <v>1</v>
          </cell>
          <cell r="BG58">
            <v>3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1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0.4</v>
          </cell>
          <cell r="CE58">
            <v>189.59</v>
          </cell>
          <cell r="CF58">
            <v>483.12</v>
          </cell>
          <cell r="CG58" t="str">
            <v>بنها 57</v>
          </cell>
          <cell r="CH58" t="str">
            <v>فقط أربعمائة وثلاثة وثمانون جنيه وإثنى عشر قرش</v>
          </cell>
        </row>
        <row r="59">
          <cell r="A59">
            <v>58</v>
          </cell>
          <cell r="B59" t="str">
            <v>بنها 58</v>
          </cell>
          <cell r="C59">
            <v>0</v>
          </cell>
          <cell r="D59" t="str">
            <v>الثانية</v>
          </cell>
          <cell r="E59">
            <v>0</v>
          </cell>
          <cell r="F59" t="str">
            <v>متزوج</v>
          </cell>
          <cell r="G59">
            <v>2</v>
          </cell>
          <cell r="H59">
            <v>0</v>
          </cell>
          <cell r="I59" t="str">
            <v>نقابى</v>
          </cell>
          <cell r="J59" t="str">
            <v>نعم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 t="str">
            <v>نعم</v>
          </cell>
          <cell r="P59" t="str">
            <v>ب ت</v>
          </cell>
          <cell r="Q59" t="str">
            <v>ثانوى</v>
          </cell>
          <cell r="R59">
            <v>70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230.28</v>
          </cell>
          <cell r="X59">
            <v>250.15</v>
          </cell>
          <cell r="Y59">
            <v>37.520000000000003</v>
          </cell>
          <cell r="Z59">
            <v>2.5</v>
          </cell>
          <cell r="AA59">
            <v>3.75</v>
          </cell>
          <cell r="AB59">
            <v>5</v>
          </cell>
          <cell r="AC59">
            <v>6</v>
          </cell>
          <cell r="AD59">
            <v>4</v>
          </cell>
          <cell r="AE59">
            <v>0</v>
          </cell>
          <cell r="AF59">
            <v>0</v>
          </cell>
          <cell r="AG59">
            <v>0</v>
          </cell>
          <cell r="AH59">
            <v>11</v>
          </cell>
          <cell r="AI59">
            <v>115.14</v>
          </cell>
          <cell r="AJ59">
            <v>16.18</v>
          </cell>
          <cell r="AK59">
            <v>18.12</v>
          </cell>
          <cell r="AL59">
            <v>39.29</v>
          </cell>
          <cell r="AM59">
            <v>36</v>
          </cell>
          <cell r="AN59">
            <v>34.54</v>
          </cell>
          <cell r="AO59">
            <v>34.54</v>
          </cell>
          <cell r="AP59">
            <v>280.27</v>
          </cell>
          <cell r="AQ59">
            <v>42.04</v>
          </cell>
          <cell r="AR59">
            <v>2.8</v>
          </cell>
          <cell r="AS59">
            <v>10</v>
          </cell>
          <cell r="AT59">
            <v>634.03</v>
          </cell>
          <cell r="AU59">
            <v>37.520000000000003</v>
          </cell>
          <cell r="AV59">
            <v>25.02</v>
          </cell>
          <cell r="AW59">
            <v>2.5</v>
          </cell>
          <cell r="AX59">
            <v>5</v>
          </cell>
          <cell r="AY59">
            <v>7.5</v>
          </cell>
          <cell r="AZ59">
            <v>42.04</v>
          </cell>
          <cell r="BA59">
            <v>28.03</v>
          </cell>
          <cell r="BB59">
            <v>2.8</v>
          </cell>
          <cell r="BC59">
            <v>17.510000000000002</v>
          </cell>
          <cell r="BD59">
            <v>3.75</v>
          </cell>
          <cell r="BE59">
            <v>1.25</v>
          </cell>
          <cell r="BF59">
            <v>1</v>
          </cell>
          <cell r="BG59">
            <v>3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1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0.4</v>
          </cell>
          <cell r="CE59">
            <v>178.32</v>
          </cell>
          <cell r="CF59">
            <v>455.71</v>
          </cell>
          <cell r="CG59" t="str">
            <v>بنها 58</v>
          </cell>
          <cell r="CH59" t="str">
            <v>فقط أربعمائة وخمسة وخمسون جنيه وواحد وسبعون قرش</v>
          </cell>
        </row>
        <row r="60">
          <cell r="A60">
            <v>59</v>
          </cell>
          <cell r="B60" t="str">
            <v>بنها 59</v>
          </cell>
          <cell r="C60">
            <v>0</v>
          </cell>
          <cell r="D60" t="str">
            <v>الثالثة</v>
          </cell>
          <cell r="E60">
            <v>0</v>
          </cell>
          <cell r="F60" t="str">
            <v>متزوجه</v>
          </cell>
          <cell r="G60">
            <v>0</v>
          </cell>
          <cell r="H60">
            <v>0</v>
          </cell>
          <cell r="I60" t="str">
            <v>نقابى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 t="str">
            <v>نعم</v>
          </cell>
          <cell r="P60">
            <v>0</v>
          </cell>
          <cell r="Q60" t="str">
            <v>ثانوى</v>
          </cell>
          <cell r="R60">
            <v>70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173.44</v>
          </cell>
          <cell r="X60">
            <v>189.35999999999999</v>
          </cell>
          <cell r="Y60">
            <v>28.4</v>
          </cell>
          <cell r="Z60">
            <v>1.89</v>
          </cell>
          <cell r="AA60">
            <v>2.84</v>
          </cell>
          <cell r="AB60">
            <v>3.79</v>
          </cell>
          <cell r="AC60">
            <v>2</v>
          </cell>
          <cell r="AD60">
            <v>4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86.72</v>
          </cell>
          <cell r="AJ60">
            <v>12.8</v>
          </cell>
          <cell r="AK60">
            <v>13.68</v>
          </cell>
          <cell r="AL60">
            <v>30</v>
          </cell>
          <cell r="AM60">
            <v>36</v>
          </cell>
          <cell r="AN60">
            <v>26.02</v>
          </cell>
          <cell r="AO60">
            <v>26.02</v>
          </cell>
          <cell r="AP60">
            <v>211.22</v>
          </cell>
          <cell r="AQ60">
            <v>31.68</v>
          </cell>
          <cell r="AR60">
            <v>2.11</v>
          </cell>
          <cell r="AS60">
            <v>10</v>
          </cell>
          <cell r="AT60">
            <v>481.28999999999996</v>
          </cell>
          <cell r="AU60">
            <v>28.4</v>
          </cell>
          <cell r="AV60">
            <v>18.940000000000001</v>
          </cell>
          <cell r="AW60">
            <v>1.89</v>
          </cell>
          <cell r="AX60">
            <v>3.79</v>
          </cell>
          <cell r="AY60">
            <v>5.68</v>
          </cell>
          <cell r="AZ60">
            <v>31.68</v>
          </cell>
          <cell r="BA60">
            <v>21.12</v>
          </cell>
          <cell r="BB60">
            <v>2.11</v>
          </cell>
          <cell r="BC60">
            <v>13.26</v>
          </cell>
          <cell r="BD60">
            <v>2.84</v>
          </cell>
          <cell r="BE60">
            <v>0.95</v>
          </cell>
          <cell r="BF60">
            <v>1</v>
          </cell>
          <cell r="BG60">
            <v>3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1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0.2</v>
          </cell>
          <cell r="CE60">
            <v>135.86000000000001</v>
          </cell>
          <cell r="CF60">
            <v>345.43</v>
          </cell>
          <cell r="CG60" t="str">
            <v>بنها 59</v>
          </cell>
          <cell r="CH60" t="str">
            <v>فقط ثلاثمائة وخمسة وأربعون جنيه وثلاثة وأربعون قرش</v>
          </cell>
        </row>
        <row r="61">
          <cell r="A61">
            <v>60</v>
          </cell>
          <cell r="B61" t="str">
            <v>بنها 60</v>
          </cell>
          <cell r="C61">
            <v>0</v>
          </cell>
          <cell r="D61" t="str">
            <v>الثانية</v>
          </cell>
          <cell r="E61">
            <v>0</v>
          </cell>
          <cell r="F61" t="str">
            <v>متزوج</v>
          </cell>
          <cell r="G61">
            <v>2</v>
          </cell>
          <cell r="H61">
            <v>0</v>
          </cell>
          <cell r="I61" t="str">
            <v>نقابى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 t="str">
            <v>نعم</v>
          </cell>
          <cell r="P61">
            <v>0</v>
          </cell>
          <cell r="Q61" t="str">
            <v>ثانوى</v>
          </cell>
          <cell r="R61">
            <v>70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223.24</v>
          </cell>
          <cell r="X61">
            <v>242.07</v>
          </cell>
          <cell r="Y61">
            <v>36.31</v>
          </cell>
          <cell r="Z61">
            <v>2.42</v>
          </cell>
          <cell r="AA61">
            <v>3.63</v>
          </cell>
          <cell r="AB61">
            <v>4.84</v>
          </cell>
          <cell r="AC61">
            <v>6</v>
          </cell>
          <cell r="AD61">
            <v>4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111.62</v>
          </cell>
          <cell r="AJ61">
            <v>15.5</v>
          </cell>
          <cell r="AK61">
            <v>16.899999999999999</v>
          </cell>
          <cell r="AL61">
            <v>37.770000000000003</v>
          </cell>
          <cell r="AM61">
            <v>36</v>
          </cell>
          <cell r="AN61">
            <v>33.49</v>
          </cell>
          <cell r="AO61">
            <v>33.49</v>
          </cell>
          <cell r="AP61">
            <v>261.27999999999997</v>
          </cell>
          <cell r="AQ61">
            <v>39.19</v>
          </cell>
          <cell r="AR61">
            <v>2.61</v>
          </cell>
          <cell r="AS61">
            <v>10</v>
          </cell>
          <cell r="AT61">
            <v>602.35</v>
          </cell>
          <cell r="AU61">
            <v>36.31</v>
          </cell>
          <cell r="AV61">
            <v>24.21</v>
          </cell>
          <cell r="AW61">
            <v>2.42</v>
          </cell>
          <cell r="AX61">
            <v>4.84</v>
          </cell>
          <cell r="AY61">
            <v>7.26</v>
          </cell>
          <cell r="AZ61">
            <v>39.19</v>
          </cell>
          <cell r="BA61">
            <v>26.13</v>
          </cell>
          <cell r="BB61">
            <v>2.61</v>
          </cell>
          <cell r="BC61">
            <v>16.940000000000001</v>
          </cell>
          <cell r="BD61">
            <v>3.63</v>
          </cell>
          <cell r="BE61">
            <v>1.21</v>
          </cell>
          <cell r="BF61">
            <v>1</v>
          </cell>
          <cell r="BG61">
            <v>3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1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0.3</v>
          </cell>
          <cell r="CE61">
            <v>170.05</v>
          </cell>
          <cell r="CF61">
            <v>432.3</v>
          </cell>
          <cell r="CG61" t="str">
            <v>بنها 60</v>
          </cell>
          <cell r="CH61" t="str">
            <v>فقط أربعمائة واثنان وثلاثون جنيه وثلاثون قرش</v>
          </cell>
        </row>
        <row r="62">
          <cell r="A62">
            <v>61</v>
          </cell>
          <cell r="B62" t="str">
            <v>بنها 61</v>
          </cell>
          <cell r="C62">
            <v>0</v>
          </cell>
          <cell r="D62" t="str">
            <v>الثانية</v>
          </cell>
          <cell r="E62">
            <v>0</v>
          </cell>
          <cell r="F62" t="str">
            <v>متزوجه</v>
          </cell>
          <cell r="G62">
            <v>0</v>
          </cell>
          <cell r="H62">
            <v>0</v>
          </cell>
          <cell r="I62" t="str">
            <v>نقابى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 t="str">
            <v>نعم</v>
          </cell>
          <cell r="P62">
            <v>0</v>
          </cell>
          <cell r="Q62" t="str">
            <v>ثانوى</v>
          </cell>
          <cell r="R62">
            <v>70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268.44</v>
          </cell>
          <cell r="X62">
            <v>291.06</v>
          </cell>
          <cell r="Y62">
            <v>43.66</v>
          </cell>
          <cell r="Z62">
            <v>2.91</v>
          </cell>
          <cell r="AA62">
            <v>4.37</v>
          </cell>
          <cell r="AB62">
            <v>5.82</v>
          </cell>
          <cell r="AC62">
            <v>2</v>
          </cell>
          <cell r="AD62">
            <v>4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134.22</v>
          </cell>
          <cell r="AJ62">
            <v>19.22</v>
          </cell>
          <cell r="AK62">
            <v>20.95</v>
          </cell>
          <cell r="AL62">
            <v>45.56</v>
          </cell>
          <cell r="AM62">
            <v>36</v>
          </cell>
          <cell r="AN62">
            <v>40.270000000000003</v>
          </cell>
          <cell r="AO62">
            <v>40.270000000000003</v>
          </cell>
          <cell r="AP62">
            <v>302.22000000000003</v>
          </cell>
          <cell r="AQ62">
            <v>45.33</v>
          </cell>
          <cell r="AR62">
            <v>3.02</v>
          </cell>
          <cell r="AS62">
            <v>10</v>
          </cell>
          <cell r="AT62">
            <v>708.3900000000001</v>
          </cell>
          <cell r="AU62">
            <v>43.66</v>
          </cell>
          <cell r="AV62">
            <v>29.11</v>
          </cell>
          <cell r="AW62">
            <v>2.91</v>
          </cell>
          <cell r="AX62">
            <v>5.82</v>
          </cell>
          <cell r="AY62">
            <v>8.73</v>
          </cell>
          <cell r="AZ62">
            <v>45.33</v>
          </cell>
          <cell r="BA62">
            <v>30.22</v>
          </cell>
          <cell r="BB62">
            <v>3.02</v>
          </cell>
          <cell r="BC62">
            <v>20.37</v>
          </cell>
          <cell r="BD62">
            <v>4.37</v>
          </cell>
          <cell r="BE62">
            <v>1.46</v>
          </cell>
          <cell r="BF62">
            <v>1</v>
          </cell>
          <cell r="BG62">
            <v>3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1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0.4</v>
          </cell>
          <cell r="CE62">
            <v>200.4</v>
          </cell>
          <cell r="CF62">
            <v>507.99</v>
          </cell>
          <cell r="CG62" t="str">
            <v>بنها 61</v>
          </cell>
          <cell r="CH62" t="str">
            <v>فقط خمسمائة وسبعة جنيه وتسعة وتسعون قرش</v>
          </cell>
        </row>
        <row r="63">
          <cell r="A63">
            <v>62</v>
          </cell>
          <cell r="B63" t="str">
            <v>بنها 62</v>
          </cell>
          <cell r="C63">
            <v>0</v>
          </cell>
          <cell r="D63" t="str">
            <v>الثانية</v>
          </cell>
          <cell r="E63">
            <v>0</v>
          </cell>
          <cell r="F63" t="str">
            <v>متزوجه</v>
          </cell>
          <cell r="G63">
            <v>0</v>
          </cell>
          <cell r="H63">
            <v>0</v>
          </cell>
          <cell r="I63" t="str">
            <v>نقابى</v>
          </cell>
          <cell r="J63" t="str">
            <v>نعم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 t="str">
            <v>نعم</v>
          </cell>
          <cell r="P63" t="str">
            <v>ب ت</v>
          </cell>
          <cell r="Q63" t="str">
            <v>ثانوى</v>
          </cell>
          <cell r="R63">
            <v>70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219.24</v>
          </cell>
          <cell r="X63">
            <v>238.07</v>
          </cell>
          <cell r="Y63">
            <v>35.71</v>
          </cell>
          <cell r="Z63">
            <v>2.38</v>
          </cell>
          <cell r="AA63">
            <v>3.57</v>
          </cell>
          <cell r="AB63">
            <v>4.76</v>
          </cell>
          <cell r="AC63">
            <v>2</v>
          </cell>
          <cell r="AD63">
            <v>4</v>
          </cell>
          <cell r="AE63">
            <v>0</v>
          </cell>
          <cell r="AF63">
            <v>0</v>
          </cell>
          <cell r="AG63">
            <v>0</v>
          </cell>
          <cell r="AH63">
            <v>11</v>
          </cell>
          <cell r="AI63">
            <v>109.62</v>
          </cell>
          <cell r="AJ63">
            <v>15.1</v>
          </cell>
          <cell r="AK63">
            <v>16.5</v>
          </cell>
          <cell r="AL63">
            <v>36.97</v>
          </cell>
          <cell r="AM63">
            <v>36</v>
          </cell>
          <cell r="AN63">
            <v>32.89</v>
          </cell>
          <cell r="AO63">
            <v>32.89</v>
          </cell>
          <cell r="AP63">
            <v>264.08</v>
          </cell>
          <cell r="AQ63">
            <v>39.61</v>
          </cell>
          <cell r="AR63">
            <v>2.64</v>
          </cell>
          <cell r="AS63">
            <v>10</v>
          </cell>
          <cell r="AT63">
            <v>600.82000000000005</v>
          </cell>
          <cell r="AU63">
            <v>35.71</v>
          </cell>
          <cell r="AV63">
            <v>23.81</v>
          </cell>
          <cell r="AW63">
            <v>2.38</v>
          </cell>
          <cell r="AX63">
            <v>4.76</v>
          </cell>
          <cell r="AY63">
            <v>7.14</v>
          </cell>
          <cell r="AZ63">
            <v>39.61</v>
          </cell>
          <cell r="BA63">
            <v>26.41</v>
          </cell>
          <cell r="BB63">
            <v>2.64</v>
          </cell>
          <cell r="BC63">
            <v>16.66</v>
          </cell>
          <cell r="BD63">
            <v>3.57</v>
          </cell>
          <cell r="BE63">
            <v>1.19</v>
          </cell>
          <cell r="BF63">
            <v>1</v>
          </cell>
          <cell r="BG63">
            <v>3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1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0.3</v>
          </cell>
          <cell r="CE63">
            <v>169.18</v>
          </cell>
          <cell r="CF63">
            <v>431.64</v>
          </cell>
          <cell r="CG63" t="str">
            <v>بنها 62</v>
          </cell>
          <cell r="CH63" t="str">
            <v>فقط أربعمائة وواحد وثلاثون جنيه وأربعة وستون قرش</v>
          </cell>
        </row>
        <row r="64">
          <cell r="A64">
            <v>63</v>
          </cell>
          <cell r="B64" t="str">
            <v>بنها 63</v>
          </cell>
          <cell r="C64">
            <v>0</v>
          </cell>
          <cell r="D64" t="str">
            <v>الثانية</v>
          </cell>
          <cell r="E64">
            <v>0</v>
          </cell>
          <cell r="F64" t="str">
            <v>ارمل</v>
          </cell>
          <cell r="G64">
            <v>2</v>
          </cell>
          <cell r="H64">
            <v>0</v>
          </cell>
          <cell r="I64" t="str">
            <v>نقابى</v>
          </cell>
          <cell r="J64" t="str">
            <v>نعم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 t="str">
            <v>نعم</v>
          </cell>
          <cell r="P64" t="str">
            <v>ب ت</v>
          </cell>
          <cell r="Q64" t="str">
            <v>ثانوى</v>
          </cell>
          <cell r="R64">
            <v>70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280.98</v>
          </cell>
          <cell r="X64">
            <v>303.78000000000003</v>
          </cell>
          <cell r="Y64">
            <v>45.57</v>
          </cell>
          <cell r="Z64">
            <v>3.04</v>
          </cell>
          <cell r="AA64">
            <v>4.5599999999999996</v>
          </cell>
          <cell r="AB64">
            <v>6.08</v>
          </cell>
          <cell r="AC64">
            <v>4</v>
          </cell>
          <cell r="AD64">
            <v>4</v>
          </cell>
          <cell r="AE64">
            <v>0</v>
          </cell>
          <cell r="AF64">
            <v>0</v>
          </cell>
          <cell r="AG64">
            <v>0</v>
          </cell>
          <cell r="AH64">
            <v>11</v>
          </cell>
          <cell r="AI64">
            <v>140.49</v>
          </cell>
          <cell r="AJ64">
            <v>19.350000000000001</v>
          </cell>
          <cell r="AK64">
            <v>21.08</v>
          </cell>
          <cell r="AL64">
            <v>47.92</v>
          </cell>
          <cell r="AM64">
            <v>36</v>
          </cell>
          <cell r="AN64">
            <v>42.15</v>
          </cell>
          <cell r="AO64">
            <v>42.15</v>
          </cell>
          <cell r="AP64">
            <v>325.99</v>
          </cell>
          <cell r="AQ64">
            <v>48.9</v>
          </cell>
          <cell r="AR64">
            <v>3.26</v>
          </cell>
          <cell r="AS64">
            <v>10</v>
          </cell>
          <cell r="AT64">
            <v>751.18</v>
          </cell>
          <cell r="AU64">
            <v>45.57</v>
          </cell>
          <cell r="AV64">
            <v>30.38</v>
          </cell>
          <cell r="AW64">
            <v>3.04</v>
          </cell>
          <cell r="AX64">
            <v>6.08</v>
          </cell>
          <cell r="AY64">
            <v>9.11</v>
          </cell>
          <cell r="AZ64">
            <v>48.9</v>
          </cell>
          <cell r="BA64">
            <v>32.6</v>
          </cell>
          <cell r="BB64">
            <v>3.26</v>
          </cell>
          <cell r="BC64">
            <v>21.26</v>
          </cell>
          <cell r="BD64">
            <v>4.5599999999999996</v>
          </cell>
          <cell r="BE64">
            <v>1.52</v>
          </cell>
          <cell r="BF64">
            <v>1</v>
          </cell>
          <cell r="BG64">
            <v>3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1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0.5</v>
          </cell>
          <cell r="CE64">
            <v>211.78</v>
          </cell>
          <cell r="CF64">
            <v>539.4</v>
          </cell>
          <cell r="CG64" t="str">
            <v>بنها 63</v>
          </cell>
          <cell r="CH64" t="str">
            <v>فقط خمسمائة وتسعة وثلاثون جنيه وأربعون قرش</v>
          </cell>
        </row>
        <row r="65">
          <cell r="A65">
            <v>64</v>
          </cell>
          <cell r="B65" t="str">
            <v>بنها 64</v>
          </cell>
          <cell r="C65">
            <v>0</v>
          </cell>
          <cell r="D65" t="str">
            <v>الثانية</v>
          </cell>
          <cell r="E65">
            <v>0</v>
          </cell>
          <cell r="F65" t="str">
            <v>متزوجه</v>
          </cell>
          <cell r="G65">
            <v>0</v>
          </cell>
          <cell r="H65">
            <v>0</v>
          </cell>
          <cell r="I65" t="str">
            <v>نقابى</v>
          </cell>
          <cell r="J65" t="str">
            <v>نعم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 t="str">
            <v>نعم</v>
          </cell>
          <cell r="P65" t="str">
            <v>ب ت</v>
          </cell>
          <cell r="Q65" t="str">
            <v>ثانوى</v>
          </cell>
          <cell r="R65">
            <v>70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225.24</v>
          </cell>
          <cell r="X65">
            <v>244.47</v>
          </cell>
          <cell r="Y65">
            <v>36.67</v>
          </cell>
          <cell r="Z65">
            <v>2.44</v>
          </cell>
          <cell r="AA65">
            <v>3.67</v>
          </cell>
          <cell r="AB65">
            <v>4.8899999999999997</v>
          </cell>
          <cell r="AC65">
            <v>2</v>
          </cell>
          <cell r="AD65">
            <v>4</v>
          </cell>
          <cell r="AE65">
            <v>0</v>
          </cell>
          <cell r="AF65">
            <v>0</v>
          </cell>
          <cell r="AG65">
            <v>0</v>
          </cell>
          <cell r="AH65">
            <v>11</v>
          </cell>
          <cell r="AI65">
            <v>112.62</v>
          </cell>
          <cell r="AJ65">
            <v>15.54</v>
          </cell>
          <cell r="AK65">
            <v>16.98</v>
          </cell>
          <cell r="AL65">
            <v>38.01</v>
          </cell>
          <cell r="AM65">
            <v>36</v>
          </cell>
          <cell r="AN65">
            <v>33.79</v>
          </cell>
          <cell r="AO65">
            <v>33.79</v>
          </cell>
          <cell r="AP65">
            <v>269.94</v>
          </cell>
          <cell r="AQ65">
            <v>40.49</v>
          </cell>
          <cell r="AR65">
            <v>2.7</v>
          </cell>
          <cell r="AS65">
            <v>10</v>
          </cell>
          <cell r="AT65">
            <v>615.27</v>
          </cell>
          <cell r="AU65">
            <v>36.67</v>
          </cell>
          <cell r="AV65">
            <v>24.45</v>
          </cell>
          <cell r="AW65">
            <v>2.44</v>
          </cell>
          <cell r="AX65">
            <v>4.8899999999999997</v>
          </cell>
          <cell r="AY65">
            <v>7.33</v>
          </cell>
          <cell r="AZ65">
            <v>40.49</v>
          </cell>
          <cell r="BA65">
            <v>26.99</v>
          </cell>
          <cell r="BB65">
            <v>2.7</v>
          </cell>
          <cell r="BC65">
            <v>17.11</v>
          </cell>
          <cell r="BD65">
            <v>3.67</v>
          </cell>
          <cell r="BE65">
            <v>1.22</v>
          </cell>
          <cell r="BF65">
            <v>1</v>
          </cell>
          <cell r="BG65">
            <v>3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1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0.3</v>
          </cell>
          <cell r="CE65">
            <v>173.26</v>
          </cell>
          <cell r="CF65">
            <v>442.01</v>
          </cell>
          <cell r="CG65" t="str">
            <v>بنها 64</v>
          </cell>
          <cell r="CH65" t="str">
            <v>فقط أربعمائة واثنان وأربعون جنيه وواحد قرش</v>
          </cell>
        </row>
        <row r="66">
          <cell r="A66">
            <v>65</v>
          </cell>
          <cell r="B66" t="str">
            <v>بنها 65</v>
          </cell>
          <cell r="C66">
            <v>0</v>
          </cell>
          <cell r="D66" t="str">
            <v>الثانية</v>
          </cell>
          <cell r="E66">
            <v>0</v>
          </cell>
          <cell r="F66" t="str">
            <v>متزوجه</v>
          </cell>
          <cell r="G66">
            <v>0</v>
          </cell>
          <cell r="H66">
            <v>0</v>
          </cell>
          <cell r="I66" t="str">
            <v>نقابى</v>
          </cell>
          <cell r="J66" t="str">
            <v>نعم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 t="str">
            <v>نعم</v>
          </cell>
          <cell r="P66" t="str">
            <v>ب ت</v>
          </cell>
          <cell r="Q66" t="str">
            <v>ثانوى</v>
          </cell>
          <cell r="R66">
            <v>70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245.28</v>
          </cell>
          <cell r="X66">
            <v>265.95999999999998</v>
          </cell>
          <cell r="Y66">
            <v>39.89</v>
          </cell>
          <cell r="Z66">
            <v>2.66</v>
          </cell>
          <cell r="AA66">
            <v>3.99</v>
          </cell>
          <cell r="AB66">
            <v>5.32</v>
          </cell>
          <cell r="AC66">
            <v>2</v>
          </cell>
          <cell r="AD66">
            <v>4</v>
          </cell>
          <cell r="AE66">
            <v>0</v>
          </cell>
          <cell r="AF66">
            <v>0</v>
          </cell>
          <cell r="AG66">
            <v>0</v>
          </cell>
          <cell r="AH66">
            <v>11</v>
          </cell>
          <cell r="AI66">
            <v>122.64</v>
          </cell>
          <cell r="AJ66">
            <v>17.12</v>
          </cell>
          <cell r="AK66">
            <v>18.7</v>
          </cell>
          <cell r="AL66">
            <v>41.74</v>
          </cell>
          <cell r="AM66">
            <v>36</v>
          </cell>
          <cell r="AN66">
            <v>36.79</v>
          </cell>
          <cell r="AO66">
            <v>36.79</v>
          </cell>
          <cell r="AP66">
            <v>289.99</v>
          </cell>
          <cell r="AQ66">
            <v>43.5</v>
          </cell>
          <cell r="AR66">
            <v>2.9</v>
          </cell>
          <cell r="AS66">
            <v>10</v>
          </cell>
          <cell r="AT66">
            <v>664.20999999999992</v>
          </cell>
          <cell r="AU66">
            <v>39.89</v>
          </cell>
          <cell r="AV66">
            <v>26.6</v>
          </cell>
          <cell r="AW66">
            <v>2.66</v>
          </cell>
          <cell r="AX66">
            <v>5.32</v>
          </cell>
          <cell r="AY66">
            <v>7.98</v>
          </cell>
          <cell r="AZ66">
            <v>43.5</v>
          </cell>
          <cell r="BA66">
            <v>29</v>
          </cell>
          <cell r="BB66">
            <v>2.9</v>
          </cell>
          <cell r="BC66">
            <v>18.62</v>
          </cell>
          <cell r="BD66">
            <v>3.99</v>
          </cell>
          <cell r="BE66">
            <v>1.33</v>
          </cell>
          <cell r="BF66">
            <v>1</v>
          </cell>
          <cell r="BG66">
            <v>3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1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0.4</v>
          </cell>
          <cell r="CE66">
            <v>187.19</v>
          </cell>
          <cell r="CF66">
            <v>477.02</v>
          </cell>
          <cell r="CG66" t="str">
            <v>بنها 65</v>
          </cell>
          <cell r="CH66" t="str">
            <v>فقط أربعمائة وسبعة وسبعون جنيه واثنان قرش</v>
          </cell>
        </row>
        <row r="67">
          <cell r="A67">
            <v>66</v>
          </cell>
          <cell r="B67" t="str">
            <v>بنها 66</v>
          </cell>
          <cell r="C67">
            <v>0</v>
          </cell>
          <cell r="D67" t="str">
            <v>الثانية</v>
          </cell>
          <cell r="E67">
            <v>0</v>
          </cell>
          <cell r="F67" t="str">
            <v>متزوجه</v>
          </cell>
          <cell r="G67">
            <v>0</v>
          </cell>
          <cell r="H67">
            <v>0</v>
          </cell>
          <cell r="I67" t="str">
            <v>نقابى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>نعم</v>
          </cell>
          <cell r="P67">
            <v>0</v>
          </cell>
          <cell r="Q67" t="str">
            <v>ثانوى</v>
          </cell>
          <cell r="R67">
            <v>70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306.88</v>
          </cell>
          <cell r="X67">
            <v>331.52</v>
          </cell>
          <cell r="Y67">
            <v>49.73</v>
          </cell>
          <cell r="Z67">
            <v>3.32</v>
          </cell>
          <cell r="AA67">
            <v>4.97</v>
          </cell>
          <cell r="AB67">
            <v>6.63</v>
          </cell>
          <cell r="AC67">
            <v>2</v>
          </cell>
          <cell r="AD67">
            <v>4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153.44</v>
          </cell>
          <cell r="AJ67">
            <v>21.34</v>
          </cell>
          <cell r="AK67">
            <v>23.7</v>
          </cell>
          <cell r="AL67">
            <v>52.45</v>
          </cell>
          <cell r="AM67">
            <v>36</v>
          </cell>
          <cell r="AN67">
            <v>46.03</v>
          </cell>
          <cell r="AO67">
            <v>46.03</v>
          </cell>
          <cell r="AP67">
            <v>338.96</v>
          </cell>
          <cell r="AQ67">
            <v>50.84</v>
          </cell>
          <cell r="AR67">
            <v>3.39</v>
          </cell>
          <cell r="AS67">
            <v>10</v>
          </cell>
          <cell r="AT67">
            <v>799.36000000000013</v>
          </cell>
          <cell r="AU67">
            <v>49.73</v>
          </cell>
          <cell r="AV67">
            <v>33.15</v>
          </cell>
          <cell r="AW67">
            <v>3.32</v>
          </cell>
          <cell r="AX67">
            <v>6.63</v>
          </cell>
          <cell r="AY67">
            <v>9.9499999999999993</v>
          </cell>
          <cell r="AZ67">
            <v>50.84</v>
          </cell>
          <cell r="BA67">
            <v>33.9</v>
          </cell>
          <cell r="BB67">
            <v>3.39</v>
          </cell>
          <cell r="BC67">
            <v>23.21</v>
          </cell>
          <cell r="BD67">
            <v>4.97</v>
          </cell>
          <cell r="BE67">
            <v>1.66</v>
          </cell>
          <cell r="BF67">
            <v>1</v>
          </cell>
          <cell r="BG67">
            <v>3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1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0.5</v>
          </cell>
          <cell r="CE67">
            <v>226.25</v>
          </cell>
          <cell r="CF67">
            <v>573.11</v>
          </cell>
          <cell r="CG67" t="str">
            <v>بنها 66</v>
          </cell>
          <cell r="CH67" t="str">
            <v>فقط خمسمائة وثلاثة وسبعون جنيه وإحدى عشر قرش</v>
          </cell>
        </row>
        <row r="68">
          <cell r="A68">
            <v>67</v>
          </cell>
          <cell r="B68" t="str">
            <v>بنها 67</v>
          </cell>
          <cell r="C68">
            <v>0</v>
          </cell>
          <cell r="D68" t="str">
            <v>الثانية</v>
          </cell>
          <cell r="E68">
            <v>0</v>
          </cell>
          <cell r="F68" t="str">
            <v>متزوجه</v>
          </cell>
          <cell r="G68">
            <v>0</v>
          </cell>
          <cell r="H68">
            <v>0</v>
          </cell>
          <cell r="I68" t="str">
            <v>نقابى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>نعم</v>
          </cell>
          <cell r="P68">
            <v>0</v>
          </cell>
          <cell r="Q68" t="str">
            <v>ثانوى</v>
          </cell>
          <cell r="R68">
            <v>70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223.24</v>
          </cell>
          <cell r="X68">
            <v>242.47</v>
          </cell>
          <cell r="Y68">
            <v>36.369999999999997</v>
          </cell>
          <cell r="Z68">
            <v>2.42</v>
          </cell>
          <cell r="AA68">
            <v>3.64</v>
          </cell>
          <cell r="AB68">
            <v>4.8499999999999996</v>
          </cell>
          <cell r="AC68">
            <v>2</v>
          </cell>
          <cell r="AD68">
            <v>4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111.62</v>
          </cell>
          <cell r="AJ68">
            <v>15.5</v>
          </cell>
          <cell r="AK68">
            <v>16.899999999999999</v>
          </cell>
          <cell r="AL68">
            <v>37.770000000000003</v>
          </cell>
          <cell r="AM68">
            <v>36</v>
          </cell>
          <cell r="AN68">
            <v>33.49</v>
          </cell>
          <cell r="AO68">
            <v>33.49</v>
          </cell>
          <cell r="AP68">
            <v>257.27999999999997</v>
          </cell>
          <cell r="AQ68">
            <v>38.590000000000003</v>
          </cell>
          <cell r="AR68">
            <v>2.57</v>
          </cell>
          <cell r="AS68">
            <v>10</v>
          </cell>
          <cell r="AT68">
            <v>598.19000000000005</v>
          </cell>
          <cell r="AU68">
            <v>36.369999999999997</v>
          </cell>
          <cell r="AV68">
            <v>24.25</v>
          </cell>
          <cell r="AW68">
            <v>2.42</v>
          </cell>
          <cell r="AX68">
            <v>4.8499999999999996</v>
          </cell>
          <cell r="AY68">
            <v>7.27</v>
          </cell>
          <cell r="AZ68">
            <v>38.590000000000003</v>
          </cell>
          <cell r="BA68">
            <v>25.73</v>
          </cell>
          <cell r="BB68">
            <v>2.57</v>
          </cell>
          <cell r="BC68">
            <v>16.97</v>
          </cell>
          <cell r="BD68">
            <v>3.64</v>
          </cell>
          <cell r="BE68">
            <v>1.21</v>
          </cell>
          <cell r="BF68">
            <v>1</v>
          </cell>
          <cell r="BG68">
            <v>3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1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0.3</v>
          </cell>
          <cell r="CE68">
            <v>169.17</v>
          </cell>
          <cell r="CF68">
            <v>429.02</v>
          </cell>
          <cell r="CG68" t="str">
            <v>بنها 67</v>
          </cell>
          <cell r="CH68" t="str">
            <v>فقط أربعمائة وتسعة وعشرون جنيه واثنان قرش</v>
          </cell>
        </row>
        <row r="69">
          <cell r="A69">
            <v>68</v>
          </cell>
          <cell r="B69" t="str">
            <v>بنها 68</v>
          </cell>
          <cell r="C69">
            <v>0</v>
          </cell>
          <cell r="D69" t="str">
            <v>الثانية</v>
          </cell>
          <cell r="E69">
            <v>0</v>
          </cell>
          <cell r="F69" t="str">
            <v>متزوجه</v>
          </cell>
          <cell r="G69">
            <v>0</v>
          </cell>
          <cell r="H69">
            <v>0</v>
          </cell>
          <cell r="I69" t="str">
            <v>نقابى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 t="str">
            <v>نعم</v>
          </cell>
          <cell r="P69">
            <v>0</v>
          </cell>
          <cell r="Q69" t="str">
            <v>ثانوى</v>
          </cell>
          <cell r="R69">
            <v>70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233.68</v>
          </cell>
          <cell r="X69">
            <v>253.55</v>
          </cell>
          <cell r="Y69">
            <v>38.03</v>
          </cell>
          <cell r="Z69">
            <v>2.54</v>
          </cell>
          <cell r="AA69">
            <v>3.8</v>
          </cell>
          <cell r="AB69">
            <v>5.07</v>
          </cell>
          <cell r="AC69">
            <v>2</v>
          </cell>
          <cell r="AD69">
            <v>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116.84</v>
          </cell>
          <cell r="AJ69">
            <v>16.18</v>
          </cell>
          <cell r="AK69">
            <v>18.12</v>
          </cell>
          <cell r="AL69">
            <v>39.49</v>
          </cell>
          <cell r="AM69">
            <v>36</v>
          </cell>
          <cell r="AN69">
            <v>35.049999999999997</v>
          </cell>
          <cell r="AO69">
            <v>35.049999999999997</v>
          </cell>
          <cell r="AP69">
            <v>267.68</v>
          </cell>
          <cell r="AQ69">
            <v>40.15</v>
          </cell>
          <cell r="AR69">
            <v>2.68</v>
          </cell>
          <cell r="AS69">
            <v>10</v>
          </cell>
          <cell r="AT69">
            <v>623.5</v>
          </cell>
          <cell r="AU69">
            <v>38.03</v>
          </cell>
          <cell r="AV69">
            <v>25.36</v>
          </cell>
          <cell r="AW69">
            <v>2.54</v>
          </cell>
          <cell r="AX69">
            <v>5.07</v>
          </cell>
          <cell r="AY69">
            <v>7.61</v>
          </cell>
          <cell r="AZ69">
            <v>40.15</v>
          </cell>
          <cell r="BA69">
            <v>26.77</v>
          </cell>
          <cell r="BB69">
            <v>2.68</v>
          </cell>
          <cell r="BC69">
            <v>17.75</v>
          </cell>
          <cell r="BD69">
            <v>3.8</v>
          </cell>
          <cell r="BE69">
            <v>1.27</v>
          </cell>
          <cell r="BF69">
            <v>1</v>
          </cell>
          <cell r="BG69">
            <v>3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0.4</v>
          </cell>
          <cell r="CE69">
            <v>176.43</v>
          </cell>
          <cell r="CF69">
            <v>447.07</v>
          </cell>
          <cell r="CG69" t="str">
            <v>بنها 68</v>
          </cell>
          <cell r="CH69" t="str">
            <v>فقط أربعمائة وسبعة وأربعون جنيه وسبعة قرش</v>
          </cell>
        </row>
        <row r="70">
          <cell r="A70">
            <v>69</v>
          </cell>
          <cell r="B70" t="str">
            <v>بنها 69</v>
          </cell>
          <cell r="C70">
            <v>0</v>
          </cell>
          <cell r="D70" t="str">
            <v>الثانية</v>
          </cell>
          <cell r="E70">
            <v>0</v>
          </cell>
          <cell r="F70" t="str">
            <v>ارمل</v>
          </cell>
          <cell r="G70">
            <v>2</v>
          </cell>
          <cell r="H70">
            <v>0</v>
          </cell>
          <cell r="I70" t="str">
            <v>نقابى</v>
          </cell>
          <cell r="J70" t="str">
            <v>نعم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 t="str">
            <v>نعم</v>
          </cell>
          <cell r="P70" t="str">
            <v>ب ت</v>
          </cell>
          <cell r="Q70" t="str">
            <v>ثانوى</v>
          </cell>
          <cell r="R70">
            <v>70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248.3</v>
          </cell>
          <cell r="X70">
            <v>269.28000000000003</v>
          </cell>
          <cell r="Y70">
            <v>40.39</v>
          </cell>
          <cell r="Z70">
            <v>2.69</v>
          </cell>
          <cell r="AA70">
            <v>4.04</v>
          </cell>
          <cell r="AB70">
            <v>5.39</v>
          </cell>
          <cell r="AC70">
            <v>4</v>
          </cell>
          <cell r="AD70">
            <v>4</v>
          </cell>
          <cell r="AE70">
            <v>0</v>
          </cell>
          <cell r="AF70">
            <v>0</v>
          </cell>
          <cell r="AG70">
            <v>0</v>
          </cell>
          <cell r="AH70">
            <v>11</v>
          </cell>
          <cell r="AI70">
            <v>124.15</v>
          </cell>
          <cell r="AJ70">
            <v>17.420000000000002</v>
          </cell>
          <cell r="AK70">
            <v>19</v>
          </cell>
          <cell r="AL70">
            <v>41.34</v>
          </cell>
          <cell r="AM70">
            <v>36</v>
          </cell>
          <cell r="AN70">
            <v>37.25</v>
          </cell>
          <cell r="AO70">
            <v>37.25</v>
          </cell>
          <cell r="AP70">
            <v>294.16000000000003</v>
          </cell>
          <cell r="AQ70">
            <v>44.12</v>
          </cell>
          <cell r="AR70">
            <v>2.94</v>
          </cell>
          <cell r="AS70">
            <v>10</v>
          </cell>
          <cell r="AT70">
            <v>673.01000000000022</v>
          </cell>
          <cell r="AU70">
            <v>40.39</v>
          </cell>
          <cell r="AV70">
            <v>26.93</v>
          </cell>
          <cell r="AW70">
            <v>2.69</v>
          </cell>
          <cell r="AX70">
            <v>5.39</v>
          </cell>
          <cell r="AY70">
            <v>8.08</v>
          </cell>
          <cell r="AZ70">
            <v>44.12</v>
          </cell>
          <cell r="BA70">
            <v>29.42</v>
          </cell>
          <cell r="BB70">
            <v>2.94</v>
          </cell>
          <cell r="BC70">
            <v>18.850000000000001</v>
          </cell>
          <cell r="BD70">
            <v>4.04</v>
          </cell>
          <cell r="BE70">
            <v>1.35</v>
          </cell>
          <cell r="BF70">
            <v>1</v>
          </cell>
          <cell r="BG70">
            <v>3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1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0.4</v>
          </cell>
          <cell r="CE70">
            <v>189.6</v>
          </cell>
          <cell r="CF70">
            <v>483.41</v>
          </cell>
          <cell r="CG70" t="str">
            <v>بنها 69</v>
          </cell>
          <cell r="CH70" t="str">
            <v>فقط أربعمائة وثلاثة وثمانون جنيه وواحد وأربعون قرش</v>
          </cell>
        </row>
        <row r="71">
          <cell r="A71">
            <v>70</v>
          </cell>
          <cell r="B71" t="str">
            <v>بنها 70</v>
          </cell>
          <cell r="C71">
            <v>0</v>
          </cell>
          <cell r="D71" t="str">
            <v>الثانية</v>
          </cell>
          <cell r="E71">
            <v>0</v>
          </cell>
          <cell r="F71" t="str">
            <v>متزوجه</v>
          </cell>
          <cell r="G71">
            <v>0</v>
          </cell>
          <cell r="H71">
            <v>0</v>
          </cell>
          <cell r="I71" t="str">
            <v>نقابى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 t="str">
            <v>نعم</v>
          </cell>
          <cell r="P71">
            <v>0</v>
          </cell>
          <cell r="Q71" t="str">
            <v>ثانوى</v>
          </cell>
          <cell r="R71">
            <v>70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223.16</v>
          </cell>
          <cell r="X71">
            <v>241.99</v>
          </cell>
          <cell r="Y71">
            <v>36.299999999999997</v>
          </cell>
          <cell r="Z71">
            <v>2.42</v>
          </cell>
          <cell r="AA71">
            <v>3.63</v>
          </cell>
          <cell r="AB71">
            <v>4.84</v>
          </cell>
          <cell r="AC71">
            <v>2</v>
          </cell>
          <cell r="AD71">
            <v>4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111.58</v>
          </cell>
          <cell r="AJ71">
            <v>15.1</v>
          </cell>
          <cell r="AK71">
            <v>16.5</v>
          </cell>
          <cell r="AL71">
            <v>37.75</v>
          </cell>
          <cell r="AM71">
            <v>36</v>
          </cell>
          <cell r="AN71">
            <v>33.47</v>
          </cell>
          <cell r="AO71">
            <v>33.47</v>
          </cell>
          <cell r="AP71">
            <v>256.39999999999998</v>
          </cell>
          <cell r="AQ71">
            <v>38.46</v>
          </cell>
          <cell r="AR71">
            <v>2.56</v>
          </cell>
          <cell r="AS71">
            <v>10</v>
          </cell>
          <cell r="AT71">
            <v>596.6</v>
          </cell>
          <cell r="AU71">
            <v>36.299999999999997</v>
          </cell>
          <cell r="AV71">
            <v>24.2</v>
          </cell>
          <cell r="AW71">
            <v>2.42</v>
          </cell>
          <cell r="AX71">
            <v>4.84</v>
          </cell>
          <cell r="AY71">
            <v>7.26</v>
          </cell>
          <cell r="AZ71">
            <v>38.46</v>
          </cell>
          <cell r="BA71">
            <v>25.64</v>
          </cell>
          <cell r="BB71">
            <v>2.56</v>
          </cell>
          <cell r="BC71">
            <v>16.940000000000001</v>
          </cell>
          <cell r="BD71">
            <v>3.63</v>
          </cell>
          <cell r="BE71">
            <v>1.21</v>
          </cell>
          <cell r="BF71">
            <v>1</v>
          </cell>
          <cell r="BG71">
            <v>3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1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0.3</v>
          </cell>
          <cell r="CE71">
            <v>168.76</v>
          </cell>
          <cell r="CF71">
            <v>427.84</v>
          </cell>
          <cell r="CG71" t="str">
            <v>بنها 70</v>
          </cell>
          <cell r="CH71" t="str">
            <v>فقط أربعمائة وسبعة وعشرون جنيه وأربعة وثمانون قرش</v>
          </cell>
        </row>
        <row r="72">
          <cell r="A72">
            <v>71</v>
          </cell>
          <cell r="B72" t="str">
            <v>بنها 71</v>
          </cell>
          <cell r="C72">
            <v>0</v>
          </cell>
          <cell r="D72" t="str">
            <v>الثانية</v>
          </cell>
          <cell r="E72">
            <v>0</v>
          </cell>
          <cell r="F72" t="str">
            <v>متزوجه</v>
          </cell>
          <cell r="G72">
            <v>0</v>
          </cell>
          <cell r="H72">
            <v>0</v>
          </cell>
          <cell r="I72" t="str">
            <v>نقابى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 t="str">
            <v>نعم</v>
          </cell>
          <cell r="P72">
            <v>0</v>
          </cell>
          <cell r="Q72" t="str">
            <v>ثانوى</v>
          </cell>
          <cell r="R72">
            <v>70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374.07</v>
          </cell>
          <cell r="X72">
            <v>403.94</v>
          </cell>
          <cell r="Y72">
            <v>60.59</v>
          </cell>
          <cell r="Z72">
            <v>4.04</v>
          </cell>
          <cell r="AA72">
            <v>6.06</v>
          </cell>
          <cell r="AB72">
            <v>8.08</v>
          </cell>
          <cell r="AC72">
            <v>2</v>
          </cell>
          <cell r="AD72">
            <v>4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187.04</v>
          </cell>
          <cell r="AJ72">
            <v>26.91</v>
          </cell>
          <cell r="AK72">
            <v>29.15</v>
          </cell>
          <cell r="AL72">
            <v>63.15</v>
          </cell>
          <cell r="AM72">
            <v>36</v>
          </cell>
          <cell r="AN72">
            <v>56.11</v>
          </cell>
          <cell r="AO72">
            <v>56.11</v>
          </cell>
          <cell r="AP72">
            <v>404.36</v>
          </cell>
          <cell r="AQ72">
            <v>60.65</v>
          </cell>
          <cell r="AR72">
            <v>4.04</v>
          </cell>
          <cell r="AS72">
            <v>10</v>
          </cell>
          <cell r="AT72">
            <v>961.76</v>
          </cell>
          <cell r="AU72">
            <v>60.59</v>
          </cell>
          <cell r="AV72">
            <v>40.39</v>
          </cell>
          <cell r="AW72">
            <v>4.04</v>
          </cell>
          <cell r="AX72">
            <v>8.08</v>
          </cell>
          <cell r="AY72">
            <v>12.12</v>
          </cell>
          <cell r="AZ72">
            <v>60.65</v>
          </cell>
          <cell r="BA72">
            <v>40.44</v>
          </cell>
          <cell r="BB72">
            <v>4.04</v>
          </cell>
          <cell r="BC72">
            <v>28.28</v>
          </cell>
          <cell r="BD72">
            <v>6.06</v>
          </cell>
          <cell r="BE72">
            <v>2.02</v>
          </cell>
          <cell r="BF72">
            <v>1</v>
          </cell>
          <cell r="BG72">
            <v>3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1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0.7</v>
          </cell>
          <cell r="CE72">
            <v>272.41000000000003</v>
          </cell>
          <cell r="CF72">
            <v>689.35</v>
          </cell>
          <cell r="CG72" t="str">
            <v>بنها 71</v>
          </cell>
          <cell r="CH72" t="str">
            <v>فقط ستمائة وتسعة وثمانون جنيه وخمسة وثلاثون قرش</v>
          </cell>
        </row>
        <row r="73">
          <cell r="A73">
            <v>72</v>
          </cell>
          <cell r="B73" t="str">
            <v>بنها 72</v>
          </cell>
          <cell r="C73">
            <v>0</v>
          </cell>
          <cell r="D73" t="str">
            <v>الثانية</v>
          </cell>
          <cell r="E73">
            <v>0</v>
          </cell>
          <cell r="F73" t="str">
            <v>متزوجه</v>
          </cell>
          <cell r="G73">
            <v>0</v>
          </cell>
          <cell r="H73">
            <v>0</v>
          </cell>
          <cell r="I73" t="str">
            <v>نقابى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 t="str">
            <v>نعم</v>
          </cell>
          <cell r="P73">
            <v>0</v>
          </cell>
          <cell r="Q73" t="str">
            <v>ثانوى</v>
          </cell>
          <cell r="R73">
            <v>70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227.88</v>
          </cell>
          <cell r="X73">
            <v>247.35</v>
          </cell>
          <cell r="Y73">
            <v>37.1</v>
          </cell>
          <cell r="Z73">
            <v>2.4700000000000002</v>
          </cell>
          <cell r="AA73">
            <v>3.71</v>
          </cell>
          <cell r="AB73">
            <v>4.95</v>
          </cell>
          <cell r="AC73">
            <v>2</v>
          </cell>
          <cell r="AD73">
            <v>4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15.78</v>
          </cell>
          <cell r="AK73">
            <v>17.22</v>
          </cell>
          <cell r="AL73">
            <v>38.49</v>
          </cell>
          <cell r="AM73">
            <v>36</v>
          </cell>
          <cell r="AN73">
            <v>34.18</v>
          </cell>
          <cell r="AO73">
            <v>34.18</v>
          </cell>
          <cell r="AP73">
            <v>147.66999999999999</v>
          </cell>
          <cell r="AQ73">
            <v>22.15</v>
          </cell>
          <cell r="AR73">
            <v>1.48</v>
          </cell>
          <cell r="AS73">
            <v>10</v>
          </cell>
          <cell r="AT73">
            <v>476.87999999999994</v>
          </cell>
          <cell r="AU73">
            <v>37.1</v>
          </cell>
          <cell r="AV73">
            <v>24.74</v>
          </cell>
          <cell r="AW73">
            <v>2.4700000000000002</v>
          </cell>
          <cell r="AX73">
            <v>4.95</v>
          </cell>
          <cell r="AY73">
            <v>7.42</v>
          </cell>
          <cell r="AZ73">
            <v>22.15</v>
          </cell>
          <cell r="BA73">
            <v>14.77</v>
          </cell>
          <cell r="BB73">
            <v>1.48</v>
          </cell>
          <cell r="BC73">
            <v>17.309999999999999</v>
          </cell>
          <cell r="BD73">
            <v>3.71</v>
          </cell>
          <cell r="BE73">
            <v>1.24</v>
          </cell>
          <cell r="BF73">
            <v>1</v>
          </cell>
          <cell r="BG73">
            <v>3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1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0.3</v>
          </cell>
          <cell r="CE73">
            <v>142.63999999999999</v>
          </cell>
          <cell r="CF73">
            <v>334.24</v>
          </cell>
          <cell r="CG73" t="str">
            <v>بنها 72</v>
          </cell>
          <cell r="CH73" t="str">
            <v>فقط ثلاثمائة وأربعة وثلاثون جنيه وأربعة وعشرون قرش</v>
          </cell>
        </row>
        <row r="74">
          <cell r="A74">
            <v>73</v>
          </cell>
          <cell r="B74" t="str">
            <v>بنها 73</v>
          </cell>
          <cell r="C74">
            <v>0</v>
          </cell>
          <cell r="D74" t="str">
            <v>الثانية</v>
          </cell>
          <cell r="E74">
            <v>0</v>
          </cell>
          <cell r="F74" t="str">
            <v>متزوجه</v>
          </cell>
          <cell r="G74">
            <v>0</v>
          </cell>
          <cell r="H74">
            <v>0</v>
          </cell>
          <cell r="I74" t="str">
            <v>نقابى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 t="str">
            <v>نعم</v>
          </cell>
          <cell r="P74">
            <v>0</v>
          </cell>
          <cell r="Q74" t="str">
            <v>ثانوى</v>
          </cell>
          <cell r="R74">
            <v>70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310.5</v>
          </cell>
          <cell r="X74">
            <v>335.9</v>
          </cell>
          <cell r="Y74">
            <v>50.39</v>
          </cell>
          <cell r="Z74">
            <v>3.36</v>
          </cell>
          <cell r="AA74">
            <v>5.04</v>
          </cell>
          <cell r="AB74">
            <v>6.72</v>
          </cell>
          <cell r="AC74">
            <v>2</v>
          </cell>
          <cell r="AD74">
            <v>4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155.25</v>
          </cell>
          <cell r="AJ74">
            <v>22.12</v>
          </cell>
          <cell r="AK74">
            <v>24</v>
          </cell>
          <cell r="AL74">
            <v>53.07</v>
          </cell>
          <cell r="AM74">
            <v>36</v>
          </cell>
          <cell r="AN74">
            <v>46.58</v>
          </cell>
          <cell r="AO74">
            <v>46.58</v>
          </cell>
          <cell r="AP74">
            <v>343.02</v>
          </cell>
          <cell r="AQ74">
            <v>51.45</v>
          </cell>
          <cell r="AR74">
            <v>3.43</v>
          </cell>
          <cell r="AS74">
            <v>10</v>
          </cell>
          <cell r="AT74">
            <v>809.31000000000029</v>
          </cell>
          <cell r="AU74">
            <v>50.39</v>
          </cell>
          <cell r="AV74">
            <v>33.590000000000003</v>
          </cell>
          <cell r="AW74">
            <v>3.36</v>
          </cell>
          <cell r="AX74">
            <v>6.72</v>
          </cell>
          <cell r="AY74">
            <v>10.08</v>
          </cell>
          <cell r="AZ74">
            <v>51.45</v>
          </cell>
          <cell r="BA74">
            <v>34.299999999999997</v>
          </cell>
          <cell r="BB74">
            <v>3.43</v>
          </cell>
          <cell r="BC74">
            <v>23.51</v>
          </cell>
          <cell r="BD74">
            <v>5.04</v>
          </cell>
          <cell r="BE74">
            <v>1.68</v>
          </cell>
          <cell r="BF74">
            <v>1</v>
          </cell>
          <cell r="BG74">
            <v>3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1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0.5</v>
          </cell>
          <cell r="CE74">
            <v>229.05</v>
          </cell>
          <cell r="CF74">
            <v>580.26</v>
          </cell>
          <cell r="CG74" t="str">
            <v>بنها 73</v>
          </cell>
          <cell r="CH74" t="str">
            <v>فقط خمسمائة وثمانون جنيه وستة وعشرون قرش</v>
          </cell>
        </row>
        <row r="75">
          <cell r="A75">
            <v>74</v>
          </cell>
          <cell r="B75" t="str">
            <v>بنها 74</v>
          </cell>
          <cell r="C75">
            <v>0</v>
          </cell>
          <cell r="D75" t="str">
            <v>الثانية</v>
          </cell>
          <cell r="E75">
            <v>0</v>
          </cell>
          <cell r="F75" t="str">
            <v>متزوجه</v>
          </cell>
          <cell r="G75">
            <v>0</v>
          </cell>
          <cell r="H75">
            <v>0</v>
          </cell>
          <cell r="I75" t="str">
            <v>نقابى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 t="str">
            <v>نعم</v>
          </cell>
          <cell r="P75">
            <v>0</v>
          </cell>
          <cell r="Q75" t="str">
            <v>ثانوى</v>
          </cell>
          <cell r="R75">
            <v>70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394.46</v>
          </cell>
          <cell r="X75">
            <v>425.71999999999997</v>
          </cell>
          <cell r="Y75">
            <v>63.86</v>
          </cell>
          <cell r="Z75">
            <v>4.26</v>
          </cell>
          <cell r="AA75">
            <v>6.39</v>
          </cell>
          <cell r="AB75">
            <v>8.51</v>
          </cell>
          <cell r="AC75">
            <v>2</v>
          </cell>
          <cell r="AD75">
            <v>4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197.23</v>
          </cell>
          <cell r="AJ75">
            <v>28.39</v>
          </cell>
          <cell r="AK75">
            <v>30.78</v>
          </cell>
          <cell r="AL75">
            <v>67.63</v>
          </cell>
          <cell r="AM75">
            <v>36.520000000000003</v>
          </cell>
          <cell r="AN75">
            <v>59.17</v>
          </cell>
          <cell r="AO75">
            <v>59.17</v>
          </cell>
          <cell r="AP75">
            <v>425.72</v>
          </cell>
          <cell r="AQ75">
            <v>63.86</v>
          </cell>
          <cell r="AR75">
            <v>4.26</v>
          </cell>
          <cell r="AS75">
            <v>10</v>
          </cell>
          <cell r="AT75">
            <v>1012.5799999999998</v>
          </cell>
          <cell r="AU75">
            <v>63.86</v>
          </cell>
          <cell r="AV75">
            <v>42.57</v>
          </cell>
          <cell r="AW75">
            <v>4.26</v>
          </cell>
          <cell r="AX75">
            <v>8.51</v>
          </cell>
          <cell r="AY75">
            <v>12.77</v>
          </cell>
          <cell r="AZ75">
            <v>63.86</v>
          </cell>
          <cell r="BA75">
            <v>42.57</v>
          </cell>
          <cell r="BB75">
            <v>4.26</v>
          </cell>
          <cell r="BC75">
            <v>29.8</v>
          </cell>
          <cell r="BD75">
            <v>6.39</v>
          </cell>
          <cell r="BE75">
            <v>2.13</v>
          </cell>
          <cell r="BF75">
            <v>1</v>
          </cell>
          <cell r="BG75">
            <v>3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1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0.7</v>
          </cell>
          <cell r="CE75">
            <v>286.68</v>
          </cell>
          <cell r="CF75">
            <v>725.9</v>
          </cell>
          <cell r="CG75" t="str">
            <v>بنها 74</v>
          </cell>
          <cell r="CH75" t="str">
            <v>فقط سبعمائة وخمسة وعشرون جنيه وتسعون قرش</v>
          </cell>
        </row>
        <row r="76">
          <cell r="A76">
            <v>75</v>
          </cell>
          <cell r="B76" t="str">
            <v>بنها 75</v>
          </cell>
          <cell r="C76">
            <v>0</v>
          </cell>
          <cell r="D76" t="str">
            <v>الثانية</v>
          </cell>
          <cell r="E76">
            <v>0</v>
          </cell>
          <cell r="F76" t="str">
            <v>ارمل</v>
          </cell>
          <cell r="G76">
            <v>2</v>
          </cell>
          <cell r="H76">
            <v>0</v>
          </cell>
          <cell r="I76" t="str">
            <v>نقابى</v>
          </cell>
          <cell r="J76" t="str">
            <v>نعم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 t="str">
            <v>نعم</v>
          </cell>
          <cell r="P76" t="str">
            <v>ب ت</v>
          </cell>
          <cell r="Q76" t="str">
            <v>ثانوى</v>
          </cell>
          <cell r="R76">
            <v>70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393.38</v>
          </cell>
          <cell r="X76">
            <v>424.59</v>
          </cell>
          <cell r="Y76">
            <v>63.69</v>
          </cell>
          <cell r="Z76">
            <v>4.25</v>
          </cell>
          <cell r="AA76">
            <v>6.37</v>
          </cell>
          <cell r="AB76">
            <v>8.49</v>
          </cell>
          <cell r="AC76">
            <v>4</v>
          </cell>
          <cell r="AD76">
            <v>4</v>
          </cell>
          <cell r="AE76">
            <v>0</v>
          </cell>
          <cell r="AF76">
            <v>0</v>
          </cell>
          <cell r="AG76">
            <v>0</v>
          </cell>
          <cell r="AH76">
            <v>11</v>
          </cell>
          <cell r="AI76">
            <v>196.69</v>
          </cell>
          <cell r="AJ76">
            <v>28.35</v>
          </cell>
          <cell r="AK76">
            <v>30.69</v>
          </cell>
          <cell r="AL76">
            <v>67.45</v>
          </cell>
          <cell r="AM76">
            <v>36.42</v>
          </cell>
          <cell r="AN76">
            <v>59.01</v>
          </cell>
          <cell r="AO76">
            <v>59.01</v>
          </cell>
          <cell r="AP76">
            <v>437.61</v>
          </cell>
          <cell r="AQ76">
            <v>65.64</v>
          </cell>
          <cell r="AR76">
            <v>4.38</v>
          </cell>
          <cell r="AS76">
            <v>10</v>
          </cell>
          <cell r="AT76">
            <v>1025.0200000000002</v>
          </cell>
          <cell r="AU76">
            <v>63.69</v>
          </cell>
          <cell r="AV76">
            <v>42.46</v>
          </cell>
          <cell r="AW76">
            <v>4.25</v>
          </cell>
          <cell r="AX76">
            <v>8.49</v>
          </cell>
          <cell r="AY76">
            <v>12.74</v>
          </cell>
          <cell r="AZ76">
            <v>65.64</v>
          </cell>
          <cell r="BA76">
            <v>43.76</v>
          </cell>
          <cell r="BB76">
            <v>4.38</v>
          </cell>
          <cell r="BC76">
            <v>29.72</v>
          </cell>
          <cell r="BD76">
            <v>6.37</v>
          </cell>
          <cell r="BE76">
            <v>2.12</v>
          </cell>
          <cell r="BF76">
            <v>1</v>
          </cell>
          <cell r="BG76">
            <v>3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1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0.7</v>
          </cell>
          <cell r="CE76">
            <v>289.32</v>
          </cell>
          <cell r="CF76">
            <v>735.7</v>
          </cell>
          <cell r="CG76" t="str">
            <v>بنها 75</v>
          </cell>
          <cell r="CH76" t="str">
            <v>فقط سبعمائة وخمسة وثلاثون جنيه وسبعون قرش</v>
          </cell>
        </row>
        <row r="77">
          <cell r="A77">
            <v>76</v>
          </cell>
          <cell r="B77" t="str">
            <v>بنها 76</v>
          </cell>
          <cell r="C77">
            <v>0</v>
          </cell>
          <cell r="D77" t="str">
            <v>الثانية</v>
          </cell>
          <cell r="E77">
            <v>0</v>
          </cell>
          <cell r="F77" t="str">
            <v>متزوجه</v>
          </cell>
          <cell r="G77">
            <v>0</v>
          </cell>
          <cell r="H77">
            <v>0</v>
          </cell>
          <cell r="I77" t="str">
            <v>نقابى</v>
          </cell>
          <cell r="J77" t="str">
            <v>نعم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 t="str">
            <v>نعم</v>
          </cell>
          <cell r="P77" t="str">
            <v>ب ت</v>
          </cell>
          <cell r="Q77" t="str">
            <v>ثانوى</v>
          </cell>
          <cell r="R77">
            <v>70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217.88</v>
          </cell>
          <cell r="X77">
            <v>236.55</v>
          </cell>
          <cell r="Y77">
            <v>35.479999999999997</v>
          </cell>
          <cell r="Z77">
            <v>2.37</v>
          </cell>
          <cell r="AA77">
            <v>3.55</v>
          </cell>
          <cell r="AB77">
            <v>4.7300000000000004</v>
          </cell>
          <cell r="AC77">
            <v>2</v>
          </cell>
          <cell r="AD77">
            <v>4</v>
          </cell>
          <cell r="AE77">
            <v>0</v>
          </cell>
          <cell r="AF77">
            <v>0</v>
          </cell>
          <cell r="AG77">
            <v>0</v>
          </cell>
          <cell r="AH77">
            <v>11</v>
          </cell>
          <cell r="AI77">
            <v>108.94</v>
          </cell>
          <cell r="AJ77">
            <v>14.94</v>
          </cell>
          <cell r="AK77">
            <v>16.34</v>
          </cell>
          <cell r="AL77">
            <v>36.65</v>
          </cell>
          <cell r="AM77">
            <v>36</v>
          </cell>
          <cell r="AN77">
            <v>32.68</v>
          </cell>
          <cell r="AO77">
            <v>32.68</v>
          </cell>
          <cell r="AP77">
            <v>262.55</v>
          </cell>
          <cell r="AQ77">
            <v>39.380000000000003</v>
          </cell>
          <cell r="AR77">
            <v>2.63</v>
          </cell>
          <cell r="AS77">
            <v>10</v>
          </cell>
          <cell r="AT77">
            <v>597.2399999999999</v>
          </cell>
          <cell r="AU77">
            <v>35.479999999999997</v>
          </cell>
          <cell r="AV77">
            <v>23.66</v>
          </cell>
          <cell r="AW77">
            <v>2.37</v>
          </cell>
          <cell r="AX77">
            <v>4.7300000000000004</v>
          </cell>
          <cell r="AY77">
            <v>7.1</v>
          </cell>
          <cell r="AZ77">
            <v>39.380000000000003</v>
          </cell>
          <cell r="BA77">
            <v>26.26</v>
          </cell>
          <cell r="BB77">
            <v>2.63</v>
          </cell>
          <cell r="BC77">
            <v>16.559999999999999</v>
          </cell>
          <cell r="BD77">
            <v>3.55</v>
          </cell>
          <cell r="BE77">
            <v>1.18</v>
          </cell>
          <cell r="BF77">
            <v>1</v>
          </cell>
          <cell r="BG77">
            <v>3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1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0.3</v>
          </cell>
          <cell r="CE77">
            <v>168.2</v>
          </cell>
          <cell r="CF77">
            <v>429.04</v>
          </cell>
          <cell r="CG77" t="str">
            <v>بنها 76</v>
          </cell>
          <cell r="CH77" t="str">
            <v>فقط أربعمائة وتسعة وعشرون جنيه وأربعة قرش</v>
          </cell>
        </row>
        <row r="78">
          <cell r="A78">
            <v>77</v>
          </cell>
          <cell r="B78" t="str">
            <v>بنها 77</v>
          </cell>
          <cell r="C78">
            <v>0</v>
          </cell>
          <cell r="D78" t="str">
            <v>الثانية</v>
          </cell>
          <cell r="E78">
            <v>0</v>
          </cell>
          <cell r="F78" t="str">
            <v>متزوجه</v>
          </cell>
          <cell r="G78">
            <v>0</v>
          </cell>
          <cell r="H78">
            <v>0</v>
          </cell>
          <cell r="I78" t="str">
            <v>نقابى</v>
          </cell>
          <cell r="J78" t="str">
            <v>نعم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>نعم</v>
          </cell>
          <cell r="P78" t="str">
            <v>ب ت</v>
          </cell>
          <cell r="Q78" t="str">
            <v>ثانوى</v>
          </cell>
          <cell r="R78">
            <v>70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354.17</v>
          </cell>
          <cell r="X78">
            <v>382.17</v>
          </cell>
          <cell r="Y78">
            <v>57.33</v>
          </cell>
          <cell r="Z78">
            <v>3.82</v>
          </cell>
          <cell r="AA78">
            <v>5.73</v>
          </cell>
          <cell r="AB78">
            <v>7.64</v>
          </cell>
          <cell r="AC78">
            <v>2</v>
          </cell>
          <cell r="AD78">
            <v>4</v>
          </cell>
          <cell r="AE78">
            <v>0</v>
          </cell>
          <cell r="AF78">
            <v>0</v>
          </cell>
          <cell r="AG78">
            <v>0</v>
          </cell>
          <cell r="AH78">
            <v>11</v>
          </cell>
          <cell r="AI78">
            <v>177.09</v>
          </cell>
          <cell r="AJ78">
            <v>24.94</v>
          </cell>
          <cell r="AK78">
            <v>27.57</v>
          </cell>
          <cell r="AL78">
            <v>59.66</v>
          </cell>
          <cell r="AM78">
            <v>36</v>
          </cell>
          <cell r="AN78">
            <v>53.13</v>
          </cell>
          <cell r="AO78">
            <v>53.13</v>
          </cell>
          <cell r="AP78">
            <v>395.39</v>
          </cell>
          <cell r="AQ78">
            <v>59.31</v>
          </cell>
          <cell r="AR78">
            <v>3.95</v>
          </cell>
          <cell r="AS78">
            <v>10</v>
          </cell>
          <cell r="AT78">
            <v>925.33999999999992</v>
          </cell>
          <cell r="AU78">
            <v>57.33</v>
          </cell>
          <cell r="AV78">
            <v>38.22</v>
          </cell>
          <cell r="AW78">
            <v>3.82</v>
          </cell>
          <cell r="AX78">
            <v>7.64</v>
          </cell>
          <cell r="AY78">
            <v>11.47</v>
          </cell>
          <cell r="AZ78">
            <v>59.31</v>
          </cell>
          <cell r="BA78">
            <v>39.54</v>
          </cell>
          <cell r="BB78">
            <v>3.95</v>
          </cell>
          <cell r="BC78">
            <v>26.75</v>
          </cell>
          <cell r="BD78">
            <v>5.73</v>
          </cell>
          <cell r="BE78">
            <v>1.91</v>
          </cell>
          <cell r="BF78">
            <v>1</v>
          </cell>
          <cell r="BG78">
            <v>3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1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0.6</v>
          </cell>
          <cell r="CE78">
            <v>261.27</v>
          </cell>
          <cell r="CF78">
            <v>664.07</v>
          </cell>
          <cell r="CG78" t="str">
            <v>بنها 77</v>
          </cell>
          <cell r="CH78" t="str">
            <v>فقط ستمائة وأربعة وستون جنيه وسبعة قرش</v>
          </cell>
        </row>
        <row r="79">
          <cell r="A79">
            <v>78</v>
          </cell>
          <cell r="B79" t="str">
            <v>بنها 78</v>
          </cell>
          <cell r="C79">
            <v>0</v>
          </cell>
          <cell r="D79" t="str">
            <v>الثانية</v>
          </cell>
          <cell r="E79">
            <v>0</v>
          </cell>
          <cell r="F79" t="str">
            <v>متزوجه</v>
          </cell>
          <cell r="G79">
            <v>0</v>
          </cell>
          <cell r="H79">
            <v>0</v>
          </cell>
          <cell r="I79" t="str">
            <v>نقابى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 t="str">
            <v>لا</v>
          </cell>
          <cell r="O79" t="str">
            <v>نعم</v>
          </cell>
          <cell r="P79">
            <v>0</v>
          </cell>
          <cell r="Q79" t="str">
            <v>ثانوى</v>
          </cell>
          <cell r="R79">
            <v>70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448.6</v>
          </cell>
          <cell r="X79">
            <v>484.08000000000004</v>
          </cell>
          <cell r="Y79">
            <v>72.61</v>
          </cell>
          <cell r="Z79">
            <v>4.84</v>
          </cell>
          <cell r="AA79">
            <v>7.26</v>
          </cell>
          <cell r="AB79">
            <v>9.68</v>
          </cell>
          <cell r="AC79">
            <v>2</v>
          </cell>
          <cell r="AD79">
            <v>4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224.3</v>
          </cell>
          <cell r="AJ79">
            <v>32.94</v>
          </cell>
          <cell r="AK79">
            <v>35.65</v>
          </cell>
          <cell r="AL79">
            <v>77.06</v>
          </cell>
          <cell r="AM79">
            <v>41.59</v>
          </cell>
          <cell r="AN79">
            <v>67.290000000000006</v>
          </cell>
          <cell r="AO79">
            <v>67.290000000000006</v>
          </cell>
          <cell r="AP79">
            <v>484.83</v>
          </cell>
          <cell r="AQ79">
            <v>0</v>
          </cell>
          <cell r="AR79">
            <v>0</v>
          </cell>
          <cell r="AS79">
            <v>10</v>
          </cell>
          <cell r="AT79">
            <v>1073.3000000000002</v>
          </cell>
          <cell r="AU79">
            <v>72.61</v>
          </cell>
          <cell r="AV79">
            <v>48.41</v>
          </cell>
          <cell r="AW79">
            <v>4.84</v>
          </cell>
          <cell r="AX79">
            <v>9.68</v>
          </cell>
          <cell r="AY79">
            <v>14.52</v>
          </cell>
          <cell r="AZ79">
            <v>0</v>
          </cell>
          <cell r="BA79">
            <v>0</v>
          </cell>
          <cell r="BB79">
            <v>0</v>
          </cell>
          <cell r="BC79">
            <v>33.89</v>
          </cell>
          <cell r="BD79">
            <v>7.26</v>
          </cell>
          <cell r="BE79">
            <v>2.42</v>
          </cell>
          <cell r="BF79">
            <v>1</v>
          </cell>
          <cell r="BG79">
            <v>3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1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0.8</v>
          </cell>
          <cell r="CE79">
            <v>199.43</v>
          </cell>
          <cell r="CF79">
            <v>873.87</v>
          </cell>
          <cell r="CG79" t="str">
            <v>بنها 78</v>
          </cell>
          <cell r="CH79" t="str">
            <v>فقط ثمانمائة وثلاثة وسبعون جنيه وسبعة وثمانون قرش</v>
          </cell>
        </row>
        <row r="80">
          <cell r="A80">
            <v>79</v>
          </cell>
          <cell r="B80" t="str">
            <v>بنها 79</v>
          </cell>
          <cell r="C80">
            <v>0</v>
          </cell>
          <cell r="D80" t="str">
            <v>الثانية</v>
          </cell>
          <cell r="E80">
            <v>0</v>
          </cell>
          <cell r="F80" t="str">
            <v>متزوجه</v>
          </cell>
          <cell r="G80">
            <v>0</v>
          </cell>
          <cell r="H80">
            <v>0</v>
          </cell>
          <cell r="I80" t="str">
            <v>نقابى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 t="str">
            <v>نعم</v>
          </cell>
          <cell r="P80">
            <v>0</v>
          </cell>
          <cell r="Q80" t="str">
            <v>ثانوى</v>
          </cell>
          <cell r="R80">
            <v>70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290.5</v>
          </cell>
          <cell r="X80">
            <v>314.39999999999998</v>
          </cell>
          <cell r="Y80">
            <v>47.16</v>
          </cell>
          <cell r="Z80">
            <v>3.14</v>
          </cell>
          <cell r="AA80">
            <v>4.72</v>
          </cell>
          <cell r="AB80">
            <v>6.29</v>
          </cell>
          <cell r="AC80">
            <v>2</v>
          </cell>
          <cell r="AD80">
            <v>4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145.25</v>
          </cell>
          <cell r="AJ80">
            <v>20.51</v>
          </cell>
          <cell r="AK80">
            <v>22.29</v>
          </cell>
          <cell r="AL80">
            <v>49.42</v>
          </cell>
          <cell r="AM80">
            <v>36</v>
          </cell>
          <cell r="AN80">
            <v>43.58</v>
          </cell>
          <cell r="AO80">
            <v>43.58</v>
          </cell>
          <cell r="AP80">
            <v>323.05</v>
          </cell>
          <cell r="AQ80">
            <v>48.46</v>
          </cell>
          <cell r="AR80">
            <v>3.23</v>
          </cell>
          <cell r="AS80">
            <v>10</v>
          </cell>
          <cell r="AT80">
            <v>760.45000000000016</v>
          </cell>
          <cell r="AU80">
            <v>47.16</v>
          </cell>
          <cell r="AV80">
            <v>31.44</v>
          </cell>
          <cell r="AW80">
            <v>3.14</v>
          </cell>
          <cell r="AX80">
            <v>6.29</v>
          </cell>
          <cell r="AY80">
            <v>9.43</v>
          </cell>
          <cell r="AZ80">
            <v>48.46</v>
          </cell>
          <cell r="BA80">
            <v>32.31</v>
          </cell>
          <cell r="BB80">
            <v>3.23</v>
          </cell>
          <cell r="BC80">
            <v>22.01</v>
          </cell>
          <cell r="BD80">
            <v>4.72</v>
          </cell>
          <cell r="BE80">
            <v>1.57</v>
          </cell>
          <cell r="BF80">
            <v>1</v>
          </cell>
          <cell r="BG80">
            <v>3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1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0.5</v>
          </cell>
          <cell r="CE80">
            <v>215.26</v>
          </cell>
          <cell r="CF80">
            <v>545.19000000000005</v>
          </cell>
          <cell r="CG80" t="str">
            <v>بنها 79</v>
          </cell>
          <cell r="CH80" t="str">
            <v>فقط خمسمائة وخمسة وأربعون جنيه وتسعة عشر قرش</v>
          </cell>
        </row>
        <row r="81">
          <cell r="A81">
            <v>80</v>
          </cell>
          <cell r="B81" t="str">
            <v>بنها 80</v>
          </cell>
          <cell r="C81">
            <v>0</v>
          </cell>
          <cell r="D81" t="str">
            <v>الثانية</v>
          </cell>
          <cell r="E81">
            <v>0</v>
          </cell>
          <cell r="F81" t="str">
            <v>متزوجه</v>
          </cell>
          <cell r="G81">
            <v>0</v>
          </cell>
          <cell r="H81">
            <v>0</v>
          </cell>
          <cell r="I81" t="str">
            <v>نقابى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 t="str">
            <v>نعم</v>
          </cell>
          <cell r="P81">
            <v>0</v>
          </cell>
          <cell r="Q81" t="str">
            <v>ثانوى</v>
          </cell>
          <cell r="R81">
            <v>70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358.86</v>
          </cell>
          <cell r="X81">
            <v>387.3</v>
          </cell>
          <cell r="Y81">
            <v>58.1</v>
          </cell>
          <cell r="Z81">
            <v>3.87</v>
          </cell>
          <cell r="AA81">
            <v>5.81</v>
          </cell>
          <cell r="AB81">
            <v>7.75</v>
          </cell>
          <cell r="AC81">
            <v>2</v>
          </cell>
          <cell r="AD81">
            <v>4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179.43</v>
          </cell>
          <cell r="AJ81">
            <v>25.4</v>
          </cell>
          <cell r="AK81">
            <v>28.03</v>
          </cell>
          <cell r="AL81">
            <v>60.65</v>
          </cell>
          <cell r="AM81">
            <v>36</v>
          </cell>
          <cell r="AN81">
            <v>53.83</v>
          </cell>
          <cell r="AO81">
            <v>53.83</v>
          </cell>
          <cell r="AP81">
            <v>389.34</v>
          </cell>
          <cell r="AQ81">
            <v>58.4</v>
          </cell>
          <cell r="AR81">
            <v>3.89</v>
          </cell>
          <cell r="AS81">
            <v>10</v>
          </cell>
          <cell r="AT81">
            <v>924.46000000000015</v>
          </cell>
          <cell r="AU81">
            <v>58.1</v>
          </cell>
          <cell r="AV81">
            <v>38.729999999999997</v>
          </cell>
          <cell r="AW81">
            <v>3.87</v>
          </cell>
          <cell r="AX81">
            <v>7.75</v>
          </cell>
          <cell r="AY81">
            <v>11.62</v>
          </cell>
          <cell r="AZ81">
            <v>58.4</v>
          </cell>
          <cell r="BA81">
            <v>38.93</v>
          </cell>
          <cell r="BB81">
            <v>3.89</v>
          </cell>
          <cell r="BC81">
            <v>27.11</v>
          </cell>
          <cell r="BD81">
            <v>5.81</v>
          </cell>
          <cell r="BE81">
            <v>1.94</v>
          </cell>
          <cell r="BF81">
            <v>1</v>
          </cell>
          <cell r="BG81">
            <v>3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1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0.6</v>
          </cell>
          <cell r="CE81">
            <v>261.75</v>
          </cell>
          <cell r="CF81">
            <v>662.71</v>
          </cell>
          <cell r="CG81" t="str">
            <v>بنها 80</v>
          </cell>
          <cell r="CH81" t="str">
            <v>فقط ستمائة واثنان وستون جنيه وواحد وسبعون قرش</v>
          </cell>
        </row>
        <row r="82">
          <cell r="A82">
            <v>81</v>
          </cell>
          <cell r="B82" t="str">
            <v>بنها 81</v>
          </cell>
          <cell r="C82">
            <v>0</v>
          </cell>
          <cell r="D82" t="str">
            <v>الثانية</v>
          </cell>
          <cell r="E82">
            <v>0</v>
          </cell>
          <cell r="F82" t="str">
            <v>متزوجه</v>
          </cell>
          <cell r="G82">
            <v>0</v>
          </cell>
          <cell r="H82">
            <v>0</v>
          </cell>
          <cell r="I82" t="str">
            <v>نقابى</v>
          </cell>
          <cell r="J82" t="str">
            <v>نعم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>نعم</v>
          </cell>
          <cell r="P82" t="str">
            <v>ب ت</v>
          </cell>
          <cell r="Q82" t="str">
            <v>ثانوى</v>
          </cell>
          <cell r="R82">
            <v>70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353.03</v>
          </cell>
          <cell r="X82">
            <v>381.09</v>
          </cell>
          <cell r="Y82">
            <v>57.16</v>
          </cell>
          <cell r="Z82">
            <v>3.81</v>
          </cell>
          <cell r="AA82">
            <v>5.72</v>
          </cell>
          <cell r="AB82">
            <v>7.62</v>
          </cell>
          <cell r="AC82">
            <v>2</v>
          </cell>
          <cell r="AD82">
            <v>4</v>
          </cell>
          <cell r="AE82">
            <v>0</v>
          </cell>
          <cell r="AF82">
            <v>0</v>
          </cell>
          <cell r="AG82">
            <v>0</v>
          </cell>
          <cell r="AH82">
            <v>11</v>
          </cell>
          <cell r="AI82">
            <v>176.52</v>
          </cell>
          <cell r="AJ82">
            <v>24.87</v>
          </cell>
          <cell r="AK82">
            <v>27.5</v>
          </cell>
          <cell r="AL82">
            <v>59.52</v>
          </cell>
          <cell r="AM82">
            <v>36</v>
          </cell>
          <cell r="AN82">
            <v>52.95</v>
          </cell>
          <cell r="AO82">
            <v>52.95</v>
          </cell>
          <cell r="AP82">
            <v>394.36</v>
          </cell>
          <cell r="AQ82">
            <v>59.15</v>
          </cell>
          <cell r="AR82">
            <v>3.94</v>
          </cell>
          <cell r="AS82">
            <v>10</v>
          </cell>
          <cell r="AT82">
            <v>922.85000000000025</v>
          </cell>
          <cell r="AU82">
            <v>57.16</v>
          </cell>
          <cell r="AV82">
            <v>38.11</v>
          </cell>
          <cell r="AW82">
            <v>3.81</v>
          </cell>
          <cell r="AX82">
            <v>7.62</v>
          </cell>
          <cell r="AY82">
            <v>11.43</v>
          </cell>
          <cell r="AZ82">
            <v>59.15</v>
          </cell>
          <cell r="BA82">
            <v>39.44</v>
          </cell>
          <cell r="BB82">
            <v>3.94</v>
          </cell>
          <cell r="BC82">
            <v>26.68</v>
          </cell>
          <cell r="BD82">
            <v>5.72</v>
          </cell>
          <cell r="BE82">
            <v>1.91</v>
          </cell>
          <cell r="BF82">
            <v>1</v>
          </cell>
          <cell r="BG82">
            <v>3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1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0.6</v>
          </cell>
          <cell r="CE82">
            <v>260.57</v>
          </cell>
          <cell r="CF82">
            <v>662.28</v>
          </cell>
          <cell r="CG82" t="str">
            <v>بنها 81</v>
          </cell>
          <cell r="CH82" t="str">
            <v>فقط ستمائة واثنان وستون جنيه وثمانية وعشرون قرش</v>
          </cell>
        </row>
        <row r="83">
          <cell r="A83">
            <v>82</v>
          </cell>
          <cell r="B83" t="str">
            <v>بنها 82</v>
          </cell>
          <cell r="C83">
            <v>0</v>
          </cell>
          <cell r="D83" t="str">
            <v>الثانية</v>
          </cell>
          <cell r="E83">
            <v>0</v>
          </cell>
          <cell r="F83" t="str">
            <v>متزوجه</v>
          </cell>
          <cell r="G83">
            <v>0</v>
          </cell>
          <cell r="H83">
            <v>0</v>
          </cell>
          <cell r="I83" t="str">
            <v>نقابى</v>
          </cell>
          <cell r="J83" t="str">
            <v>نعم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 t="str">
            <v>نعم</v>
          </cell>
          <cell r="P83" t="str">
            <v>ب ت</v>
          </cell>
          <cell r="Q83" t="str">
            <v>ثانوى</v>
          </cell>
          <cell r="R83">
            <v>70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194.48</v>
          </cell>
          <cell r="X83">
            <v>212.2</v>
          </cell>
          <cell r="Y83">
            <v>31.83</v>
          </cell>
          <cell r="Z83">
            <v>2.12</v>
          </cell>
          <cell r="AA83">
            <v>3.18</v>
          </cell>
          <cell r="AB83">
            <v>4.24</v>
          </cell>
          <cell r="AC83">
            <v>2</v>
          </cell>
          <cell r="AD83">
            <v>4</v>
          </cell>
          <cell r="AE83">
            <v>0</v>
          </cell>
          <cell r="AF83">
            <v>0</v>
          </cell>
          <cell r="AG83">
            <v>0</v>
          </cell>
          <cell r="AH83">
            <v>11</v>
          </cell>
          <cell r="AI83">
            <v>97.24</v>
          </cell>
          <cell r="AJ83">
            <v>13.6</v>
          </cell>
          <cell r="AK83">
            <v>14.96</v>
          </cell>
          <cell r="AL83">
            <v>32.74</v>
          </cell>
          <cell r="AM83">
            <v>36</v>
          </cell>
          <cell r="AN83">
            <v>29.17</v>
          </cell>
          <cell r="AO83">
            <v>29.17</v>
          </cell>
          <cell r="AP83">
            <v>240.71</v>
          </cell>
          <cell r="AQ83">
            <v>36.11</v>
          </cell>
          <cell r="AR83">
            <v>2.41</v>
          </cell>
          <cell r="AS83">
            <v>10</v>
          </cell>
          <cell r="AT83">
            <v>542.80000000000007</v>
          </cell>
          <cell r="AU83">
            <v>31.83</v>
          </cell>
          <cell r="AV83">
            <v>21.22</v>
          </cell>
          <cell r="AW83">
            <v>2.12</v>
          </cell>
          <cell r="AX83">
            <v>4.24</v>
          </cell>
          <cell r="AY83">
            <v>6.37</v>
          </cell>
          <cell r="AZ83">
            <v>36.11</v>
          </cell>
          <cell r="BA83">
            <v>24.07</v>
          </cell>
          <cell r="BB83">
            <v>2.41</v>
          </cell>
          <cell r="BC83">
            <v>14.85</v>
          </cell>
          <cell r="BD83">
            <v>3.18</v>
          </cell>
          <cell r="BE83">
            <v>1.06</v>
          </cell>
          <cell r="BF83">
            <v>1</v>
          </cell>
          <cell r="BG83">
            <v>3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1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0.3</v>
          </cell>
          <cell r="CE83">
            <v>152.76</v>
          </cell>
          <cell r="CF83">
            <v>390.04</v>
          </cell>
          <cell r="CG83" t="str">
            <v>بنها 82</v>
          </cell>
          <cell r="CH83" t="str">
            <v>فقط ثلاثمائة وتسعون جنيه وأربعة قرش</v>
          </cell>
        </row>
        <row r="84">
          <cell r="A84">
            <v>83</v>
          </cell>
          <cell r="B84" t="str">
            <v>بنها 83</v>
          </cell>
          <cell r="C84">
            <v>0</v>
          </cell>
          <cell r="D84" t="str">
            <v>الثانية</v>
          </cell>
          <cell r="E84">
            <v>0</v>
          </cell>
          <cell r="F84" t="str">
            <v>متزوجه</v>
          </cell>
          <cell r="G84">
            <v>0</v>
          </cell>
          <cell r="H84">
            <v>0</v>
          </cell>
          <cell r="I84" t="str">
            <v>نقابى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 t="str">
            <v>نعم</v>
          </cell>
          <cell r="P84">
            <v>0</v>
          </cell>
          <cell r="Q84" t="str">
            <v>ثانوى</v>
          </cell>
          <cell r="R84">
            <v>70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254.74</v>
          </cell>
          <cell r="X84">
            <v>275.92</v>
          </cell>
          <cell r="Y84">
            <v>41.39</v>
          </cell>
          <cell r="Z84">
            <v>2.76</v>
          </cell>
          <cell r="AA84">
            <v>4.1399999999999997</v>
          </cell>
          <cell r="AB84">
            <v>5.52</v>
          </cell>
          <cell r="AC84">
            <v>2</v>
          </cell>
          <cell r="AD84">
            <v>4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127.37</v>
          </cell>
          <cell r="AJ84">
            <v>17.7</v>
          </cell>
          <cell r="AK84">
            <v>19.36</v>
          </cell>
          <cell r="AL84">
            <v>43.24</v>
          </cell>
          <cell r="AM84">
            <v>36</v>
          </cell>
          <cell r="AN84">
            <v>38.21</v>
          </cell>
          <cell r="AO84">
            <v>38.21</v>
          </cell>
          <cell r="AP84">
            <v>287.88</v>
          </cell>
          <cell r="AQ84">
            <v>43.18</v>
          </cell>
          <cell r="AR84">
            <v>2.88</v>
          </cell>
          <cell r="AS84">
            <v>10</v>
          </cell>
          <cell r="AT84">
            <v>673.67</v>
          </cell>
          <cell r="AU84">
            <v>41.39</v>
          </cell>
          <cell r="AV84">
            <v>27.59</v>
          </cell>
          <cell r="AW84">
            <v>2.76</v>
          </cell>
          <cell r="AX84">
            <v>5.52</v>
          </cell>
          <cell r="AY84">
            <v>8.2799999999999994</v>
          </cell>
          <cell r="AZ84">
            <v>43.18</v>
          </cell>
          <cell r="BA84">
            <v>28.79</v>
          </cell>
          <cell r="BB84">
            <v>2.88</v>
          </cell>
          <cell r="BC84">
            <v>19.309999999999999</v>
          </cell>
          <cell r="BD84">
            <v>4.1399999999999997</v>
          </cell>
          <cell r="BE84">
            <v>1.38</v>
          </cell>
          <cell r="BF84">
            <v>1</v>
          </cell>
          <cell r="BG84">
            <v>3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1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0.4</v>
          </cell>
          <cell r="CE84">
            <v>190.62</v>
          </cell>
          <cell r="CF84">
            <v>483.05</v>
          </cell>
          <cell r="CG84" t="str">
            <v>بنها 83</v>
          </cell>
          <cell r="CH84" t="str">
            <v>فقط أربعمائة وثلاثة وثمانون جنيه وخمسة قرش</v>
          </cell>
        </row>
        <row r="85">
          <cell r="A85">
            <v>84</v>
          </cell>
          <cell r="B85" t="str">
            <v>بنها 84</v>
          </cell>
          <cell r="C85">
            <v>0</v>
          </cell>
          <cell r="D85" t="str">
            <v>الثانية</v>
          </cell>
          <cell r="E85">
            <v>0</v>
          </cell>
          <cell r="F85" t="str">
            <v>متزوجه</v>
          </cell>
          <cell r="G85">
            <v>0</v>
          </cell>
          <cell r="H85">
            <v>0</v>
          </cell>
          <cell r="I85" t="str">
            <v>نقابى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 t="str">
            <v>ثانوى</v>
          </cell>
          <cell r="R85">
            <v>70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293.04000000000002</v>
          </cell>
          <cell r="X85">
            <v>317.16000000000003</v>
          </cell>
          <cell r="Y85">
            <v>47.57</v>
          </cell>
          <cell r="Z85">
            <v>3.17</v>
          </cell>
          <cell r="AA85">
            <v>4.76</v>
          </cell>
          <cell r="AB85">
            <v>6.34</v>
          </cell>
          <cell r="AC85">
            <v>2</v>
          </cell>
          <cell r="AD85">
            <v>4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146.52000000000001</v>
          </cell>
          <cell r="AJ85">
            <v>20.6</v>
          </cell>
          <cell r="AK85">
            <v>22.45</v>
          </cell>
          <cell r="AL85">
            <v>49.86</v>
          </cell>
          <cell r="AM85">
            <v>36</v>
          </cell>
          <cell r="AN85">
            <v>43.96</v>
          </cell>
          <cell r="AO85">
            <v>43.96</v>
          </cell>
          <cell r="AP85">
            <v>325.39</v>
          </cell>
          <cell r="AQ85">
            <v>48.81</v>
          </cell>
          <cell r="AR85">
            <v>3.25</v>
          </cell>
          <cell r="AS85">
            <v>10</v>
          </cell>
          <cell r="AT85">
            <v>766.45000000000016</v>
          </cell>
          <cell r="AU85">
            <v>47.57</v>
          </cell>
          <cell r="AV85">
            <v>31.72</v>
          </cell>
          <cell r="AW85">
            <v>3.17</v>
          </cell>
          <cell r="AX85">
            <v>6.34</v>
          </cell>
          <cell r="AY85">
            <v>9.51</v>
          </cell>
          <cell r="AZ85">
            <v>48.81</v>
          </cell>
          <cell r="BA85">
            <v>32.54</v>
          </cell>
          <cell r="BB85">
            <v>3.25</v>
          </cell>
          <cell r="BC85">
            <v>0</v>
          </cell>
          <cell r="BD85">
            <v>4.76</v>
          </cell>
          <cell r="BE85">
            <v>1.59</v>
          </cell>
          <cell r="BF85">
            <v>1</v>
          </cell>
          <cell r="BG85">
            <v>3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1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0.5</v>
          </cell>
          <cell r="CE85">
            <v>194.76</v>
          </cell>
          <cell r="CF85">
            <v>571.69000000000005</v>
          </cell>
          <cell r="CG85" t="str">
            <v>بنها 84</v>
          </cell>
          <cell r="CH85" t="str">
            <v>فقط خمسمائة وواحد وسبعون جنيه وتسعة وستون قرش</v>
          </cell>
        </row>
        <row r="86">
          <cell r="A86">
            <v>85</v>
          </cell>
          <cell r="B86" t="str">
            <v>بنها 85</v>
          </cell>
          <cell r="C86">
            <v>0</v>
          </cell>
          <cell r="D86" t="str">
            <v>الثانية</v>
          </cell>
          <cell r="E86">
            <v>0</v>
          </cell>
          <cell r="F86" t="str">
            <v>متزوجه</v>
          </cell>
          <cell r="G86">
            <v>0</v>
          </cell>
          <cell r="H86">
            <v>0</v>
          </cell>
          <cell r="I86" t="str">
            <v>غير نقابى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 t="str">
            <v>ثانوى</v>
          </cell>
          <cell r="R86">
            <v>70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298.35000000000002</v>
          </cell>
          <cell r="X86">
            <v>322.76000000000005</v>
          </cell>
          <cell r="Y86">
            <v>48.41</v>
          </cell>
          <cell r="Z86">
            <v>3.23</v>
          </cell>
          <cell r="AA86">
            <v>4.84</v>
          </cell>
          <cell r="AB86">
            <v>6.46</v>
          </cell>
          <cell r="AC86">
            <v>2</v>
          </cell>
          <cell r="AD86">
            <v>4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21.13</v>
          </cell>
          <cell r="AK86">
            <v>22.99</v>
          </cell>
          <cell r="AL86">
            <v>49.96</v>
          </cell>
          <cell r="AM86">
            <v>36</v>
          </cell>
          <cell r="AN86">
            <v>44.75</v>
          </cell>
          <cell r="AO86">
            <v>44.75</v>
          </cell>
          <cell r="AP86">
            <v>180.83</v>
          </cell>
          <cell r="AQ86">
            <v>27.12</v>
          </cell>
          <cell r="AR86">
            <v>1.81</v>
          </cell>
          <cell r="AS86">
            <v>10</v>
          </cell>
          <cell r="AT86">
            <v>605.45999999999992</v>
          </cell>
          <cell r="AU86">
            <v>48.41</v>
          </cell>
          <cell r="AV86">
            <v>32.28</v>
          </cell>
          <cell r="AW86">
            <v>3.23</v>
          </cell>
          <cell r="AX86">
            <v>6.46</v>
          </cell>
          <cell r="AY86">
            <v>9.68</v>
          </cell>
          <cell r="AZ86">
            <v>27.12</v>
          </cell>
          <cell r="BA86">
            <v>18.079999999999998</v>
          </cell>
          <cell r="BB86">
            <v>1.81</v>
          </cell>
          <cell r="BC86">
            <v>0</v>
          </cell>
          <cell r="BD86">
            <v>4.84</v>
          </cell>
          <cell r="BE86">
            <v>1.61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0.5</v>
          </cell>
          <cell r="CE86">
            <v>154.02000000000001</v>
          </cell>
          <cell r="CF86">
            <v>451.44</v>
          </cell>
          <cell r="CG86" t="str">
            <v>بنها 85</v>
          </cell>
          <cell r="CH86" t="str">
            <v>فقط أربعمائة وواحد وخمسون جنيه وأربعة وأربعون قرش</v>
          </cell>
        </row>
        <row r="87">
          <cell r="A87">
            <v>86</v>
          </cell>
          <cell r="B87" t="str">
            <v>بنها 86</v>
          </cell>
          <cell r="C87">
            <v>0</v>
          </cell>
          <cell r="D87" t="str">
            <v>الثانية</v>
          </cell>
          <cell r="E87">
            <v>0</v>
          </cell>
          <cell r="F87" t="str">
            <v>متزوجه</v>
          </cell>
          <cell r="G87">
            <v>0</v>
          </cell>
          <cell r="H87">
            <v>0</v>
          </cell>
          <cell r="I87" t="str">
            <v>نقابى</v>
          </cell>
          <cell r="J87" t="str">
            <v>نعم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 t="str">
            <v>نعم</v>
          </cell>
          <cell r="P87" t="str">
            <v>ب ت</v>
          </cell>
          <cell r="Q87" t="str">
            <v>ثانوى</v>
          </cell>
          <cell r="R87">
            <v>70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333.38</v>
          </cell>
          <cell r="X87">
            <v>360.37</v>
          </cell>
          <cell r="Y87">
            <v>54.06</v>
          </cell>
          <cell r="Z87">
            <v>3.6</v>
          </cell>
          <cell r="AA87">
            <v>5.41</v>
          </cell>
          <cell r="AB87">
            <v>7.21</v>
          </cell>
          <cell r="AC87">
            <v>2</v>
          </cell>
          <cell r="AD87">
            <v>4</v>
          </cell>
          <cell r="AE87">
            <v>0</v>
          </cell>
          <cell r="AF87">
            <v>0</v>
          </cell>
          <cell r="AG87">
            <v>0</v>
          </cell>
          <cell r="AH87">
            <v>11</v>
          </cell>
          <cell r="AI87">
            <v>166.69</v>
          </cell>
          <cell r="AJ87">
            <v>23.82</v>
          </cell>
          <cell r="AK87">
            <v>25.81</v>
          </cell>
          <cell r="AL87">
            <v>56.97</v>
          </cell>
          <cell r="AM87">
            <v>36</v>
          </cell>
          <cell r="AN87">
            <v>50.01</v>
          </cell>
          <cell r="AO87">
            <v>50.01</v>
          </cell>
          <cell r="AP87">
            <v>376.3</v>
          </cell>
          <cell r="AQ87">
            <v>56.45</v>
          </cell>
          <cell r="AR87">
            <v>3.76</v>
          </cell>
          <cell r="AS87">
            <v>10</v>
          </cell>
          <cell r="AT87">
            <v>877.16000000000008</v>
          </cell>
          <cell r="AU87">
            <v>54.06</v>
          </cell>
          <cell r="AV87">
            <v>36.04</v>
          </cell>
          <cell r="AW87">
            <v>3.6</v>
          </cell>
          <cell r="AX87">
            <v>7.21</v>
          </cell>
          <cell r="AY87">
            <v>10.81</v>
          </cell>
          <cell r="AZ87">
            <v>56.45</v>
          </cell>
          <cell r="BA87">
            <v>37.630000000000003</v>
          </cell>
          <cell r="BB87">
            <v>3.76</v>
          </cell>
          <cell r="BC87">
            <v>25.23</v>
          </cell>
          <cell r="BD87">
            <v>5.41</v>
          </cell>
          <cell r="BE87">
            <v>1.8</v>
          </cell>
          <cell r="BF87">
            <v>1</v>
          </cell>
          <cell r="BG87">
            <v>3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1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0.6</v>
          </cell>
          <cell r="CE87">
            <v>247.6</v>
          </cell>
          <cell r="CF87">
            <v>629.55999999999995</v>
          </cell>
          <cell r="CG87" t="str">
            <v>بنها 86</v>
          </cell>
          <cell r="CH87" t="str">
            <v>فقط ستمائة وتسعة وعشرون جنيه وستة وخمسون قرش</v>
          </cell>
        </row>
        <row r="88">
          <cell r="A88">
            <v>87</v>
          </cell>
          <cell r="B88" t="str">
            <v>بنها 87</v>
          </cell>
          <cell r="C88">
            <v>0</v>
          </cell>
          <cell r="D88" t="str">
            <v>الثانية</v>
          </cell>
          <cell r="E88">
            <v>0</v>
          </cell>
          <cell r="F88" t="str">
            <v>متزوجه</v>
          </cell>
          <cell r="G88">
            <v>0</v>
          </cell>
          <cell r="H88">
            <v>0</v>
          </cell>
          <cell r="I88" t="str">
            <v>نقابى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 t="str">
            <v>نعم</v>
          </cell>
          <cell r="P88">
            <v>0</v>
          </cell>
          <cell r="Q88">
            <v>0</v>
          </cell>
          <cell r="R88">
            <v>70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251.77</v>
          </cell>
          <cell r="X88">
            <v>272.82</v>
          </cell>
          <cell r="Y88">
            <v>40.92</v>
          </cell>
          <cell r="Z88">
            <v>2.73</v>
          </cell>
          <cell r="AA88">
            <v>4.09</v>
          </cell>
          <cell r="AB88">
            <v>5.46</v>
          </cell>
          <cell r="AC88">
            <v>2</v>
          </cell>
          <cell r="AD88">
            <v>4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125.89</v>
          </cell>
          <cell r="AJ88">
            <v>18.04</v>
          </cell>
          <cell r="AK88">
            <v>19.66</v>
          </cell>
          <cell r="AL88">
            <v>42.75</v>
          </cell>
          <cell r="AM88">
            <v>36</v>
          </cell>
          <cell r="AN88">
            <v>37.770000000000003</v>
          </cell>
          <cell r="AO88">
            <v>37.770000000000003</v>
          </cell>
          <cell r="AP88">
            <v>286.11</v>
          </cell>
          <cell r="AQ88">
            <v>42.92</v>
          </cell>
          <cell r="AR88">
            <v>2.86</v>
          </cell>
          <cell r="AS88">
            <v>10</v>
          </cell>
          <cell r="AT88">
            <v>667.91</v>
          </cell>
          <cell r="AU88">
            <v>40.92</v>
          </cell>
          <cell r="AV88">
            <v>27.28</v>
          </cell>
          <cell r="AW88">
            <v>2.73</v>
          </cell>
          <cell r="AX88">
            <v>5.46</v>
          </cell>
          <cell r="AY88">
            <v>8.18</v>
          </cell>
          <cell r="AZ88">
            <v>42.92</v>
          </cell>
          <cell r="BA88">
            <v>28.61</v>
          </cell>
          <cell r="BB88">
            <v>2.86</v>
          </cell>
          <cell r="BC88">
            <v>19.100000000000001</v>
          </cell>
          <cell r="BD88">
            <v>4.09</v>
          </cell>
          <cell r="BE88">
            <v>1.36</v>
          </cell>
          <cell r="BF88">
            <v>1</v>
          </cell>
          <cell r="BG88">
            <v>3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1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0.4</v>
          </cell>
          <cell r="CE88">
            <v>188.91</v>
          </cell>
          <cell r="CF88">
            <v>479</v>
          </cell>
          <cell r="CG88" t="str">
            <v>بنها 87</v>
          </cell>
          <cell r="CH88" t="str">
            <v>فقط أربعمائة وتسعة وسبعون جنيه</v>
          </cell>
        </row>
        <row r="89">
          <cell r="A89">
            <v>88</v>
          </cell>
          <cell r="B89" t="str">
            <v>بنها 88</v>
          </cell>
          <cell r="C89">
            <v>0</v>
          </cell>
          <cell r="D89" t="str">
            <v>الثالثة</v>
          </cell>
          <cell r="E89">
            <v>0</v>
          </cell>
          <cell r="F89" t="str">
            <v>متزوجه</v>
          </cell>
          <cell r="G89">
            <v>0</v>
          </cell>
          <cell r="H89">
            <v>0</v>
          </cell>
          <cell r="I89" t="str">
            <v>نقابى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 t="str">
            <v>نعم</v>
          </cell>
          <cell r="P89">
            <v>0</v>
          </cell>
          <cell r="Q89">
            <v>0</v>
          </cell>
          <cell r="R89">
            <v>70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169.44</v>
          </cell>
          <cell r="X89">
            <v>184.96</v>
          </cell>
          <cell r="Y89">
            <v>27.74</v>
          </cell>
          <cell r="Z89">
            <v>1.85</v>
          </cell>
          <cell r="AA89">
            <v>2.77</v>
          </cell>
          <cell r="AB89">
            <v>3.7</v>
          </cell>
          <cell r="AC89">
            <v>2</v>
          </cell>
          <cell r="AD89">
            <v>4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12.4</v>
          </cell>
          <cell r="AK89">
            <v>13.28</v>
          </cell>
          <cell r="AL89">
            <v>30</v>
          </cell>
          <cell r="AM89">
            <v>36</v>
          </cell>
          <cell r="AN89">
            <v>25.42</v>
          </cell>
          <cell r="AO89">
            <v>25.42</v>
          </cell>
          <cell r="AP89">
            <v>123.1</v>
          </cell>
          <cell r="AQ89">
            <v>18.47</v>
          </cell>
          <cell r="AR89">
            <v>1.23</v>
          </cell>
          <cell r="AS89">
            <v>10</v>
          </cell>
          <cell r="AT89">
            <v>373.82000000000011</v>
          </cell>
          <cell r="AU89">
            <v>27.74</v>
          </cell>
          <cell r="AV89">
            <v>18.5</v>
          </cell>
          <cell r="AW89">
            <v>1.85</v>
          </cell>
          <cell r="AX89">
            <v>3.7</v>
          </cell>
          <cell r="AY89">
            <v>5.55</v>
          </cell>
          <cell r="AZ89">
            <v>18.47</v>
          </cell>
          <cell r="BA89">
            <v>12.31</v>
          </cell>
          <cell r="BB89">
            <v>1.23</v>
          </cell>
          <cell r="BC89">
            <v>12.95</v>
          </cell>
          <cell r="BD89">
            <v>2.77</v>
          </cell>
          <cell r="BE89">
            <v>0.92</v>
          </cell>
          <cell r="BF89">
            <v>1</v>
          </cell>
          <cell r="BG89">
            <v>3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1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0.2</v>
          </cell>
          <cell r="CE89">
            <v>111.19</v>
          </cell>
          <cell r="CF89">
            <v>262.63</v>
          </cell>
          <cell r="CG89" t="str">
            <v>بنها 88</v>
          </cell>
          <cell r="CH89" t="str">
            <v>فقط مائتان واثنان وستون جنيه وثلاثة وستون قرش</v>
          </cell>
        </row>
        <row r="90">
          <cell r="A90">
            <v>89</v>
          </cell>
          <cell r="B90" t="str">
            <v>بنها 89</v>
          </cell>
          <cell r="C90">
            <v>0</v>
          </cell>
          <cell r="D90" t="str">
            <v>الثانية</v>
          </cell>
          <cell r="E90">
            <v>0</v>
          </cell>
          <cell r="F90" t="str">
            <v>متزوج</v>
          </cell>
          <cell r="G90">
            <v>2</v>
          </cell>
          <cell r="H90">
            <v>0</v>
          </cell>
          <cell r="I90" t="str">
            <v>نقابى</v>
          </cell>
          <cell r="J90" t="str">
            <v>نعم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 t="str">
            <v>نعم</v>
          </cell>
          <cell r="P90" t="str">
            <v>ب ت</v>
          </cell>
          <cell r="Q90">
            <v>0</v>
          </cell>
          <cell r="R90">
            <v>70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254.4</v>
          </cell>
          <cell r="X90">
            <v>275.78000000000003</v>
          </cell>
          <cell r="Y90">
            <v>41.37</v>
          </cell>
          <cell r="Z90">
            <v>2.76</v>
          </cell>
          <cell r="AA90">
            <v>4.1399999999999997</v>
          </cell>
          <cell r="AB90">
            <v>5.52</v>
          </cell>
          <cell r="AC90">
            <v>6</v>
          </cell>
          <cell r="AD90">
            <v>4</v>
          </cell>
          <cell r="AE90">
            <v>0</v>
          </cell>
          <cell r="AF90">
            <v>0</v>
          </cell>
          <cell r="AG90">
            <v>0</v>
          </cell>
          <cell r="AH90">
            <v>11</v>
          </cell>
          <cell r="AI90">
            <v>127.2</v>
          </cell>
          <cell r="AJ90">
            <v>17.86</v>
          </cell>
          <cell r="AK90">
            <v>19.48</v>
          </cell>
          <cell r="AL90">
            <v>42.4</v>
          </cell>
          <cell r="AM90">
            <v>36</v>
          </cell>
          <cell r="AN90">
            <v>38.159999999999997</v>
          </cell>
          <cell r="AO90">
            <v>38.159999999999997</v>
          </cell>
          <cell r="AP90">
            <v>302.10000000000002</v>
          </cell>
          <cell r="AQ90">
            <v>45.32</v>
          </cell>
          <cell r="AR90">
            <v>3.02</v>
          </cell>
          <cell r="AS90">
            <v>10</v>
          </cell>
          <cell r="AT90">
            <v>690.01</v>
          </cell>
          <cell r="AU90">
            <v>41.37</v>
          </cell>
          <cell r="AV90">
            <v>27.58</v>
          </cell>
          <cell r="AW90">
            <v>2.76</v>
          </cell>
          <cell r="AX90">
            <v>5.52</v>
          </cell>
          <cell r="AY90">
            <v>8.27</v>
          </cell>
          <cell r="AZ90">
            <v>45.32</v>
          </cell>
          <cell r="BA90">
            <v>30.21</v>
          </cell>
          <cell r="BB90">
            <v>3.02</v>
          </cell>
          <cell r="BC90">
            <v>19.3</v>
          </cell>
          <cell r="BD90">
            <v>4.1399999999999997</v>
          </cell>
          <cell r="BE90">
            <v>1.38</v>
          </cell>
          <cell r="BF90">
            <v>1</v>
          </cell>
          <cell r="BG90">
            <v>3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1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0.4</v>
          </cell>
          <cell r="CE90">
            <v>194.27</v>
          </cell>
          <cell r="CF90">
            <v>495.74</v>
          </cell>
          <cell r="CG90" t="str">
            <v>بنها 89</v>
          </cell>
          <cell r="CH90" t="str">
            <v>فقط أربعمائة وخمسة وتسعون جنيه وأربعة وسبعون قرش</v>
          </cell>
        </row>
        <row r="91">
          <cell r="A91">
            <v>90</v>
          </cell>
          <cell r="B91" t="str">
            <v>بنها 90</v>
          </cell>
          <cell r="C91">
            <v>0</v>
          </cell>
          <cell r="D91" t="str">
            <v>الثالثة</v>
          </cell>
          <cell r="E91">
            <v>0</v>
          </cell>
          <cell r="F91" t="str">
            <v>متزوج</v>
          </cell>
          <cell r="G91">
            <v>2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70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178.19</v>
          </cell>
          <cell r="X91">
            <v>193.35999999999999</v>
          </cell>
          <cell r="Y91">
            <v>29</v>
          </cell>
          <cell r="Z91">
            <v>1.93</v>
          </cell>
          <cell r="AA91">
            <v>2.9</v>
          </cell>
          <cell r="AB91">
            <v>3.87</v>
          </cell>
          <cell r="AC91">
            <v>6</v>
          </cell>
          <cell r="AD91">
            <v>4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12.25</v>
          </cell>
          <cell r="AK91">
            <v>13.43</v>
          </cell>
          <cell r="AL91">
            <v>30.18</v>
          </cell>
          <cell r="AM91">
            <v>36</v>
          </cell>
          <cell r="AN91">
            <v>26.73</v>
          </cell>
          <cell r="AO91">
            <v>26.73</v>
          </cell>
          <cell r="AP91">
            <v>128.59</v>
          </cell>
          <cell r="AQ91">
            <v>19.29</v>
          </cell>
          <cell r="AR91">
            <v>1.29</v>
          </cell>
          <cell r="AS91">
            <v>10</v>
          </cell>
          <cell r="AT91">
            <v>390.2299999999999</v>
          </cell>
          <cell r="AU91">
            <v>29</v>
          </cell>
          <cell r="AV91">
            <v>19.34</v>
          </cell>
          <cell r="AW91">
            <v>1.93</v>
          </cell>
          <cell r="AX91">
            <v>3.87</v>
          </cell>
          <cell r="AY91">
            <v>5.8</v>
          </cell>
          <cell r="AZ91">
            <v>19.29</v>
          </cell>
          <cell r="BA91">
            <v>12.86</v>
          </cell>
          <cell r="BB91">
            <v>1.29</v>
          </cell>
          <cell r="BC91">
            <v>0</v>
          </cell>
          <cell r="BD91">
            <v>2.9</v>
          </cell>
          <cell r="BE91">
            <v>0.97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5.88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0.2</v>
          </cell>
          <cell r="CE91">
            <v>103.33</v>
          </cell>
          <cell r="CF91">
            <v>286.89999999999998</v>
          </cell>
          <cell r="CG91" t="str">
            <v>بنها 90</v>
          </cell>
          <cell r="CH91" t="str">
            <v>فقط مائتان وستة وثمانون جنيه وتسعون قرش</v>
          </cell>
        </row>
        <row r="92">
          <cell r="A92">
            <v>91</v>
          </cell>
          <cell r="B92" t="str">
            <v>بنها 91</v>
          </cell>
          <cell r="C92">
            <v>0</v>
          </cell>
          <cell r="D92" t="str">
            <v>الثانية</v>
          </cell>
          <cell r="E92">
            <v>0</v>
          </cell>
          <cell r="F92" t="str">
            <v>متزوج</v>
          </cell>
          <cell r="G92">
            <v>2</v>
          </cell>
          <cell r="H92">
            <v>0</v>
          </cell>
          <cell r="I92" t="str">
            <v>نقابى</v>
          </cell>
          <cell r="J92" t="str">
            <v>نعم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 t="str">
            <v>نعم</v>
          </cell>
          <cell r="P92" t="str">
            <v>ب ت</v>
          </cell>
          <cell r="Q92">
            <v>0</v>
          </cell>
          <cell r="R92">
            <v>70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253.09</v>
          </cell>
          <cell r="X92">
            <v>274.02999999999997</v>
          </cell>
          <cell r="Y92">
            <v>41.1</v>
          </cell>
          <cell r="Z92">
            <v>2.74</v>
          </cell>
          <cell r="AA92">
            <v>4.1100000000000003</v>
          </cell>
          <cell r="AB92">
            <v>5.48</v>
          </cell>
          <cell r="AC92">
            <v>6</v>
          </cell>
          <cell r="AD92">
            <v>4</v>
          </cell>
          <cell r="AE92">
            <v>0</v>
          </cell>
          <cell r="AF92">
            <v>0</v>
          </cell>
          <cell r="AG92">
            <v>0</v>
          </cell>
          <cell r="AH92">
            <v>11</v>
          </cell>
          <cell r="AI92">
            <v>126.55</v>
          </cell>
          <cell r="AJ92">
            <v>17.82</v>
          </cell>
          <cell r="AK92">
            <v>19.399999999999999</v>
          </cell>
          <cell r="AL92">
            <v>43.14</v>
          </cell>
          <cell r="AM92">
            <v>36</v>
          </cell>
          <cell r="AN92">
            <v>37.96</v>
          </cell>
          <cell r="AO92">
            <v>37.96</v>
          </cell>
          <cell r="AP92">
            <v>301.87</v>
          </cell>
          <cell r="AQ92">
            <v>45.28</v>
          </cell>
          <cell r="AR92">
            <v>3.02</v>
          </cell>
          <cell r="AS92">
            <v>10</v>
          </cell>
          <cell r="AT92">
            <v>687.63</v>
          </cell>
          <cell r="AU92">
            <v>41.1</v>
          </cell>
          <cell r="AV92">
            <v>27.4</v>
          </cell>
          <cell r="AW92">
            <v>2.74</v>
          </cell>
          <cell r="AX92">
            <v>5.48</v>
          </cell>
          <cell r="AY92">
            <v>8.2200000000000006</v>
          </cell>
          <cell r="AZ92">
            <v>45.28</v>
          </cell>
          <cell r="BA92">
            <v>30.19</v>
          </cell>
          <cell r="BB92">
            <v>3.02</v>
          </cell>
          <cell r="BC92">
            <v>19.18</v>
          </cell>
          <cell r="BD92">
            <v>4.1100000000000003</v>
          </cell>
          <cell r="BE92">
            <v>1.37</v>
          </cell>
          <cell r="BF92">
            <v>1</v>
          </cell>
          <cell r="BG92">
            <v>3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1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0.4</v>
          </cell>
          <cell r="CE92">
            <v>193.49</v>
          </cell>
          <cell r="CF92">
            <v>494.14</v>
          </cell>
          <cell r="CG92" t="str">
            <v>بنها 91</v>
          </cell>
          <cell r="CH92" t="str">
            <v>فقط أربعمائة وأربعة وتسعون جنيه وأربعة عشر قرش</v>
          </cell>
        </row>
        <row r="93">
          <cell r="A93">
            <v>92</v>
          </cell>
          <cell r="B93" t="str">
            <v>بنها 92</v>
          </cell>
          <cell r="C93">
            <v>0</v>
          </cell>
          <cell r="D93" t="str">
            <v>الثانية</v>
          </cell>
          <cell r="E93">
            <v>0</v>
          </cell>
          <cell r="F93" t="str">
            <v>متزوجه</v>
          </cell>
          <cell r="G93">
            <v>0</v>
          </cell>
          <cell r="H93">
            <v>0</v>
          </cell>
          <cell r="I93" t="str">
            <v>نقابى</v>
          </cell>
          <cell r="J93" t="str">
            <v>نعم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 t="str">
            <v>نعم</v>
          </cell>
          <cell r="P93" t="str">
            <v>ب ت</v>
          </cell>
          <cell r="Q93">
            <v>0</v>
          </cell>
          <cell r="R93">
            <v>70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354.64</v>
          </cell>
          <cell r="X93">
            <v>382.65</v>
          </cell>
          <cell r="Y93">
            <v>57.4</v>
          </cell>
          <cell r="Z93">
            <v>3.83</v>
          </cell>
          <cell r="AA93">
            <v>5.74</v>
          </cell>
          <cell r="AB93">
            <v>7.65</v>
          </cell>
          <cell r="AC93">
            <v>2</v>
          </cell>
          <cell r="AD93">
            <v>4</v>
          </cell>
          <cell r="AE93">
            <v>0</v>
          </cell>
          <cell r="AF93">
            <v>0</v>
          </cell>
          <cell r="AG93">
            <v>0</v>
          </cell>
          <cell r="AH93">
            <v>11</v>
          </cell>
          <cell r="AI93">
            <v>177.32</v>
          </cell>
          <cell r="AJ93">
            <v>24.97</v>
          </cell>
          <cell r="AK93">
            <v>27.6</v>
          </cell>
          <cell r="AL93">
            <v>59.74</v>
          </cell>
          <cell r="AM93">
            <v>36</v>
          </cell>
          <cell r="AN93">
            <v>53.2</v>
          </cell>
          <cell r="AO93">
            <v>53.2</v>
          </cell>
          <cell r="AP93">
            <v>395.83</v>
          </cell>
          <cell r="AQ93">
            <v>59.37</v>
          </cell>
          <cell r="AR93">
            <v>3.96</v>
          </cell>
          <cell r="AS93">
            <v>10</v>
          </cell>
          <cell r="AT93">
            <v>926.43000000000006</v>
          </cell>
          <cell r="AU93">
            <v>57.4</v>
          </cell>
          <cell r="AV93">
            <v>38.270000000000003</v>
          </cell>
          <cell r="AW93">
            <v>3.83</v>
          </cell>
          <cell r="AX93">
            <v>7.65</v>
          </cell>
          <cell r="AY93">
            <v>11.48</v>
          </cell>
          <cell r="AZ93">
            <v>59.37</v>
          </cell>
          <cell r="BA93">
            <v>39.58</v>
          </cell>
          <cell r="BB93">
            <v>3.96</v>
          </cell>
          <cell r="BC93">
            <v>26.79</v>
          </cell>
          <cell r="BD93">
            <v>5.74</v>
          </cell>
          <cell r="BE93">
            <v>1.91</v>
          </cell>
          <cell r="BF93">
            <v>1</v>
          </cell>
          <cell r="BG93">
            <v>3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1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0.6</v>
          </cell>
          <cell r="CE93">
            <v>261.58</v>
          </cell>
          <cell r="CF93">
            <v>664.85</v>
          </cell>
          <cell r="CG93" t="str">
            <v>بنها 92</v>
          </cell>
          <cell r="CH93" t="str">
            <v>فقط ستمائة وأربعة وستون جنيه وخمسة وثمانون قرش</v>
          </cell>
        </row>
        <row r="94">
          <cell r="A94">
            <v>93</v>
          </cell>
          <cell r="B94" t="str">
            <v>بنها 93</v>
          </cell>
          <cell r="C94">
            <v>0</v>
          </cell>
          <cell r="D94" t="str">
            <v>الثانية</v>
          </cell>
          <cell r="E94">
            <v>0</v>
          </cell>
          <cell r="F94" t="str">
            <v>متزوجه</v>
          </cell>
          <cell r="G94">
            <v>0</v>
          </cell>
          <cell r="H94">
            <v>0</v>
          </cell>
          <cell r="I94" t="str">
            <v>نقابى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 t="str">
            <v>لا</v>
          </cell>
          <cell r="O94" t="str">
            <v>نعم</v>
          </cell>
          <cell r="P94">
            <v>0</v>
          </cell>
          <cell r="Q94">
            <v>0</v>
          </cell>
          <cell r="R94">
            <v>70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429.26</v>
          </cell>
          <cell r="X94">
            <v>463.45</v>
          </cell>
          <cell r="Y94">
            <v>69.52</v>
          </cell>
          <cell r="Z94">
            <v>4.63</v>
          </cell>
          <cell r="AA94">
            <v>6.95</v>
          </cell>
          <cell r="AB94">
            <v>9.27</v>
          </cell>
          <cell r="AC94">
            <v>2</v>
          </cell>
          <cell r="AD94">
            <v>4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214.63</v>
          </cell>
          <cell r="AJ94">
            <v>31.51</v>
          </cell>
          <cell r="AK94">
            <v>34.08</v>
          </cell>
          <cell r="AL94">
            <v>73.819999999999993</v>
          </cell>
          <cell r="AM94">
            <v>39.82</v>
          </cell>
          <cell r="AN94">
            <v>64.39</v>
          </cell>
          <cell r="AO94">
            <v>64.39</v>
          </cell>
          <cell r="AP94">
            <v>464.25</v>
          </cell>
          <cell r="AQ94">
            <v>0</v>
          </cell>
          <cell r="AR94">
            <v>0</v>
          </cell>
          <cell r="AS94">
            <v>10</v>
          </cell>
          <cell r="AT94">
            <v>1028.0700000000002</v>
          </cell>
          <cell r="AU94">
            <v>69.52</v>
          </cell>
          <cell r="AV94">
            <v>46.35</v>
          </cell>
          <cell r="AW94">
            <v>4.63</v>
          </cell>
          <cell r="AX94">
            <v>9.27</v>
          </cell>
          <cell r="AY94">
            <v>13.9</v>
          </cell>
          <cell r="AZ94">
            <v>0</v>
          </cell>
          <cell r="BA94">
            <v>0</v>
          </cell>
          <cell r="BB94">
            <v>0</v>
          </cell>
          <cell r="BC94">
            <v>32.44</v>
          </cell>
          <cell r="BD94">
            <v>6.95</v>
          </cell>
          <cell r="BE94">
            <v>2.3199999999999998</v>
          </cell>
          <cell r="BF94">
            <v>1</v>
          </cell>
          <cell r="BG94">
            <v>3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1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0.8</v>
          </cell>
          <cell r="CE94">
            <v>191.18</v>
          </cell>
          <cell r="CF94">
            <v>836.89</v>
          </cell>
          <cell r="CG94" t="str">
            <v>بنها 93</v>
          </cell>
          <cell r="CH94" t="str">
            <v>فقط ثمانمائة وستة وثلاثون جنيه وتسعة وثمانون قرش</v>
          </cell>
        </row>
        <row r="95">
          <cell r="A95">
            <v>94</v>
          </cell>
          <cell r="B95" t="str">
            <v>بنها 94</v>
          </cell>
          <cell r="C95">
            <v>0</v>
          </cell>
          <cell r="D95" t="str">
            <v>الثانية</v>
          </cell>
          <cell r="E95">
            <v>0</v>
          </cell>
          <cell r="F95" t="str">
            <v>متزوجه</v>
          </cell>
          <cell r="G95">
            <v>0</v>
          </cell>
          <cell r="H95">
            <v>0</v>
          </cell>
          <cell r="I95" t="str">
            <v>نقابى</v>
          </cell>
          <cell r="J95" t="str">
            <v>نعم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 t="str">
            <v>نعم</v>
          </cell>
          <cell r="P95" t="str">
            <v>ب ت</v>
          </cell>
          <cell r="Q95">
            <v>0</v>
          </cell>
          <cell r="R95">
            <v>70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327.13</v>
          </cell>
          <cell r="X95">
            <v>352.92</v>
          </cell>
          <cell r="Y95">
            <v>52.94</v>
          </cell>
          <cell r="Z95">
            <v>3.53</v>
          </cell>
          <cell r="AA95">
            <v>5.29</v>
          </cell>
          <cell r="AB95">
            <v>7.06</v>
          </cell>
          <cell r="AC95">
            <v>2</v>
          </cell>
          <cell r="AD95">
            <v>4</v>
          </cell>
          <cell r="AE95">
            <v>0</v>
          </cell>
          <cell r="AF95">
            <v>0</v>
          </cell>
          <cell r="AG95">
            <v>0</v>
          </cell>
          <cell r="AH95">
            <v>11</v>
          </cell>
          <cell r="AI95">
            <v>163.57</v>
          </cell>
          <cell r="AJ95">
            <v>23.04</v>
          </cell>
          <cell r="AK95">
            <v>24.97</v>
          </cell>
          <cell r="AL95">
            <v>56.13</v>
          </cell>
          <cell r="AM95">
            <v>36</v>
          </cell>
          <cell r="AN95">
            <v>49.07</v>
          </cell>
          <cell r="AO95">
            <v>49.07</v>
          </cell>
          <cell r="AP95">
            <v>369.78</v>
          </cell>
          <cell r="AQ95">
            <v>55.47</v>
          </cell>
          <cell r="AR95">
            <v>3.7</v>
          </cell>
          <cell r="AS95">
            <v>10</v>
          </cell>
          <cell r="AT95">
            <v>860.68999999999994</v>
          </cell>
          <cell r="AU95">
            <v>52.94</v>
          </cell>
          <cell r="AV95">
            <v>35.29</v>
          </cell>
          <cell r="AW95">
            <v>3.53</v>
          </cell>
          <cell r="AX95">
            <v>7.06</v>
          </cell>
          <cell r="AY95">
            <v>10.59</v>
          </cell>
          <cell r="AZ95">
            <v>55.47</v>
          </cell>
          <cell r="BA95">
            <v>36.979999999999997</v>
          </cell>
          <cell r="BB95">
            <v>3.7</v>
          </cell>
          <cell r="BC95">
            <v>24.7</v>
          </cell>
          <cell r="BD95">
            <v>5.29</v>
          </cell>
          <cell r="BE95">
            <v>1.76</v>
          </cell>
          <cell r="BF95">
            <v>1</v>
          </cell>
          <cell r="BG95">
            <v>3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1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0.6</v>
          </cell>
          <cell r="CE95">
            <v>242.91</v>
          </cell>
          <cell r="CF95">
            <v>617.78</v>
          </cell>
          <cell r="CG95" t="str">
            <v>بنها 94</v>
          </cell>
          <cell r="CH95" t="str">
            <v>فقط ستمائة وسبعة عشر جنيه وثمانية وسبعون قرش</v>
          </cell>
        </row>
        <row r="96">
          <cell r="A96">
            <v>95</v>
          </cell>
          <cell r="B96" t="str">
            <v>بنها 95</v>
          </cell>
          <cell r="C96">
            <v>0</v>
          </cell>
          <cell r="D96" t="str">
            <v>الثانية</v>
          </cell>
          <cell r="E96">
            <v>0</v>
          </cell>
          <cell r="F96" t="str">
            <v>متزوجه</v>
          </cell>
          <cell r="G96">
            <v>0</v>
          </cell>
          <cell r="H96">
            <v>0</v>
          </cell>
          <cell r="I96" t="str">
            <v>نقابى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 t="str">
            <v>نعم</v>
          </cell>
          <cell r="P96">
            <v>0</v>
          </cell>
          <cell r="Q96">
            <v>0</v>
          </cell>
          <cell r="R96">
            <v>70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244.37</v>
          </cell>
          <cell r="X96">
            <v>264.45</v>
          </cell>
          <cell r="Y96">
            <v>39.67</v>
          </cell>
          <cell r="Z96">
            <v>2.64</v>
          </cell>
          <cell r="AA96">
            <v>3.97</v>
          </cell>
          <cell r="AB96">
            <v>5.29</v>
          </cell>
          <cell r="AC96">
            <v>2</v>
          </cell>
          <cell r="AD96">
            <v>4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122.19</v>
          </cell>
          <cell r="AJ96">
            <v>17.02</v>
          </cell>
          <cell r="AK96">
            <v>18.600000000000001</v>
          </cell>
          <cell r="AL96">
            <v>40.56</v>
          </cell>
          <cell r="AM96">
            <v>36</v>
          </cell>
          <cell r="AN96">
            <v>36.659999999999997</v>
          </cell>
          <cell r="AO96">
            <v>36.659999999999997</v>
          </cell>
          <cell r="AP96">
            <v>277.02999999999997</v>
          </cell>
          <cell r="AQ96">
            <v>41.55</v>
          </cell>
          <cell r="AR96">
            <v>2.77</v>
          </cell>
          <cell r="AS96">
            <v>10</v>
          </cell>
          <cell r="AT96">
            <v>647.37</v>
          </cell>
          <cell r="AU96">
            <v>39.67</v>
          </cell>
          <cell r="AV96">
            <v>26.45</v>
          </cell>
          <cell r="AW96">
            <v>2.64</v>
          </cell>
          <cell r="AX96">
            <v>5.29</v>
          </cell>
          <cell r="AY96">
            <v>7.93</v>
          </cell>
          <cell r="AZ96">
            <v>41.55</v>
          </cell>
          <cell r="BA96">
            <v>27.7</v>
          </cell>
          <cell r="BB96">
            <v>2.77</v>
          </cell>
          <cell r="BC96">
            <v>18.510000000000002</v>
          </cell>
          <cell r="BD96">
            <v>3.97</v>
          </cell>
          <cell r="BE96">
            <v>1.32</v>
          </cell>
          <cell r="BF96">
            <v>1</v>
          </cell>
          <cell r="BG96">
            <v>3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1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0.4</v>
          </cell>
          <cell r="CE96">
            <v>183.2</v>
          </cell>
          <cell r="CF96">
            <v>464.17</v>
          </cell>
          <cell r="CG96" t="str">
            <v>بنها 95</v>
          </cell>
          <cell r="CH96" t="str">
            <v>فقط أربعمائة وأربعة وستون جنيه وسبعة عشر قرش</v>
          </cell>
        </row>
        <row r="97">
          <cell r="A97">
            <v>96</v>
          </cell>
          <cell r="B97" t="str">
            <v>بنها 96</v>
          </cell>
          <cell r="C97">
            <v>0</v>
          </cell>
          <cell r="D97" t="str">
            <v>الثانية</v>
          </cell>
          <cell r="E97">
            <v>0</v>
          </cell>
          <cell r="F97" t="str">
            <v>متزوجه</v>
          </cell>
          <cell r="G97">
            <v>0</v>
          </cell>
          <cell r="H97">
            <v>0</v>
          </cell>
          <cell r="I97" t="str">
            <v>نقابى</v>
          </cell>
          <cell r="J97" t="str">
            <v>نعم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 t="str">
            <v>نعم</v>
          </cell>
          <cell r="P97" t="str">
            <v>ب ت</v>
          </cell>
          <cell r="Q97">
            <v>0</v>
          </cell>
          <cell r="R97">
            <v>70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274.74</v>
          </cell>
          <cell r="X97">
            <v>297.04000000000002</v>
          </cell>
          <cell r="Y97">
            <v>44.56</v>
          </cell>
          <cell r="Z97">
            <v>2.97</v>
          </cell>
          <cell r="AA97">
            <v>4.46</v>
          </cell>
          <cell r="AB97">
            <v>5.94</v>
          </cell>
          <cell r="AC97">
            <v>2</v>
          </cell>
          <cell r="AD97">
            <v>4</v>
          </cell>
          <cell r="AE97">
            <v>0</v>
          </cell>
          <cell r="AF97">
            <v>0</v>
          </cell>
          <cell r="AG97">
            <v>0</v>
          </cell>
          <cell r="AH97">
            <v>11</v>
          </cell>
          <cell r="AI97">
            <v>137.37</v>
          </cell>
          <cell r="AJ97">
            <v>19.100000000000001</v>
          </cell>
          <cell r="AK97">
            <v>20.93</v>
          </cell>
          <cell r="AL97">
            <v>46.54</v>
          </cell>
          <cell r="AM97">
            <v>36</v>
          </cell>
          <cell r="AN97">
            <v>41.21</v>
          </cell>
          <cell r="AO97">
            <v>41.21</v>
          </cell>
          <cell r="AP97">
            <v>318.14999999999998</v>
          </cell>
          <cell r="AQ97">
            <v>47.72</v>
          </cell>
          <cell r="AR97">
            <v>3.18</v>
          </cell>
          <cell r="AS97">
            <v>10</v>
          </cell>
          <cell r="AT97">
            <v>734.0200000000001</v>
          </cell>
          <cell r="AU97">
            <v>44.56</v>
          </cell>
          <cell r="AV97">
            <v>29.7</v>
          </cell>
          <cell r="AW97">
            <v>2.97</v>
          </cell>
          <cell r="AX97">
            <v>5.94</v>
          </cell>
          <cell r="AY97">
            <v>8.91</v>
          </cell>
          <cell r="AZ97">
            <v>47.72</v>
          </cell>
          <cell r="BA97">
            <v>31.82</v>
          </cell>
          <cell r="BB97">
            <v>3.18</v>
          </cell>
          <cell r="BC97">
            <v>20.79</v>
          </cell>
          <cell r="BD97">
            <v>4.46</v>
          </cell>
          <cell r="BE97">
            <v>1.49</v>
          </cell>
          <cell r="BF97">
            <v>1</v>
          </cell>
          <cell r="BG97">
            <v>3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1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0.4</v>
          </cell>
          <cell r="CE97">
            <v>206.94</v>
          </cell>
          <cell r="CF97">
            <v>527.08000000000004</v>
          </cell>
          <cell r="CG97" t="str">
            <v>بنها 96</v>
          </cell>
          <cell r="CH97" t="str">
            <v>فقط خمسمائة وسبعة وعشرون جنيه وثمانية قرش</v>
          </cell>
        </row>
        <row r="98">
          <cell r="A98">
            <v>97</v>
          </cell>
          <cell r="B98" t="str">
            <v>بنها 97</v>
          </cell>
          <cell r="C98">
            <v>0</v>
          </cell>
          <cell r="D98" t="str">
            <v>الثانية</v>
          </cell>
          <cell r="E98">
            <v>0</v>
          </cell>
          <cell r="F98" t="str">
            <v>متزوج</v>
          </cell>
          <cell r="G98">
            <v>2</v>
          </cell>
          <cell r="H98">
            <v>0</v>
          </cell>
          <cell r="I98" t="str">
            <v>نقابى</v>
          </cell>
          <cell r="J98" t="str">
            <v>نعم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 t="str">
            <v>نعم</v>
          </cell>
          <cell r="P98" t="str">
            <v>ب ت</v>
          </cell>
          <cell r="Q98">
            <v>0</v>
          </cell>
          <cell r="R98">
            <v>70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282.83999999999997</v>
          </cell>
          <cell r="X98">
            <v>306.21999999999997</v>
          </cell>
          <cell r="Y98">
            <v>45.93</v>
          </cell>
          <cell r="Z98">
            <v>3.06</v>
          </cell>
          <cell r="AA98">
            <v>4.59</v>
          </cell>
          <cell r="AB98">
            <v>6.12</v>
          </cell>
          <cell r="AC98">
            <v>6</v>
          </cell>
          <cell r="AD98">
            <v>4</v>
          </cell>
          <cell r="AE98">
            <v>0</v>
          </cell>
          <cell r="AF98">
            <v>0</v>
          </cell>
          <cell r="AG98">
            <v>0</v>
          </cell>
          <cell r="AH98">
            <v>11</v>
          </cell>
          <cell r="AI98">
            <v>141.41999999999999</v>
          </cell>
          <cell r="AJ98">
            <v>19.989999999999998</v>
          </cell>
          <cell r="AK98">
            <v>21.75</v>
          </cell>
          <cell r="AL98">
            <v>48.24</v>
          </cell>
          <cell r="AM98">
            <v>36</v>
          </cell>
          <cell r="AN98">
            <v>42.43</v>
          </cell>
          <cell r="AO98">
            <v>42.43</v>
          </cell>
          <cell r="AP98">
            <v>330.83</v>
          </cell>
          <cell r="AQ98">
            <v>49.62</v>
          </cell>
          <cell r="AR98">
            <v>3.31</v>
          </cell>
          <cell r="AS98">
            <v>10</v>
          </cell>
          <cell r="AT98">
            <v>759.67999999999972</v>
          </cell>
          <cell r="AU98">
            <v>45.93</v>
          </cell>
          <cell r="AV98">
            <v>30.62</v>
          </cell>
          <cell r="AW98">
            <v>3.06</v>
          </cell>
          <cell r="AX98">
            <v>6.12</v>
          </cell>
          <cell r="AY98">
            <v>9.19</v>
          </cell>
          <cell r="AZ98">
            <v>49.62</v>
          </cell>
          <cell r="BA98">
            <v>33.08</v>
          </cell>
          <cell r="BB98">
            <v>3.31</v>
          </cell>
          <cell r="BC98">
            <v>21.44</v>
          </cell>
          <cell r="BD98">
            <v>4.59</v>
          </cell>
          <cell r="BE98">
            <v>1.53</v>
          </cell>
          <cell r="BF98">
            <v>1</v>
          </cell>
          <cell r="BG98">
            <v>3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1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0.5</v>
          </cell>
          <cell r="CE98">
            <v>213.99</v>
          </cell>
          <cell r="CF98">
            <v>545.69000000000005</v>
          </cell>
          <cell r="CG98" t="str">
            <v>بنها 97</v>
          </cell>
          <cell r="CH98" t="str">
            <v>فقط خمسمائة وخمسة وأربعون جنيه وتسعة وستون قرش</v>
          </cell>
        </row>
        <row r="99">
          <cell r="A99">
            <v>98</v>
          </cell>
          <cell r="B99" t="str">
            <v>بنها 98</v>
          </cell>
          <cell r="C99">
            <v>0</v>
          </cell>
          <cell r="D99" t="str">
            <v>الثالثة</v>
          </cell>
          <cell r="E99">
            <v>0</v>
          </cell>
          <cell r="F99" t="str">
            <v>متزوجه</v>
          </cell>
          <cell r="G99">
            <v>0</v>
          </cell>
          <cell r="H99">
            <v>0</v>
          </cell>
          <cell r="I99" t="str">
            <v>نقابى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 t="str">
            <v>نعم</v>
          </cell>
          <cell r="P99">
            <v>0</v>
          </cell>
          <cell r="Q99">
            <v>0</v>
          </cell>
          <cell r="R99">
            <v>70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214.52</v>
          </cell>
          <cell r="X99">
            <v>231.64000000000001</v>
          </cell>
          <cell r="Y99">
            <v>34.75</v>
          </cell>
          <cell r="Z99">
            <v>2.3199999999999998</v>
          </cell>
          <cell r="AA99">
            <v>3.47</v>
          </cell>
          <cell r="AB99">
            <v>4.63</v>
          </cell>
          <cell r="AC99">
            <v>2</v>
          </cell>
          <cell r="AD99">
            <v>4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107.26</v>
          </cell>
          <cell r="AJ99">
            <v>14.78</v>
          </cell>
          <cell r="AK99">
            <v>16.14</v>
          </cell>
          <cell r="AL99">
            <v>36.18</v>
          </cell>
          <cell r="AM99">
            <v>36</v>
          </cell>
          <cell r="AN99">
            <v>32.18</v>
          </cell>
          <cell r="AO99">
            <v>32.18</v>
          </cell>
          <cell r="AP99">
            <v>248.54</v>
          </cell>
          <cell r="AQ99">
            <v>37.28</v>
          </cell>
          <cell r="AR99">
            <v>2.4900000000000002</v>
          </cell>
          <cell r="AS99">
            <v>10</v>
          </cell>
          <cell r="AT99">
            <v>575.11999999999989</v>
          </cell>
          <cell r="AU99">
            <v>34.75</v>
          </cell>
          <cell r="AV99">
            <v>23.16</v>
          </cell>
          <cell r="AW99">
            <v>2.3199999999999998</v>
          </cell>
          <cell r="AX99">
            <v>4.63</v>
          </cell>
          <cell r="AY99">
            <v>6.95</v>
          </cell>
          <cell r="AZ99">
            <v>37.28</v>
          </cell>
          <cell r="BA99">
            <v>24.85</v>
          </cell>
          <cell r="BB99">
            <v>2.4900000000000002</v>
          </cell>
          <cell r="BC99">
            <v>16.21</v>
          </cell>
          <cell r="BD99">
            <v>3.47</v>
          </cell>
          <cell r="BE99">
            <v>1.1599999999999999</v>
          </cell>
          <cell r="BF99">
            <v>1</v>
          </cell>
          <cell r="BG99">
            <v>3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1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0.3</v>
          </cell>
          <cell r="CE99">
            <v>162.57</v>
          </cell>
          <cell r="CF99">
            <v>412.55</v>
          </cell>
          <cell r="CG99" t="str">
            <v>بنها 98</v>
          </cell>
          <cell r="CH99" t="str">
            <v>فقط أربعمائة وإثنى عشر جنيه وخمسة وخمسون قرش</v>
          </cell>
        </row>
        <row r="100">
          <cell r="A100">
            <v>99</v>
          </cell>
          <cell r="B100" t="str">
            <v>بنها 99</v>
          </cell>
          <cell r="C100">
            <v>0</v>
          </cell>
          <cell r="D100" t="str">
            <v>الثانية</v>
          </cell>
          <cell r="E100">
            <v>0</v>
          </cell>
          <cell r="F100" t="str">
            <v>متزوجه</v>
          </cell>
          <cell r="G100">
            <v>0</v>
          </cell>
          <cell r="H100">
            <v>0</v>
          </cell>
          <cell r="I100" t="str">
            <v>نقابى</v>
          </cell>
          <cell r="J100" t="str">
            <v>نعم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 t="str">
            <v>نعم</v>
          </cell>
          <cell r="P100" t="str">
            <v>ب ت</v>
          </cell>
          <cell r="Q100">
            <v>0</v>
          </cell>
          <cell r="R100">
            <v>70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349.61</v>
          </cell>
          <cell r="X100">
            <v>377.22</v>
          </cell>
          <cell r="Y100">
            <v>56.58</v>
          </cell>
          <cell r="Z100">
            <v>3.77</v>
          </cell>
          <cell r="AA100">
            <v>5.66</v>
          </cell>
          <cell r="AB100">
            <v>7.54</v>
          </cell>
          <cell r="AC100">
            <v>2</v>
          </cell>
          <cell r="AD100">
            <v>4</v>
          </cell>
          <cell r="AE100">
            <v>0</v>
          </cell>
          <cell r="AF100">
            <v>0</v>
          </cell>
          <cell r="AG100">
            <v>0</v>
          </cell>
          <cell r="AH100">
            <v>11</v>
          </cell>
          <cell r="AI100">
            <v>174.81</v>
          </cell>
          <cell r="AJ100">
            <v>24.57</v>
          </cell>
          <cell r="AK100">
            <v>27.21</v>
          </cell>
          <cell r="AL100">
            <v>58.95</v>
          </cell>
          <cell r="AM100">
            <v>36</v>
          </cell>
          <cell r="AN100">
            <v>52.44</v>
          </cell>
          <cell r="AO100">
            <v>52.44</v>
          </cell>
          <cell r="AP100">
            <v>390.98</v>
          </cell>
          <cell r="AQ100">
            <v>58.65</v>
          </cell>
          <cell r="AR100">
            <v>3.91</v>
          </cell>
          <cell r="AS100">
            <v>10</v>
          </cell>
          <cell r="AT100">
            <v>914.3100000000004</v>
          </cell>
          <cell r="AU100">
            <v>56.58</v>
          </cell>
          <cell r="AV100">
            <v>37.72</v>
          </cell>
          <cell r="AW100">
            <v>3.77</v>
          </cell>
          <cell r="AX100">
            <v>7.54</v>
          </cell>
          <cell r="AY100">
            <v>11.32</v>
          </cell>
          <cell r="AZ100">
            <v>58.65</v>
          </cell>
          <cell r="BA100">
            <v>39.1</v>
          </cell>
          <cell r="BB100">
            <v>3.91</v>
          </cell>
          <cell r="BC100">
            <v>26.41</v>
          </cell>
          <cell r="BD100">
            <v>5.66</v>
          </cell>
          <cell r="BE100">
            <v>1.89</v>
          </cell>
          <cell r="BF100">
            <v>1</v>
          </cell>
          <cell r="BG100">
            <v>3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1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0.6</v>
          </cell>
          <cell r="CE100">
            <v>258.14999999999998</v>
          </cell>
          <cell r="CF100">
            <v>656.16</v>
          </cell>
          <cell r="CG100" t="str">
            <v>بنها 99</v>
          </cell>
          <cell r="CH100" t="str">
            <v>فقط ستمائة وستة وخمسون جنيه وستة عشر قرش</v>
          </cell>
        </row>
        <row r="101">
          <cell r="A101">
            <v>100</v>
          </cell>
          <cell r="B101" t="str">
            <v>بنها 100</v>
          </cell>
          <cell r="C101">
            <v>0</v>
          </cell>
          <cell r="D101" t="str">
            <v>الثالثة</v>
          </cell>
          <cell r="E101">
            <v>0</v>
          </cell>
          <cell r="F101" t="str">
            <v>متزوجه</v>
          </cell>
          <cell r="G101">
            <v>0</v>
          </cell>
          <cell r="H101">
            <v>0</v>
          </cell>
          <cell r="I101" t="str">
            <v>نقابى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 t="str">
            <v>نعم</v>
          </cell>
          <cell r="P101">
            <v>0</v>
          </cell>
          <cell r="Q101">
            <v>0</v>
          </cell>
          <cell r="R101">
            <v>70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147.19999999999999</v>
          </cell>
          <cell r="X101">
            <v>156</v>
          </cell>
          <cell r="Y101">
            <v>23.4</v>
          </cell>
          <cell r="Z101">
            <v>1.56</v>
          </cell>
          <cell r="AA101">
            <v>2.34</v>
          </cell>
          <cell r="AB101">
            <v>3.12</v>
          </cell>
          <cell r="AC101">
            <v>2</v>
          </cell>
          <cell r="AD101">
            <v>4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73.599999999999994</v>
          </cell>
          <cell r="AJ101">
            <v>4.8</v>
          </cell>
          <cell r="AK101">
            <v>4.8</v>
          </cell>
          <cell r="AL101">
            <v>30</v>
          </cell>
          <cell r="AM101">
            <v>36</v>
          </cell>
          <cell r="AN101">
            <v>22.08</v>
          </cell>
          <cell r="AO101">
            <v>22.08</v>
          </cell>
          <cell r="AP101">
            <v>177.28</v>
          </cell>
          <cell r="AQ101">
            <v>26.59</v>
          </cell>
          <cell r="AR101">
            <v>1.77</v>
          </cell>
          <cell r="AS101">
            <v>10</v>
          </cell>
          <cell r="AT101">
            <v>402.06</v>
          </cell>
          <cell r="AU101">
            <v>23.4</v>
          </cell>
          <cell r="AV101">
            <v>15.6</v>
          </cell>
          <cell r="AW101">
            <v>1.56</v>
          </cell>
          <cell r="AX101">
            <v>3.12</v>
          </cell>
          <cell r="AY101">
            <v>4.68</v>
          </cell>
          <cell r="AZ101">
            <v>26.59</v>
          </cell>
          <cell r="BA101">
            <v>17.73</v>
          </cell>
          <cell r="BB101">
            <v>1.77</v>
          </cell>
          <cell r="BC101">
            <v>10.92</v>
          </cell>
          <cell r="BD101">
            <v>2.34</v>
          </cell>
          <cell r="BE101">
            <v>0.78</v>
          </cell>
          <cell r="BF101">
            <v>1</v>
          </cell>
          <cell r="BG101">
            <v>3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1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0.2</v>
          </cell>
          <cell r="CE101">
            <v>113.69</v>
          </cell>
          <cell r="CF101">
            <v>288.37</v>
          </cell>
          <cell r="CG101" t="str">
            <v>بنها 100</v>
          </cell>
          <cell r="CH101" t="str">
            <v>فقط مائتان وثمانية وثمانون جنيه وسبعة وثلاثون قرش</v>
          </cell>
        </row>
        <row r="102">
          <cell r="A102">
            <v>101</v>
          </cell>
          <cell r="B102" t="str">
            <v>بنها 101</v>
          </cell>
          <cell r="C102">
            <v>0</v>
          </cell>
          <cell r="D102" t="str">
            <v>الثالثة</v>
          </cell>
          <cell r="E102">
            <v>0</v>
          </cell>
          <cell r="F102" t="str">
            <v>متزوجه</v>
          </cell>
          <cell r="G102">
            <v>0</v>
          </cell>
          <cell r="H102">
            <v>0</v>
          </cell>
          <cell r="I102" t="str">
            <v>نقابى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 t="str">
            <v>نعم</v>
          </cell>
          <cell r="P102">
            <v>0</v>
          </cell>
          <cell r="Q102">
            <v>0</v>
          </cell>
          <cell r="R102">
            <v>70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147.19999999999999</v>
          </cell>
          <cell r="X102">
            <v>156</v>
          </cell>
          <cell r="Y102">
            <v>23.4</v>
          </cell>
          <cell r="Z102">
            <v>1.56</v>
          </cell>
          <cell r="AA102">
            <v>2.34</v>
          </cell>
          <cell r="AB102">
            <v>3.12</v>
          </cell>
          <cell r="AC102">
            <v>2</v>
          </cell>
          <cell r="AD102">
            <v>4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73.599999999999994</v>
          </cell>
          <cell r="AJ102">
            <v>4.8</v>
          </cell>
          <cell r="AK102">
            <v>4.8</v>
          </cell>
          <cell r="AL102">
            <v>30</v>
          </cell>
          <cell r="AM102">
            <v>36</v>
          </cell>
          <cell r="AN102">
            <v>22.08</v>
          </cell>
          <cell r="AO102">
            <v>22.08</v>
          </cell>
          <cell r="AP102">
            <v>177.28</v>
          </cell>
          <cell r="AQ102">
            <v>26.59</v>
          </cell>
          <cell r="AR102">
            <v>1.77</v>
          </cell>
          <cell r="AS102">
            <v>10</v>
          </cell>
          <cell r="AT102">
            <v>402.06</v>
          </cell>
          <cell r="AU102">
            <v>23.4</v>
          </cell>
          <cell r="AV102">
            <v>15.6</v>
          </cell>
          <cell r="AW102">
            <v>1.56</v>
          </cell>
          <cell r="AX102">
            <v>3.12</v>
          </cell>
          <cell r="AY102">
            <v>4.68</v>
          </cell>
          <cell r="AZ102">
            <v>26.59</v>
          </cell>
          <cell r="BA102">
            <v>17.73</v>
          </cell>
          <cell r="BB102">
            <v>1.77</v>
          </cell>
          <cell r="BC102">
            <v>10.92</v>
          </cell>
          <cell r="BD102">
            <v>2.34</v>
          </cell>
          <cell r="BE102">
            <v>0.78</v>
          </cell>
          <cell r="BF102">
            <v>1</v>
          </cell>
          <cell r="BG102">
            <v>3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1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0.2</v>
          </cell>
          <cell r="CE102">
            <v>113.69</v>
          </cell>
          <cell r="CF102">
            <v>288.37</v>
          </cell>
          <cell r="CG102" t="str">
            <v>بنها 101</v>
          </cell>
          <cell r="CH102" t="str">
            <v>فقط مائتان وثمانية وثمانون جنيه وسبعة وثلاثون قرش</v>
          </cell>
        </row>
        <row r="103">
          <cell r="A103">
            <v>102</v>
          </cell>
          <cell r="B103" t="str">
            <v>بنها 102</v>
          </cell>
          <cell r="C103">
            <v>0</v>
          </cell>
          <cell r="D103" t="str">
            <v>الثالثة</v>
          </cell>
          <cell r="E103">
            <v>0</v>
          </cell>
          <cell r="F103" t="str">
            <v>متزوجه</v>
          </cell>
          <cell r="G103">
            <v>0</v>
          </cell>
          <cell r="H103">
            <v>0</v>
          </cell>
          <cell r="I103" t="str">
            <v>نقابى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 t="str">
            <v>نعم</v>
          </cell>
          <cell r="P103">
            <v>0</v>
          </cell>
          <cell r="Q103">
            <v>0</v>
          </cell>
          <cell r="R103">
            <v>70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147.19999999999999</v>
          </cell>
          <cell r="X103">
            <v>156</v>
          </cell>
          <cell r="Y103">
            <v>23.4</v>
          </cell>
          <cell r="Z103">
            <v>1.56</v>
          </cell>
          <cell r="AA103">
            <v>2.34</v>
          </cell>
          <cell r="AB103">
            <v>3.12</v>
          </cell>
          <cell r="AC103">
            <v>2</v>
          </cell>
          <cell r="AD103">
            <v>4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73.599999999999994</v>
          </cell>
          <cell r="AJ103">
            <v>4.8</v>
          </cell>
          <cell r="AK103">
            <v>4.8</v>
          </cell>
          <cell r="AL103">
            <v>30</v>
          </cell>
          <cell r="AM103">
            <v>36</v>
          </cell>
          <cell r="AN103">
            <v>22.08</v>
          </cell>
          <cell r="AO103">
            <v>22.08</v>
          </cell>
          <cell r="AP103">
            <v>177.28</v>
          </cell>
          <cell r="AQ103">
            <v>26.59</v>
          </cell>
          <cell r="AR103">
            <v>1.77</v>
          </cell>
          <cell r="AS103">
            <v>10</v>
          </cell>
          <cell r="AT103">
            <v>402.06</v>
          </cell>
          <cell r="AU103">
            <v>23.4</v>
          </cell>
          <cell r="AV103">
            <v>15.6</v>
          </cell>
          <cell r="AW103">
            <v>1.56</v>
          </cell>
          <cell r="AX103">
            <v>3.12</v>
          </cell>
          <cell r="AY103">
            <v>4.68</v>
          </cell>
          <cell r="AZ103">
            <v>26.59</v>
          </cell>
          <cell r="BA103">
            <v>17.73</v>
          </cell>
          <cell r="BB103">
            <v>1.77</v>
          </cell>
          <cell r="BC103">
            <v>10.92</v>
          </cell>
          <cell r="BD103">
            <v>2.34</v>
          </cell>
          <cell r="BE103">
            <v>0.78</v>
          </cell>
          <cell r="BF103">
            <v>1</v>
          </cell>
          <cell r="BG103">
            <v>3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1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0.2</v>
          </cell>
          <cell r="CE103">
            <v>113.69</v>
          </cell>
          <cell r="CF103">
            <v>288.37</v>
          </cell>
          <cell r="CG103" t="str">
            <v>بنها 102</v>
          </cell>
          <cell r="CH103" t="str">
            <v>فقط مائتان وثمانية وثمانون جنيه وسبعة وثلاثون قرش</v>
          </cell>
        </row>
        <row r="104">
          <cell r="A104">
            <v>103</v>
          </cell>
          <cell r="B104" t="str">
            <v>بنها 103</v>
          </cell>
          <cell r="C104">
            <v>0</v>
          </cell>
          <cell r="D104" t="str">
            <v>الرابعة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38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114.2</v>
          </cell>
          <cell r="X104">
            <v>120</v>
          </cell>
          <cell r="Y104">
            <v>18</v>
          </cell>
          <cell r="Z104">
            <v>1.2</v>
          </cell>
          <cell r="AA104">
            <v>1.8</v>
          </cell>
          <cell r="AB104">
            <v>2.4</v>
          </cell>
          <cell r="AC104">
            <v>0</v>
          </cell>
          <cell r="AD104">
            <v>4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3.8</v>
          </cell>
          <cell r="AK104">
            <v>3.8</v>
          </cell>
          <cell r="AL104">
            <v>30</v>
          </cell>
          <cell r="AM104">
            <v>36</v>
          </cell>
          <cell r="AN104">
            <v>17.13</v>
          </cell>
          <cell r="AO104">
            <v>17.13</v>
          </cell>
          <cell r="AP104">
            <v>94.73</v>
          </cell>
          <cell r="AQ104">
            <v>14.21</v>
          </cell>
          <cell r="AR104">
            <v>0.95</v>
          </cell>
          <cell r="AS104">
            <v>10</v>
          </cell>
          <cell r="AT104">
            <v>263.28999999999996</v>
          </cell>
          <cell r="AU104">
            <v>18</v>
          </cell>
          <cell r="AV104">
            <v>12</v>
          </cell>
          <cell r="AW104">
            <v>1.2</v>
          </cell>
          <cell r="AX104">
            <v>2.4</v>
          </cell>
          <cell r="AY104">
            <v>3.6</v>
          </cell>
          <cell r="AZ104">
            <v>14.21</v>
          </cell>
          <cell r="BA104">
            <v>9.4700000000000006</v>
          </cell>
          <cell r="BB104">
            <v>0.95</v>
          </cell>
          <cell r="BC104">
            <v>0</v>
          </cell>
          <cell r="BD104">
            <v>1.8</v>
          </cell>
          <cell r="BE104">
            <v>0.6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0.1</v>
          </cell>
          <cell r="CE104">
            <v>64.33</v>
          </cell>
          <cell r="CF104">
            <v>198.96</v>
          </cell>
          <cell r="CG104" t="str">
            <v>بنها 103</v>
          </cell>
          <cell r="CH104" t="str">
            <v>فقط مائة وثمانية وتسعون جنيه وستة وتسعون قرش</v>
          </cell>
        </row>
        <row r="105">
          <cell r="A105">
            <v>104</v>
          </cell>
          <cell r="B105" t="str">
            <v>بنها 104</v>
          </cell>
          <cell r="C105">
            <v>0</v>
          </cell>
          <cell r="D105" t="str">
            <v>الثانية</v>
          </cell>
          <cell r="E105">
            <v>0</v>
          </cell>
          <cell r="F105" t="str">
            <v>متزوجه</v>
          </cell>
          <cell r="G105">
            <v>0</v>
          </cell>
          <cell r="H105">
            <v>0</v>
          </cell>
          <cell r="I105" t="str">
            <v>نقابى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 t="str">
            <v>نعم</v>
          </cell>
          <cell r="P105">
            <v>0</v>
          </cell>
          <cell r="Q105">
            <v>0</v>
          </cell>
          <cell r="R105">
            <v>70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381.35</v>
          </cell>
          <cell r="X105">
            <v>411.68</v>
          </cell>
          <cell r="Y105">
            <v>61.75</v>
          </cell>
          <cell r="Z105">
            <v>4.12</v>
          </cell>
          <cell r="AA105">
            <v>6.18</v>
          </cell>
          <cell r="AB105">
            <v>8.23</v>
          </cell>
          <cell r="AC105">
            <v>2</v>
          </cell>
          <cell r="AD105">
            <v>4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190.68</v>
          </cell>
          <cell r="AJ105">
            <v>27.44</v>
          </cell>
          <cell r="AK105">
            <v>29.76</v>
          </cell>
          <cell r="AL105">
            <v>64.44</v>
          </cell>
          <cell r="AM105">
            <v>36</v>
          </cell>
          <cell r="AN105">
            <v>57.2</v>
          </cell>
          <cell r="AO105">
            <v>57.2</v>
          </cell>
          <cell r="AP105">
            <v>411.52</v>
          </cell>
          <cell r="AQ105">
            <v>61.73</v>
          </cell>
          <cell r="AR105">
            <v>4.12</v>
          </cell>
          <cell r="AS105">
            <v>10</v>
          </cell>
          <cell r="AT105">
            <v>979.33000000000015</v>
          </cell>
          <cell r="AU105">
            <v>61.75</v>
          </cell>
          <cell r="AV105">
            <v>41.17</v>
          </cell>
          <cell r="AW105">
            <v>4.12</v>
          </cell>
          <cell r="AX105">
            <v>8.23</v>
          </cell>
          <cell r="AY105">
            <v>12.35</v>
          </cell>
          <cell r="AZ105">
            <v>61.73</v>
          </cell>
          <cell r="BA105">
            <v>41.15</v>
          </cell>
          <cell r="BB105">
            <v>4.12</v>
          </cell>
          <cell r="BC105">
            <v>28.82</v>
          </cell>
          <cell r="BD105">
            <v>6.18</v>
          </cell>
          <cell r="BE105">
            <v>2.06</v>
          </cell>
          <cell r="BF105">
            <v>1</v>
          </cell>
          <cell r="BG105">
            <v>3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1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0.7</v>
          </cell>
          <cell r="CE105">
            <v>277.38</v>
          </cell>
          <cell r="CF105">
            <v>701.95</v>
          </cell>
          <cell r="CG105" t="str">
            <v>بنها 104</v>
          </cell>
          <cell r="CH105" t="str">
            <v>فقط سبعمائة وواحد جنيه وخمسة وتسعون قرش</v>
          </cell>
        </row>
        <row r="106">
          <cell r="A106">
            <v>105</v>
          </cell>
          <cell r="B106" t="str">
            <v>بنها 105</v>
          </cell>
          <cell r="C106">
            <v>0</v>
          </cell>
          <cell r="D106" t="str">
            <v>الثانية</v>
          </cell>
          <cell r="E106">
            <v>0</v>
          </cell>
          <cell r="F106" t="str">
            <v>متزوجه</v>
          </cell>
          <cell r="G106">
            <v>0</v>
          </cell>
          <cell r="H106">
            <v>0</v>
          </cell>
          <cell r="I106" t="str">
            <v>نقابى</v>
          </cell>
          <cell r="J106" t="str">
            <v>نعم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 t="str">
            <v>نعم</v>
          </cell>
          <cell r="P106" t="str">
            <v>ب ت</v>
          </cell>
          <cell r="Q106">
            <v>0</v>
          </cell>
          <cell r="R106">
            <v>70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316.29000000000002</v>
          </cell>
          <cell r="X106">
            <v>342.09000000000003</v>
          </cell>
          <cell r="Y106">
            <v>51.31</v>
          </cell>
          <cell r="Z106">
            <v>3.42</v>
          </cell>
          <cell r="AA106">
            <v>5.13</v>
          </cell>
          <cell r="AB106">
            <v>6.84</v>
          </cell>
          <cell r="AC106">
            <v>2</v>
          </cell>
          <cell r="AD106">
            <v>4</v>
          </cell>
          <cell r="AE106">
            <v>0</v>
          </cell>
          <cell r="AF106">
            <v>0</v>
          </cell>
          <cell r="AG106">
            <v>0</v>
          </cell>
          <cell r="AH106">
            <v>11</v>
          </cell>
          <cell r="AI106">
            <v>158.15</v>
          </cell>
          <cell r="AJ106">
            <v>22.52</v>
          </cell>
          <cell r="AK106">
            <v>24.45</v>
          </cell>
          <cell r="AL106">
            <v>54.07</v>
          </cell>
          <cell r="AM106">
            <v>36</v>
          </cell>
          <cell r="AN106">
            <v>47.44</v>
          </cell>
          <cell r="AO106">
            <v>47.44</v>
          </cell>
          <cell r="AP106">
            <v>359.63</v>
          </cell>
          <cell r="AQ106">
            <v>53.94</v>
          </cell>
          <cell r="AR106">
            <v>3.6</v>
          </cell>
          <cell r="AS106">
            <v>10</v>
          </cell>
          <cell r="AT106">
            <v>835.96000000000026</v>
          </cell>
          <cell r="AU106">
            <v>51.31</v>
          </cell>
          <cell r="AV106">
            <v>34.21</v>
          </cell>
          <cell r="AW106">
            <v>3.42</v>
          </cell>
          <cell r="AX106">
            <v>6.84</v>
          </cell>
          <cell r="AY106">
            <v>10.26</v>
          </cell>
          <cell r="AZ106">
            <v>53.94</v>
          </cell>
          <cell r="BA106">
            <v>35.96</v>
          </cell>
          <cell r="BB106">
            <v>3.6</v>
          </cell>
          <cell r="BC106">
            <v>23.95</v>
          </cell>
          <cell r="BD106">
            <v>5.13</v>
          </cell>
          <cell r="BE106">
            <v>1.71</v>
          </cell>
          <cell r="BF106">
            <v>1</v>
          </cell>
          <cell r="BG106">
            <v>3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1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0.5</v>
          </cell>
          <cell r="CE106">
            <v>235.83</v>
          </cell>
          <cell r="CF106">
            <v>600.13</v>
          </cell>
          <cell r="CG106" t="str">
            <v>بنها 105</v>
          </cell>
          <cell r="CH106" t="str">
            <v>فقط ستمائة جنيه وثلاثة عشر قرش</v>
          </cell>
        </row>
        <row r="107">
          <cell r="A107">
            <v>106</v>
          </cell>
          <cell r="B107" t="str">
            <v>بنها 106</v>
          </cell>
          <cell r="C107">
            <v>0</v>
          </cell>
          <cell r="D107" t="str">
            <v>الثانية</v>
          </cell>
          <cell r="E107">
            <v>0</v>
          </cell>
          <cell r="F107" t="str">
            <v>متزوجه</v>
          </cell>
          <cell r="G107">
            <v>0</v>
          </cell>
          <cell r="H107">
            <v>0</v>
          </cell>
          <cell r="I107" t="str">
            <v>نقابى</v>
          </cell>
          <cell r="J107" t="str">
            <v>نعم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 t="str">
            <v>نعم</v>
          </cell>
          <cell r="P107" t="str">
            <v>ب ت</v>
          </cell>
          <cell r="Q107">
            <v>0</v>
          </cell>
          <cell r="R107">
            <v>70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355.78</v>
          </cell>
          <cell r="X107">
            <v>383.92999999999995</v>
          </cell>
          <cell r="Y107">
            <v>57.59</v>
          </cell>
          <cell r="Z107">
            <v>3.84</v>
          </cell>
          <cell r="AA107">
            <v>5.76</v>
          </cell>
          <cell r="AB107">
            <v>7.68</v>
          </cell>
          <cell r="AC107">
            <v>2</v>
          </cell>
          <cell r="AD107">
            <v>4</v>
          </cell>
          <cell r="AE107">
            <v>0</v>
          </cell>
          <cell r="AF107">
            <v>0</v>
          </cell>
          <cell r="AG107">
            <v>0</v>
          </cell>
          <cell r="AH107">
            <v>11</v>
          </cell>
          <cell r="AI107">
            <v>177.89</v>
          </cell>
          <cell r="AJ107">
            <v>25.09</v>
          </cell>
          <cell r="AK107">
            <v>27.23</v>
          </cell>
          <cell r="AL107">
            <v>60.02</v>
          </cell>
          <cell r="AM107">
            <v>36</v>
          </cell>
          <cell r="AN107">
            <v>53.37</v>
          </cell>
          <cell r="AO107">
            <v>53.37</v>
          </cell>
          <cell r="AP107">
            <v>396.6</v>
          </cell>
          <cell r="AQ107">
            <v>59.49</v>
          </cell>
          <cell r="AR107">
            <v>3.97</v>
          </cell>
          <cell r="AS107">
            <v>10</v>
          </cell>
          <cell r="AT107">
            <v>928.8599999999999</v>
          </cell>
          <cell r="AU107">
            <v>57.59</v>
          </cell>
          <cell r="AV107">
            <v>38.39</v>
          </cell>
          <cell r="AW107">
            <v>3.84</v>
          </cell>
          <cell r="AX107">
            <v>7.68</v>
          </cell>
          <cell r="AY107">
            <v>11.52</v>
          </cell>
          <cell r="AZ107">
            <v>59.49</v>
          </cell>
          <cell r="BA107">
            <v>39.659999999999997</v>
          </cell>
          <cell r="BB107">
            <v>3.97</v>
          </cell>
          <cell r="BC107">
            <v>26.88</v>
          </cell>
          <cell r="BD107">
            <v>5.76</v>
          </cell>
          <cell r="BE107">
            <v>1.92</v>
          </cell>
          <cell r="BF107">
            <v>1</v>
          </cell>
          <cell r="BG107">
            <v>3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0.6</v>
          </cell>
          <cell r="CE107">
            <v>262.3</v>
          </cell>
          <cell r="CF107">
            <v>666.56</v>
          </cell>
          <cell r="CG107" t="str">
            <v>بنها 106</v>
          </cell>
          <cell r="CH107" t="str">
            <v>فقط ستمائة وستة وستون جنيه وستة وخمسون قرش</v>
          </cell>
        </row>
        <row r="108">
          <cell r="A108">
            <v>107</v>
          </cell>
          <cell r="B108" t="str">
            <v>بنها 107</v>
          </cell>
          <cell r="C108">
            <v>0</v>
          </cell>
          <cell r="D108" t="str">
            <v>الثانية</v>
          </cell>
          <cell r="E108">
            <v>0</v>
          </cell>
          <cell r="F108" t="str">
            <v>متزوج</v>
          </cell>
          <cell r="G108">
            <v>2</v>
          </cell>
          <cell r="H108">
            <v>0</v>
          </cell>
          <cell r="I108" t="str">
            <v>نقابى</v>
          </cell>
          <cell r="J108" t="str">
            <v>نعم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 t="str">
            <v>نعم</v>
          </cell>
          <cell r="P108" t="str">
            <v>ب ت</v>
          </cell>
          <cell r="Q108">
            <v>0</v>
          </cell>
          <cell r="R108">
            <v>70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248.69</v>
          </cell>
          <cell r="X108">
            <v>269.67</v>
          </cell>
          <cell r="Y108">
            <v>40.450000000000003</v>
          </cell>
          <cell r="Z108">
            <v>2.7</v>
          </cell>
          <cell r="AA108">
            <v>4.05</v>
          </cell>
          <cell r="AB108">
            <v>5.39</v>
          </cell>
          <cell r="AC108">
            <v>6</v>
          </cell>
          <cell r="AD108">
            <v>4</v>
          </cell>
          <cell r="AE108">
            <v>0</v>
          </cell>
          <cell r="AF108">
            <v>0</v>
          </cell>
          <cell r="AG108">
            <v>0</v>
          </cell>
          <cell r="AH108">
            <v>11</v>
          </cell>
          <cell r="AI108">
            <v>124.35</v>
          </cell>
          <cell r="AJ108">
            <v>17.420000000000002</v>
          </cell>
          <cell r="AK108">
            <v>19</v>
          </cell>
          <cell r="AL108">
            <v>42.34</v>
          </cell>
          <cell r="AM108">
            <v>36</v>
          </cell>
          <cell r="AN108">
            <v>37.299999999999997</v>
          </cell>
          <cell r="AO108">
            <v>37.299999999999997</v>
          </cell>
          <cell r="AP108">
            <v>297.41000000000003</v>
          </cell>
          <cell r="AQ108">
            <v>44.61</v>
          </cell>
          <cell r="AR108">
            <v>2.97</v>
          </cell>
          <cell r="AS108">
            <v>10</v>
          </cell>
          <cell r="AT108">
            <v>677.25</v>
          </cell>
          <cell r="AU108">
            <v>40.450000000000003</v>
          </cell>
          <cell r="AV108">
            <v>26.97</v>
          </cell>
          <cell r="AW108">
            <v>2.7</v>
          </cell>
          <cell r="AX108">
            <v>5.39</v>
          </cell>
          <cell r="AY108">
            <v>8.09</v>
          </cell>
          <cell r="AZ108">
            <v>44.61</v>
          </cell>
          <cell r="BA108">
            <v>29.74</v>
          </cell>
          <cell r="BB108">
            <v>2.97</v>
          </cell>
          <cell r="BC108">
            <v>18.88</v>
          </cell>
          <cell r="BD108">
            <v>4.05</v>
          </cell>
          <cell r="BE108">
            <v>1.35</v>
          </cell>
          <cell r="BF108">
            <v>1</v>
          </cell>
          <cell r="BG108">
            <v>3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1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0.4</v>
          </cell>
          <cell r="CE108">
            <v>190.6</v>
          </cell>
          <cell r="CF108">
            <v>486.65</v>
          </cell>
          <cell r="CG108" t="str">
            <v>بنها 107</v>
          </cell>
          <cell r="CH108" t="str">
            <v>فقط أربعمائة وستة وثمانون جنيه وخمسة وستون قرش</v>
          </cell>
        </row>
        <row r="109">
          <cell r="A109">
            <v>108</v>
          </cell>
          <cell r="B109" t="str">
            <v>بنها 108</v>
          </cell>
          <cell r="C109">
            <v>0</v>
          </cell>
          <cell r="D109" t="str">
            <v>الثانية</v>
          </cell>
          <cell r="E109">
            <v>0</v>
          </cell>
          <cell r="F109" t="str">
            <v>متزوج</v>
          </cell>
          <cell r="G109">
            <v>2</v>
          </cell>
          <cell r="H109">
            <v>0</v>
          </cell>
          <cell r="I109" t="str">
            <v>نقابى</v>
          </cell>
          <cell r="J109" t="str">
            <v>نعم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 t="str">
            <v>نعم</v>
          </cell>
          <cell r="P109" t="str">
            <v>ب ت</v>
          </cell>
          <cell r="Q109">
            <v>0</v>
          </cell>
          <cell r="R109">
            <v>70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249.6</v>
          </cell>
          <cell r="X109">
            <v>270.58</v>
          </cell>
          <cell r="Y109">
            <v>40.590000000000003</v>
          </cell>
          <cell r="Z109">
            <v>2.71</v>
          </cell>
          <cell r="AA109">
            <v>4.0599999999999996</v>
          </cell>
          <cell r="AB109">
            <v>5.41</v>
          </cell>
          <cell r="AC109">
            <v>6</v>
          </cell>
          <cell r="AD109">
            <v>4</v>
          </cell>
          <cell r="AE109">
            <v>0</v>
          </cell>
          <cell r="AF109">
            <v>0</v>
          </cell>
          <cell r="AG109">
            <v>0</v>
          </cell>
          <cell r="AH109">
            <v>11</v>
          </cell>
          <cell r="AI109">
            <v>124.8</v>
          </cell>
          <cell r="AJ109">
            <v>17.420000000000002</v>
          </cell>
          <cell r="AK109">
            <v>19</v>
          </cell>
          <cell r="AL109">
            <v>42.44</v>
          </cell>
          <cell r="AM109">
            <v>36</v>
          </cell>
          <cell r="AN109">
            <v>37.44</v>
          </cell>
          <cell r="AO109">
            <v>37.44</v>
          </cell>
          <cell r="AP109">
            <v>298.10000000000002</v>
          </cell>
          <cell r="AQ109">
            <v>44.72</v>
          </cell>
          <cell r="AR109">
            <v>2.98</v>
          </cell>
          <cell r="AS109">
            <v>10</v>
          </cell>
          <cell r="AT109">
            <v>679.15000000000009</v>
          </cell>
          <cell r="AU109">
            <v>40.590000000000003</v>
          </cell>
          <cell r="AV109">
            <v>27.06</v>
          </cell>
          <cell r="AW109">
            <v>2.71</v>
          </cell>
          <cell r="AX109">
            <v>5.41</v>
          </cell>
          <cell r="AY109">
            <v>8.1199999999999992</v>
          </cell>
          <cell r="AZ109">
            <v>44.72</v>
          </cell>
          <cell r="BA109">
            <v>29.81</v>
          </cell>
          <cell r="BB109">
            <v>2.98</v>
          </cell>
          <cell r="BC109">
            <v>18.940000000000001</v>
          </cell>
          <cell r="BD109">
            <v>4.0599999999999996</v>
          </cell>
          <cell r="BE109">
            <v>1.35</v>
          </cell>
          <cell r="BF109">
            <v>1</v>
          </cell>
          <cell r="BG109">
            <v>3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1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0.4</v>
          </cell>
          <cell r="CE109">
            <v>191.15</v>
          </cell>
          <cell r="CF109">
            <v>488</v>
          </cell>
          <cell r="CG109" t="str">
            <v>بنها 108</v>
          </cell>
          <cell r="CH109" t="str">
            <v>فقط أربعمائة وثمانية وثمانون جنيه</v>
          </cell>
        </row>
        <row r="110">
          <cell r="A110">
            <v>109</v>
          </cell>
          <cell r="B110" t="str">
            <v>بنها 109</v>
          </cell>
          <cell r="C110">
            <v>0</v>
          </cell>
          <cell r="D110" t="str">
            <v>الثانية</v>
          </cell>
          <cell r="E110">
            <v>0</v>
          </cell>
          <cell r="F110" t="str">
            <v>متزوج</v>
          </cell>
          <cell r="G110">
            <v>2</v>
          </cell>
          <cell r="H110">
            <v>0</v>
          </cell>
          <cell r="I110" t="str">
            <v>نقابى</v>
          </cell>
          <cell r="J110" t="str">
            <v>نعم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>نعم</v>
          </cell>
          <cell r="P110" t="str">
            <v>ب ت</v>
          </cell>
          <cell r="Q110">
            <v>0</v>
          </cell>
          <cell r="R110">
            <v>70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385.54</v>
          </cell>
          <cell r="X110">
            <v>415.76</v>
          </cell>
          <cell r="Y110">
            <v>62.36</v>
          </cell>
          <cell r="Z110">
            <v>4.16</v>
          </cell>
          <cell r="AA110">
            <v>6.24</v>
          </cell>
          <cell r="AB110">
            <v>8.32</v>
          </cell>
          <cell r="AC110">
            <v>6</v>
          </cell>
          <cell r="AD110">
            <v>4</v>
          </cell>
          <cell r="AE110">
            <v>0</v>
          </cell>
          <cell r="AF110">
            <v>0</v>
          </cell>
          <cell r="AG110">
            <v>0</v>
          </cell>
          <cell r="AH110">
            <v>11</v>
          </cell>
          <cell r="AI110">
            <v>192.77</v>
          </cell>
          <cell r="AJ110">
            <v>27.31</v>
          </cell>
          <cell r="AK110">
            <v>30.11</v>
          </cell>
          <cell r="AL110">
            <v>65.12</v>
          </cell>
          <cell r="AM110">
            <v>36</v>
          </cell>
          <cell r="AN110">
            <v>57.83</v>
          </cell>
          <cell r="AO110">
            <v>57.83</v>
          </cell>
          <cell r="AP110">
            <v>430.14</v>
          </cell>
          <cell r="AQ110">
            <v>64.52</v>
          </cell>
          <cell r="AR110">
            <v>4.3</v>
          </cell>
          <cell r="AS110">
            <v>10</v>
          </cell>
          <cell r="AT110">
            <v>1005.8000000000001</v>
          </cell>
          <cell r="AU110">
            <v>62.36</v>
          </cell>
          <cell r="AV110">
            <v>41.58</v>
          </cell>
          <cell r="AW110">
            <v>4.16</v>
          </cell>
          <cell r="AX110">
            <v>8.32</v>
          </cell>
          <cell r="AY110">
            <v>12.47</v>
          </cell>
          <cell r="AZ110">
            <v>64.52</v>
          </cell>
          <cell r="BA110">
            <v>43.01</v>
          </cell>
          <cell r="BB110">
            <v>4.3</v>
          </cell>
          <cell r="BC110">
            <v>29.1</v>
          </cell>
          <cell r="BD110">
            <v>6.24</v>
          </cell>
          <cell r="BE110">
            <v>2.08</v>
          </cell>
          <cell r="BF110">
            <v>1</v>
          </cell>
          <cell r="BG110">
            <v>3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1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0.7</v>
          </cell>
          <cell r="CE110">
            <v>283.83999999999997</v>
          </cell>
          <cell r="CF110">
            <v>721.96</v>
          </cell>
          <cell r="CG110" t="str">
            <v>بنها 109</v>
          </cell>
          <cell r="CH110" t="str">
            <v>فقط سبعمائة وواحد وعشرون جنيه وستة وتسعون قرش</v>
          </cell>
        </row>
        <row r="111">
          <cell r="A111">
            <v>110</v>
          </cell>
          <cell r="B111" t="str">
            <v>بنها 110</v>
          </cell>
          <cell r="C111">
            <v>0</v>
          </cell>
          <cell r="D111" t="str">
            <v>الثانية</v>
          </cell>
          <cell r="E111">
            <v>0</v>
          </cell>
          <cell r="F111" t="str">
            <v>متزوجه</v>
          </cell>
          <cell r="G111">
            <v>0</v>
          </cell>
          <cell r="H111">
            <v>0</v>
          </cell>
          <cell r="I111" t="str">
            <v>نقابى</v>
          </cell>
          <cell r="J111" t="str">
            <v>نعم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 t="str">
            <v>نعم</v>
          </cell>
          <cell r="P111" t="str">
            <v>ب ت</v>
          </cell>
          <cell r="Q111">
            <v>0</v>
          </cell>
          <cell r="R111">
            <v>70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248.32</v>
          </cell>
          <cell r="X111">
            <v>269.3</v>
          </cell>
          <cell r="Y111">
            <v>40.4</v>
          </cell>
          <cell r="Z111">
            <v>2.69</v>
          </cell>
          <cell r="AA111">
            <v>4.04</v>
          </cell>
          <cell r="AB111">
            <v>5.39</v>
          </cell>
          <cell r="AC111">
            <v>2</v>
          </cell>
          <cell r="AD111">
            <v>4</v>
          </cell>
          <cell r="AE111">
            <v>0</v>
          </cell>
          <cell r="AF111">
            <v>0</v>
          </cell>
          <cell r="AG111">
            <v>0</v>
          </cell>
          <cell r="AH111">
            <v>11</v>
          </cell>
          <cell r="AI111">
            <v>124.16</v>
          </cell>
          <cell r="AJ111">
            <v>17.43</v>
          </cell>
          <cell r="AK111">
            <v>19.010000000000002</v>
          </cell>
          <cell r="AL111">
            <v>42.35</v>
          </cell>
          <cell r="AM111">
            <v>36</v>
          </cell>
          <cell r="AN111">
            <v>37.25</v>
          </cell>
          <cell r="AO111">
            <v>37.25</v>
          </cell>
          <cell r="AP111">
            <v>293.2</v>
          </cell>
          <cell r="AQ111">
            <v>43.98</v>
          </cell>
          <cell r="AR111">
            <v>2.93</v>
          </cell>
          <cell r="AS111">
            <v>10</v>
          </cell>
          <cell r="AT111">
            <v>671.93000000000006</v>
          </cell>
          <cell r="AU111">
            <v>40.4</v>
          </cell>
          <cell r="AV111">
            <v>26.93</v>
          </cell>
          <cell r="AW111">
            <v>2.69</v>
          </cell>
          <cell r="AX111">
            <v>5.39</v>
          </cell>
          <cell r="AY111">
            <v>8.08</v>
          </cell>
          <cell r="AZ111">
            <v>43.98</v>
          </cell>
          <cell r="BA111">
            <v>29.32</v>
          </cell>
          <cell r="BB111">
            <v>2.93</v>
          </cell>
          <cell r="BC111">
            <v>18.850000000000001</v>
          </cell>
          <cell r="BD111">
            <v>4.04</v>
          </cell>
          <cell r="BE111">
            <v>1.35</v>
          </cell>
          <cell r="BF111">
            <v>1</v>
          </cell>
          <cell r="BG111">
            <v>3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0.4</v>
          </cell>
          <cell r="CE111">
            <v>189.36</v>
          </cell>
          <cell r="CF111">
            <v>482.57</v>
          </cell>
          <cell r="CG111" t="str">
            <v>بنها 110</v>
          </cell>
          <cell r="CH111" t="str">
            <v>فقط أربعمائة واثنان وثمانون جنيه وسبعة وخمسون قرش</v>
          </cell>
        </row>
        <row r="112">
          <cell r="A112">
            <v>111</v>
          </cell>
          <cell r="B112" t="str">
            <v>بنها 111</v>
          </cell>
          <cell r="C112">
            <v>0</v>
          </cell>
          <cell r="D112" t="str">
            <v>الثانية</v>
          </cell>
          <cell r="E112">
            <v>0</v>
          </cell>
          <cell r="F112" t="str">
            <v>متزوجه</v>
          </cell>
          <cell r="G112">
            <v>0</v>
          </cell>
          <cell r="H112">
            <v>0</v>
          </cell>
          <cell r="I112" t="str">
            <v>نقابى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 t="str">
            <v>نعم</v>
          </cell>
          <cell r="P112">
            <v>0</v>
          </cell>
          <cell r="Q112">
            <v>0</v>
          </cell>
          <cell r="R112">
            <v>70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294.44</v>
          </cell>
          <cell r="X112">
            <v>318.55</v>
          </cell>
          <cell r="Y112">
            <v>47.78</v>
          </cell>
          <cell r="Z112">
            <v>3.19</v>
          </cell>
          <cell r="AA112">
            <v>4.78</v>
          </cell>
          <cell r="AB112">
            <v>6.37</v>
          </cell>
          <cell r="AC112">
            <v>2</v>
          </cell>
          <cell r="AD112">
            <v>4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147.22</v>
          </cell>
          <cell r="AJ112">
            <v>20.77</v>
          </cell>
          <cell r="AK112">
            <v>22.6</v>
          </cell>
          <cell r="AL112">
            <v>50.15</v>
          </cell>
          <cell r="AM112">
            <v>36</v>
          </cell>
          <cell r="AN112">
            <v>44.17</v>
          </cell>
          <cell r="AO112">
            <v>44.17</v>
          </cell>
          <cell r="AP112">
            <v>326.91000000000003</v>
          </cell>
          <cell r="AQ112">
            <v>49.04</v>
          </cell>
          <cell r="AR112">
            <v>3.27</v>
          </cell>
          <cell r="AS112">
            <v>10</v>
          </cell>
          <cell r="AT112">
            <v>769.88999999999976</v>
          </cell>
          <cell r="AU112">
            <v>47.78</v>
          </cell>
          <cell r="AV112">
            <v>31.86</v>
          </cell>
          <cell r="AW112">
            <v>3.19</v>
          </cell>
          <cell r="AX112">
            <v>6.37</v>
          </cell>
          <cell r="AY112">
            <v>9.56</v>
          </cell>
          <cell r="AZ112">
            <v>49.04</v>
          </cell>
          <cell r="BA112">
            <v>32.69</v>
          </cell>
          <cell r="BB112">
            <v>3.27</v>
          </cell>
          <cell r="BC112">
            <v>22.3</v>
          </cell>
          <cell r="BD112">
            <v>4.78</v>
          </cell>
          <cell r="BE112">
            <v>1.59</v>
          </cell>
          <cell r="BF112">
            <v>1</v>
          </cell>
          <cell r="BG112">
            <v>3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1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0.5</v>
          </cell>
          <cell r="CE112">
            <v>217.93</v>
          </cell>
          <cell r="CF112">
            <v>551.96</v>
          </cell>
          <cell r="CG112" t="str">
            <v>بنها 111</v>
          </cell>
          <cell r="CH112" t="str">
            <v>فقط خمسمائة وواحد وخمسون جنيه وستة وتسعون قرش</v>
          </cell>
        </row>
        <row r="113">
          <cell r="A113">
            <v>112</v>
          </cell>
          <cell r="B113" t="str">
            <v>بنها 112</v>
          </cell>
          <cell r="C113">
            <v>0</v>
          </cell>
          <cell r="D113" t="str">
            <v>الثانية</v>
          </cell>
          <cell r="E113">
            <v>0</v>
          </cell>
          <cell r="F113" t="str">
            <v>متزوجه</v>
          </cell>
          <cell r="G113">
            <v>0</v>
          </cell>
          <cell r="H113">
            <v>0</v>
          </cell>
          <cell r="I113" t="str">
            <v>نقابى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 t="str">
            <v>نعم</v>
          </cell>
          <cell r="P113">
            <v>0</v>
          </cell>
          <cell r="Q113">
            <v>0</v>
          </cell>
          <cell r="R113">
            <v>70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224.24</v>
          </cell>
          <cell r="X113">
            <v>243.47</v>
          </cell>
          <cell r="Y113">
            <v>36.520000000000003</v>
          </cell>
          <cell r="Z113">
            <v>2.4300000000000002</v>
          </cell>
          <cell r="AA113">
            <v>3.65</v>
          </cell>
          <cell r="AB113">
            <v>4.87</v>
          </cell>
          <cell r="AC113">
            <v>2</v>
          </cell>
          <cell r="AD113">
            <v>4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15.49</v>
          </cell>
          <cell r="AK113">
            <v>16.899999999999999</v>
          </cell>
          <cell r="AL113">
            <v>37.97</v>
          </cell>
          <cell r="AM113">
            <v>36</v>
          </cell>
          <cell r="AN113">
            <v>33.64</v>
          </cell>
          <cell r="AO113">
            <v>33.64</v>
          </cell>
          <cell r="AP113">
            <v>146</v>
          </cell>
          <cell r="AQ113">
            <v>21.9</v>
          </cell>
          <cell r="AR113">
            <v>1.46</v>
          </cell>
          <cell r="AS113">
            <v>10</v>
          </cell>
          <cell r="AT113">
            <v>470.29999999999995</v>
          </cell>
          <cell r="AU113">
            <v>36.520000000000003</v>
          </cell>
          <cell r="AV113">
            <v>24.35</v>
          </cell>
          <cell r="AW113">
            <v>2.4300000000000002</v>
          </cell>
          <cell r="AX113">
            <v>4.87</v>
          </cell>
          <cell r="AY113">
            <v>7.3</v>
          </cell>
          <cell r="AZ113">
            <v>21.9</v>
          </cell>
          <cell r="BA113">
            <v>14.6</v>
          </cell>
          <cell r="BB113">
            <v>1.46</v>
          </cell>
          <cell r="BC113">
            <v>17.04</v>
          </cell>
          <cell r="BD113">
            <v>3.65</v>
          </cell>
          <cell r="BE113">
            <v>1.22</v>
          </cell>
          <cell r="BF113">
            <v>1</v>
          </cell>
          <cell r="BG113">
            <v>3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1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0.3</v>
          </cell>
          <cell r="CE113">
            <v>140.63999999999999</v>
          </cell>
          <cell r="CF113">
            <v>329.66</v>
          </cell>
          <cell r="CG113" t="str">
            <v>بنها 112</v>
          </cell>
          <cell r="CH113" t="str">
            <v>فقط ثلاثمائة وتسعة وعشرون جنيه وستة وستون قرش</v>
          </cell>
        </row>
        <row r="114">
          <cell r="A114">
            <v>113</v>
          </cell>
          <cell r="B114" t="str">
            <v>بنها 113</v>
          </cell>
          <cell r="C114">
            <v>0</v>
          </cell>
          <cell r="D114" t="str">
            <v>الثانية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>نقابى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>نعم</v>
          </cell>
          <cell r="P114">
            <v>0</v>
          </cell>
          <cell r="Q114">
            <v>0</v>
          </cell>
          <cell r="R114">
            <v>70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257.57</v>
          </cell>
          <cell r="X114">
            <v>279.12</v>
          </cell>
          <cell r="Y114">
            <v>41.87</v>
          </cell>
          <cell r="Z114">
            <v>2.79</v>
          </cell>
          <cell r="AA114">
            <v>4.1900000000000004</v>
          </cell>
          <cell r="AB114">
            <v>5.58</v>
          </cell>
          <cell r="AC114">
            <v>0</v>
          </cell>
          <cell r="AD114">
            <v>4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128.79</v>
          </cell>
          <cell r="AJ114">
            <v>18.04</v>
          </cell>
          <cell r="AK114">
            <v>19.66</v>
          </cell>
          <cell r="AL114">
            <v>43.83</v>
          </cell>
          <cell r="AM114">
            <v>36</v>
          </cell>
          <cell r="AN114">
            <v>38.64</v>
          </cell>
          <cell r="AO114">
            <v>38.64</v>
          </cell>
          <cell r="AP114">
            <v>288.95999999999998</v>
          </cell>
          <cell r="AQ114">
            <v>43.34</v>
          </cell>
          <cell r="AR114">
            <v>2.89</v>
          </cell>
          <cell r="AS114">
            <v>10</v>
          </cell>
          <cell r="AT114">
            <v>678.74000000000012</v>
          </cell>
          <cell r="AU114">
            <v>41.87</v>
          </cell>
          <cell r="AV114">
            <v>27.91</v>
          </cell>
          <cell r="AW114">
            <v>2.79</v>
          </cell>
          <cell r="AX114">
            <v>5.58</v>
          </cell>
          <cell r="AY114">
            <v>8.3699999999999992</v>
          </cell>
          <cell r="AZ114">
            <v>43.34</v>
          </cell>
          <cell r="BA114">
            <v>28.9</v>
          </cell>
          <cell r="BB114">
            <v>2.89</v>
          </cell>
          <cell r="BC114">
            <v>19.54</v>
          </cell>
          <cell r="BD114">
            <v>4.1900000000000004</v>
          </cell>
          <cell r="BE114">
            <v>1.4</v>
          </cell>
          <cell r="BF114">
            <v>1</v>
          </cell>
          <cell r="BG114">
            <v>3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1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0.4</v>
          </cell>
          <cell r="CE114">
            <v>192.18</v>
          </cell>
          <cell r="CF114">
            <v>486.56</v>
          </cell>
          <cell r="CG114" t="str">
            <v>بنها 113</v>
          </cell>
          <cell r="CH114" t="str">
            <v>فقط أربعمائة وستة وثمانون جنيه وستة وخمسون قرش</v>
          </cell>
        </row>
        <row r="115">
          <cell r="A115">
            <v>114</v>
          </cell>
          <cell r="B115" t="str">
            <v>بنها 114</v>
          </cell>
          <cell r="C115">
            <v>0</v>
          </cell>
          <cell r="D115" t="str">
            <v>الثانية</v>
          </cell>
          <cell r="E115">
            <v>0</v>
          </cell>
          <cell r="F115" t="str">
            <v>متزوج</v>
          </cell>
          <cell r="G115">
            <v>2</v>
          </cell>
          <cell r="H115">
            <v>0</v>
          </cell>
          <cell r="I115" t="str">
            <v>نقابى</v>
          </cell>
          <cell r="J115" t="str">
            <v>نعم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 t="str">
            <v>نعم</v>
          </cell>
          <cell r="P115" t="str">
            <v>ب ت</v>
          </cell>
          <cell r="Q115">
            <v>0</v>
          </cell>
          <cell r="R115">
            <v>70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301.48</v>
          </cell>
          <cell r="X115">
            <v>326.12</v>
          </cell>
          <cell r="Y115">
            <v>48.92</v>
          </cell>
          <cell r="Z115">
            <v>3.26</v>
          </cell>
          <cell r="AA115">
            <v>4.8899999999999997</v>
          </cell>
          <cell r="AB115">
            <v>6.52</v>
          </cell>
          <cell r="AC115">
            <v>6</v>
          </cell>
          <cell r="AD115">
            <v>4</v>
          </cell>
          <cell r="AE115">
            <v>0</v>
          </cell>
          <cell r="AF115">
            <v>0</v>
          </cell>
          <cell r="AG115">
            <v>0</v>
          </cell>
          <cell r="AH115">
            <v>11</v>
          </cell>
          <cell r="AI115">
            <v>150.74</v>
          </cell>
          <cell r="AJ115">
            <v>21.3</v>
          </cell>
          <cell r="AK115">
            <v>23.2</v>
          </cell>
          <cell r="AL115">
            <v>50.42</v>
          </cell>
          <cell r="AM115">
            <v>36</v>
          </cell>
          <cell r="AN115">
            <v>45.22</v>
          </cell>
          <cell r="AO115">
            <v>45.22</v>
          </cell>
          <cell r="AP115">
            <v>347.88</v>
          </cell>
          <cell r="AQ115">
            <v>52.18</v>
          </cell>
          <cell r="AR115">
            <v>3.48</v>
          </cell>
          <cell r="AS115">
            <v>10</v>
          </cell>
          <cell r="AT115">
            <v>803.25000000000011</v>
          </cell>
          <cell r="AU115">
            <v>48.92</v>
          </cell>
          <cell r="AV115">
            <v>32.61</v>
          </cell>
          <cell r="AW115">
            <v>3.26</v>
          </cell>
          <cell r="AX115">
            <v>6.52</v>
          </cell>
          <cell r="AY115">
            <v>9.7799999999999994</v>
          </cell>
          <cell r="AZ115">
            <v>52.18</v>
          </cell>
          <cell r="BA115">
            <v>34.79</v>
          </cell>
          <cell r="BB115">
            <v>3.48</v>
          </cell>
          <cell r="BC115">
            <v>22.83</v>
          </cell>
          <cell r="BD115">
            <v>4.8899999999999997</v>
          </cell>
          <cell r="BE115">
            <v>1.63</v>
          </cell>
          <cell r="BF115">
            <v>1</v>
          </cell>
          <cell r="BG115">
            <v>3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1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0.5</v>
          </cell>
          <cell r="CE115">
            <v>226.39</v>
          </cell>
          <cell r="CF115">
            <v>576.86</v>
          </cell>
          <cell r="CG115" t="str">
            <v>بنها 114</v>
          </cell>
          <cell r="CH115" t="str">
            <v>فقط خمسمائة وستة وسبعون جنيه وستة وثمانون قرش</v>
          </cell>
        </row>
        <row r="116">
          <cell r="A116">
            <v>115</v>
          </cell>
          <cell r="B116" t="str">
            <v>بنها 115</v>
          </cell>
          <cell r="C116">
            <v>0</v>
          </cell>
          <cell r="D116" t="str">
            <v>الثانية</v>
          </cell>
          <cell r="E116">
            <v>0</v>
          </cell>
          <cell r="F116" t="str">
            <v>متزوج</v>
          </cell>
          <cell r="G116">
            <v>0</v>
          </cell>
          <cell r="H116">
            <v>0</v>
          </cell>
          <cell r="I116" t="str">
            <v>نقابى</v>
          </cell>
          <cell r="J116" t="str">
            <v>نعم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 t="str">
            <v>نعم</v>
          </cell>
          <cell r="P116" t="str">
            <v>ب ت</v>
          </cell>
          <cell r="Q116">
            <v>0</v>
          </cell>
          <cell r="R116">
            <v>70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296.25</v>
          </cell>
          <cell r="X116">
            <v>320.06</v>
          </cell>
          <cell r="Y116">
            <v>48.01</v>
          </cell>
          <cell r="Z116">
            <v>3.2</v>
          </cell>
          <cell r="AA116">
            <v>4.8</v>
          </cell>
          <cell r="AB116">
            <v>6.4</v>
          </cell>
          <cell r="AC116">
            <v>2</v>
          </cell>
          <cell r="AD116">
            <v>4</v>
          </cell>
          <cell r="AE116">
            <v>0</v>
          </cell>
          <cell r="AF116">
            <v>0</v>
          </cell>
          <cell r="AG116">
            <v>0</v>
          </cell>
          <cell r="AH116">
            <v>11</v>
          </cell>
          <cell r="AI116">
            <v>148.13</v>
          </cell>
          <cell r="AJ116">
            <v>20.99</v>
          </cell>
          <cell r="AK116">
            <v>22.8</v>
          </cell>
          <cell r="AL116">
            <v>50.53</v>
          </cell>
          <cell r="AM116">
            <v>36</v>
          </cell>
          <cell r="AN116">
            <v>44.44</v>
          </cell>
          <cell r="AO116">
            <v>44.44</v>
          </cell>
          <cell r="AP116">
            <v>339.89</v>
          </cell>
          <cell r="AQ116">
            <v>50.98</v>
          </cell>
          <cell r="AR116">
            <v>3.4</v>
          </cell>
          <cell r="AS116">
            <v>10</v>
          </cell>
          <cell r="AT116">
            <v>786.74000000000024</v>
          </cell>
          <cell r="AU116">
            <v>48.01</v>
          </cell>
          <cell r="AV116">
            <v>32.01</v>
          </cell>
          <cell r="AW116">
            <v>3.2</v>
          </cell>
          <cell r="AX116">
            <v>6.4</v>
          </cell>
          <cell r="AY116">
            <v>9.6</v>
          </cell>
          <cell r="AZ116">
            <v>50.98</v>
          </cell>
          <cell r="BA116">
            <v>33.99</v>
          </cell>
          <cell r="BB116">
            <v>3.4</v>
          </cell>
          <cell r="BC116">
            <v>22.4</v>
          </cell>
          <cell r="BD116">
            <v>4.8</v>
          </cell>
          <cell r="BE116">
            <v>1.6</v>
          </cell>
          <cell r="BF116">
            <v>1</v>
          </cell>
          <cell r="BG116">
            <v>3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1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0.5</v>
          </cell>
          <cell r="CE116">
            <v>221.89</v>
          </cell>
          <cell r="CF116">
            <v>564.85</v>
          </cell>
          <cell r="CG116" t="str">
            <v>بنها 115</v>
          </cell>
          <cell r="CH116" t="str">
            <v>فقط خمسمائة وأربعة وستون جنيه وخمسة وثمانون قرش</v>
          </cell>
        </row>
        <row r="117">
          <cell r="A117">
            <v>116</v>
          </cell>
          <cell r="B117" t="str">
            <v>بنها 116</v>
          </cell>
          <cell r="C117">
            <v>0</v>
          </cell>
          <cell r="D117" t="str">
            <v>الثانية</v>
          </cell>
          <cell r="E117">
            <v>0</v>
          </cell>
          <cell r="F117" t="str">
            <v>متزوج</v>
          </cell>
          <cell r="G117">
            <v>2</v>
          </cell>
          <cell r="H117">
            <v>0</v>
          </cell>
          <cell r="I117" t="str">
            <v>نقابى</v>
          </cell>
          <cell r="J117" t="str">
            <v>نعم</v>
          </cell>
          <cell r="K117">
            <v>0</v>
          </cell>
          <cell r="L117" t="str">
            <v>نعم</v>
          </cell>
          <cell r="M117">
            <v>0</v>
          </cell>
          <cell r="N117">
            <v>0</v>
          </cell>
          <cell r="O117" t="str">
            <v>نعم</v>
          </cell>
          <cell r="P117" t="str">
            <v>ب ت</v>
          </cell>
          <cell r="Q117">
            <v>0</v>
          </cell>
          <cell r="R117">
            <v>70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249.2</v>
          </cell>
          <cell r="X117">
            <v>270.18</v>
          </cell>
          <cell r="Y117">
            <v>40.53</v>
          </cell>
          <cell r="Z117">
            <v>2.7</v>
          </cell>
          <cell r="AA117">
            <v>4.05</v>
          </cell>
          <cell r="AB117">
            <v>5.4</v>
          </cell>
          <cell r="AC117">
            <v>6</v>
          </cell>
          <cell r="AD117">
            <v>4</v>
          </cell>
          <cell r="AE117">
            <v>0</v>
          </cell>
          <cell r="AF117">
            <v>0</v>
          </cell>
          <cell r="AG117">
            <v>0</v>
          </cell>
          <cell r="AH117">
            <v>11</v>
          </cell>
          <cell r="AI117">
            <v>124.6</v>
          </cell>
          <cell r="AJ117">
            <v>17.420000000000002</v>
          </cell>
          <cell r="AK117">
            <v>19</v>
          </cell>
          <cell r="AL117">
            <v>42.36</v>
          </cell>
          <cell r="AM117">
            <v>36</v>
          </cell>
          <cell r="AN117">
            <v>37.380000000000003</v>
          </cell>
          <cell r="AO117">
            <v>37.380000000000003</v>
          </cell>
          <cell r="AP117">
            <v>297.76</v>
          </cell>
          <cell r="AQ117">
            <v>44.66</v>
          </cell>
          <cell r="AR117">
            <v>2.98</v>
          </cell>
          <cell r="AS117">
            <v>10</v>
          </cell>
          <cell r="AT117">
            <v>678.26</v>
          </cell>
          <cell r="AU117">
            <v>40.53</v>
          </cell>
          <cell r="AV117">
            <v>27.02</v>
          </cell>
          <cell r="AW117">
            <v>2.7</v>
          </cell>
          <cell r="AX117">
            <v>5.4</v>
          </cell>
          <cell r="AY117">
            <v>8.11</v>
          </cell>
          <cell r="AZ117">
            <v>44.66</v>
          </cell>
          <cell r="BA117">
            <v>29.78</v>
          </cell>
          <cell r="BB117">
            <v>2.98</v>
          </cell>
          <cell r="BC117">
            <v>18.91</v>
          </cell>
          <cell r="BD117">
            <v>4.05</v>
          </cell>
          <cell r="BE117">
            <v>1.35</v>
          </cell>
          <cell r="BF117">
            <v>1</v>
          </cell>
          <cell r="BG117">
            <v>3</v>
          </cell>
          <cell r="BH117">
            <v>0</v>
          </cell>
          <cell r="BI117">
            <v>0</v>
          </cell>
          <cell r="BJ117">
            <v>1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1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0.4</v>
          </cell>
          <cell r="CE117">
            <v>191.89</v>
          </cell>
          <cell r="CF117">
            <v>486.37</v>
          </cell>
          <cell r="CG117" t="str">
            <v>بنها 116</v>
          </cell>
          <cell r="CH117" t="str">
            <v>فقط أربعمائة وستة وثمانون جنيه وسبعة وثلاثون قرش</v>
          </cell>
        </row>
        <row r="118">
          <cell r="A118">
            <v>117</v>
          </cell>
          <cell r="B118" t="str">
            <v>بنها 117</v>
          </cell>
          <cell r="C118">
            <v>0</v>
          </cell>
          <cell r="D118" t="str">
            <v>الثانية</v>
          </cell>
          <cell r="E118">
            <v>0</v>
          </cell>
          <cell r="F118" t="str">
            <v>متزوج</v>
          </cell>
          <cell r="G118">
            <v>2</v>
          </cell>
          <cell r="H118">
            <v>0</v>
          </cell>
          <cell r="I118" t="str">
            <v>نقابى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>نعم</v>
          </cell>
          <cell r="P118">
            <v>0</v>
          </cell>
          <cell r="Q118">
            <v>0</v>
          </cell>
          <cell r="R118">
            <v>70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318.04000000000002</v>
          </cell>
          <cell r="X118">
            <v>343.92</v>
          </cell>
          <cell r="Y118">
            <v>51.59</v>
          </cell>
          <cell r="Z118">
            <v>3.44</v>
          </cell>
          <cell r="AA118">
            <v>5.16</v>
          </cell>
          <cell r="AB118">
            <v>6.88</v>
          </cell>
          <cell r="AC118">
            <v>6</v>
          </cell>
          <cell r="AD118">
            <v>4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159.02000000000001</v>
          </cell>
          <cell r="AJ118">
            <v>22.62</v>
          </cell>
          <cell r="AK118">
            <v>24.57</v>
          </cell>
          <cell r="AL118">
            <v>54.32</v>
          </cell>
          <cell r="AM118">
            <v>36</v>
          </cell>
          <cell r="AN118">
            <v>47.71</v>
          </cell>
          <cell r="AO118">
            <v>47.71</v>
          </cell>
          <cell r="AP118">
            <v>354.24</v>
          </cell>
          <cell r="AQ118">
            <v>53.14</v>
          </cell>
          <cell r="AR118">
            <v>3.54</v>
          </cell>
          <cell r="AS118">
            <v>10</v>
          </cell>
          <cell r="AT118">
            <v>831.91000000000031</v>
          </cell>
          <cell r="AU118">
            <v>51.59</v>
          </cell>
          <cell r="AV118">
            <v>34.39</v>
          </cell>
          <cell r="AW118">
            <v>3.44</v>
          </cell>
          <cell r="AX118">
            <v>6.88</v>
          </cell>
          <cell r="AY118">
            <v>10.32</v>
          </cell>
          <cell r="AZ118">
            <v>53.14</v>
          </cell>
          <cell r="BA118">
            <v>35.42</v>
          </cell>
          <cell r="BB118">
            <v>3.54</v>
          </cell>
          <cell r="BC118">
            <v>24.07</v>
          </cell>
          <cell r="BD118">
            <v>5.16</v>
          </cell>
          <cell r="BE118">
            <v>1.72</v>
          </cell>
          <cell r="BF118">
            <v>1</v>
          </cell>
          <cell r="BG118">
            <v>3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1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0.5</v>
          </cell>
          <cell r="CE118">
            <v>235.17</v>
          </cell>
          <cell r="CF118">
            <v>596.74</v>
          </cell>
          <cell r="CG118" t="str">
            <v>بنها 117</v>
          </cell>
          <cell r="CH118" t="str">
            <v>فقط خمسمائة وستة وتسعون جنيه وأربعة وسبعون قرش</v>
          </cell>
        </row>
        <row r="119">
          <cell r="A119">
            <v>118</v>
          </cell>
          <cell r="B119" t="str">
            <v>بنها 118</v>
          </cell>
          <cell r="C119">
            <v>0</v>
          </cell>
          <cell r="D119" t="str">
            <v>الثانية</v>
          </cell>
          <cell r="E119">
            <v>0</v>
          </cell>
          <cell r="F119" t="str">
            <v>متزوجه</v>
          </cell>
          <cell r="G119">
            <v>0</v>
          </cell>
          <cell r="H119">
            <v>0</v>
          </cell>
          <cell r="I119" t="str">
            <v>نقابى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 t="str">
            <v>نعم</v>
          </cell>
          <cell r="P119">
            <v>0</v>
          </cell>
          <cell r="Q119">
            <v>0</v>
          </cell>
          <cell r="R119">
            <v>70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209.52</v>
          </cell>
          <cell r="X119">
            <v>227.64000000000001</v>
          </cell>
          <cell r="Y119">
            <v>34.15</v>
          </cell>
          <cell r="Z119">
            <v>2.2799999999999998</v>
          </cell>
          <cell r="AA119">
            <v>3.41</v>
          </cell>
          <cell r="AB119">
            <v>4.55</v>
          </cell>
          <cell r="AC119">
            <v>2</v>
          </cell>
          <cell r="AD119">
            <v>4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104.76</v>
          </cell>
          <cell r="AJ119">
            <v>14.38</v>
          </cell>
          <cell r="AK119">
            <v>15.74</v>
          </cell>
          <cell r="AL119">
            <v>35.380000000000003</v>
          </cell>
          <cell r="AM119">
            <v>36</v>
          </cell>
          <cell r="AN119">
            <v>31.43</v>
          </cell>
          <cell r="AO119">
            <v>31.43</v>
          </cell>
          <cell r="AP119">
            <v>243.69</v>
          </cell>
          <cell r="AQ119">
            <v>36.549999999999997</v>
          </cell>
          <cell r="AR119">
            <v>2.44</v>
          </cell>
          <cell r="AS119">
            <v>10</v>
          </cell>
          <cell r="AT119">
            <v>564.70999999999992</v>
          </cell>
          <cell r="AU119">
            <v>34.15</v>
          </cell>
          <cell r="AV119">
            <v>22.76</v>
          </cell>
          <cell r="AW119">
            <v>2.2799999999999998</v>
          </cell>
          <cell r="AX119">
            <v>4.55</v>
          </cell>
          <cell r="AY119">
            <v>6.83</v>
          </cell>
          <cell r="AZ119">
            <v>36.549999999999997</v>
          </cell>
          <cell r="BA119">
            <v>24.37</v>
          </cell>
          <cell r="BB119">
            <v>2.44</v>
          </cell>
          <cell r="BC119">
            <v>15.93</v>
          </cell>
          <cell r="BD119">
            <v>3.41</v>
          </cell>
          <cell r="BE119">
            <v>1.1399999999999999</v>
          </cell>
          <cell r="BF119">
            <v>1</v>
          </cell>
          <cell r="BG119">
            <v>3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1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0.3</v>
          </cell>
          <cell r="CE119">
            <v>159.71</v>
          </cell>
          <cell r="CF119">
            <v>405</v>
          </cell>
          <cell r="CG119" t="str">
            <v>بنها 118</v>
          </cell>
          <cell r="CH119" t="str">
            <v>فقط أربعمائة وخمسة جنيه</v>
          </cell>
        </row>
        <row r="120">
          <cell r="A120">
            <v>119</v>
          </cell>
          <cell r="B120" t="str">
            <v>بنها 119</v>
          </cell>
          <cell r="C120">
            <v>0</v>
          </cell>
          <cell r="D120" t="str">
            <v>الثانية</v>
          </cell>
          <cell r="E120">
            <v>0</v>
          </cell>
          <cell r="F120" t="str">
            <v>متزوجه</v>
          </cell>
          <cell r="G120">
            <v>0</v>
          </cell>
          <cell r="H120">
            <v>0</v>
          </cell>
          <cell r="I120" t="str">
            <v>نقابى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>نعم</v>
          </cell>
          <cell r="P120">
            <v>0</v>
          </cell>
          <cell r="Q120">
            <v>0</v>
          </cell>
          <cell r="R120">
            <v>70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282.08999999999997</v>
          </cell>
          <cell r="X120">
            <v>304.91999999999996</v>
          </cell>
          <cell r="Y120">
            <v>45.74</v>
          </cell>
          <cell r="Z120">
            <v>3.05</v>
          </cell>
          <cell r="AA120">
            <v>4.57</v>
          </cell>
          <cell r="AB120">
            <v>6.1</v>
          </cell>
          <cell r="AC120">
            <v>2</v>
          </cell>
          <cell r="AD120">
            <v>4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141.05000000000001</v>
          </cell>
          <cell r="AJ120">
            <v>19.46</v>
          </cell>
          <cell r="AK120">
            <v>21.68</v>
          </cell>
          <cell r="AL120">
            <v>48.13</v>
          </cell>
          <cell r="AM120">
            <v>36</v>
          </cell>
          <cell r="AN120">
            <v>42.31</v>
          </cell>
          <cell r="AO120">
            <v>42.31</v>
          </cell>
          <cell r="AP120">
            <v>314.63</v>
          </cell>
          <cell r="AQ120">
            <v>47.19</v>
          </cell>
          <cell r="AR120">
            <v>3.15</v>
          </cell>
          <cell r="AS120">
            <v>10</v>
          </cell>
          <cell r="AT120">
            <v>739.34999999999991</v>
          </cell>
          <cell r="AU120">
            <v>45.74</v>
          </cell>
          <cell r="AV120">
            <v>30.49</v>
          </cell>
          <cell r="AW120">
            <v>3.05</v>
          </cell>
          <cell r="AX120">
            <v>6.1</v>
          </cell>
          <cell r="AY120">
            <v>9.15</v>
          </cell>
          <cell r="AZ120">
            <v>47.19</v>
          </cell>
          <cell r="BA120">
            <v>31.46</v>
          </cell>
          <cell r="BB120">
            <v>3.15</v>
          </cell>
          <cell r="BC120">
            <v>21.34</v>
          </cell>
          <cell r="BD120">
            <v>4.57</v>
          </cell>
          <cell r="BE120">
            <v>1.52</v>
          </cell>
          <cell r="BF120">
            <v>1</v>
          </cell>
          <cell r="BG120">
            <v>3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1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0.5</v>
          </cell>
          <cell r="CE120">
            <v>209.26</v>
          </cell>
          <cell r="CF120">
            <v>530.09</v>
          </cell>
          <cell r="CG120" t="str">
            <v>بنها 119</v>
          </cell>
          <cell r="CH120" t="str">
            <v>فقط خمسمائة وثلاثون جنيه وتسعة قرش</v>
          </cell>
        </row>
        <row r="121">
          <cell r="A121">
            <v>120</v>
          </cell>
          <cell r="B121" t="str">
            <v>بنها 120</v>
          </cell>
          <cell r="C121">
            <v>0</v>
          </cell>
          <cell r="D121" t="str">
            <v>الثانية</v>
          </cell>
          <cell r="E121">
            <v>0</v>
          </cell>
          <cell r="F121" t="str">
            <v>متزوج</v>
          </cell>
          <cell r="G121">
            <v>2</v>
          </cell>
          <cell r="H121">
            <v>0</v>
          </cell>
          <cell r="I121" t="str">
            <v>نقابى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 t="str">
            <v>نعم</v>
          </cell>
          <cell r="P121">
            <v>0</v>
          </cell>
          <cell r="Q121">
            <v>0</v>
          </cell>
          <cell r="R121">
            <v>70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249.5</v>
          </cell>
          <cell r="X121">
            <v>270.41000000000003</v>
          </cell>
          <cell r="Y121">
            <v>40.56</v>
          </cell>
          <cell r="Z121">
            <v>2.7</v>
          </cell>
          <cell r="AA121">
            <v>4.0599999999999996</v>
          </cell>
          <cell r="AB121">
            <v>5.41</v>
          </cell>
          <cell r="AC121">
            <v>6</v>
          </cell>
          <cell r="AD121">
            <v>4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124.75</v>
          </cell>
          <cell r="AJ121">
            <v>17.420000000000002</v>
          </cell>
          <cell r="AK121">
            <v>19</v>
          </cell>
          <cell r="AL121">
            <v>42.42</v>
          </cell>
          <cell r="AM121">
            <v>36</v>
          </cell>
          <cell r="AN121">
            <v>37.43</v>
          </cell>
          <cell r="AO121">
            <v>37.43</v>
          </cell>
          <cell r="AP121">
            <v>287.02</v>
          </cell>
          <cell r="AQ121">
            <v>43.05</v>
          </cell>
          <cell r="AR121">
            <v>2.87</v>
          </cell>
          <cell r="AS121">
            <v>10</v>
          </cell>
          <cell r="AT121">
            <v>666.07999999999993</v>
          </cell>
          <cell r="AU121">
            <v>40.56</v>
          </cell>
          <cell r="AV121">
            <v>27.04</v>
          </cell>
          <cell r="AW121">
            <v>2.7</v>
          </cell>
          <cell r="AX121">
            <v>5.41</v>
          </cell>
          <cell r="AY121">
            <v>8.11</v>
          </cell>
          <cell r="AZ121">
            <v>43.05</v>
          </cell>
          <cell r="BA121">
            <v>28.7</v>
          </cell>
          <cell r="BB121">
            <v>2.87</v>
          </cell>
          <cell r="BC121">
            <v>18.93</v>
          </cell>
          <cell r="BD121">
            <v>4.0599999999999996</v>
          </cell>
          <cell r="BE121">
            <v>1.35</v>
          </cell>
          <cell r="BF121">
            <v>1</v>
          </cell>
          <cell r="BG121">
            <v>3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1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0.4</v>
          </cell>
          <cell r="CE121">
            <v>188.18</v>
          </cell>
          <cell r="CF121">
            <v>477.9</v>
          </cell>
          <cell r="CG121" t="str">
            <v>بنها 120</v>
          </cell>
          <cell r="CH121" t="str">
            <v>فقط أربعمائة وسبعة وسبعون جنيه وتسعون قرش</v>
          </cell>
        </row>
        <row r="122">
          <cell r="A122">
            <v>121</v>
          </cell>
          <cell r="B122" t="str">
            <v>بنها 121</v>
          </cell>
          <cell r="C122">
            <v>0</v>
          </cell>
          <cell r="D122" t="str">
            <v>الثالثة</v>
          </cell>
          <cell r="E122">
            <v>0</v>
          </cell>
          <cell r="F122" t="str">
            <v>متزوجه</v>
          </cell>
          <cell r="G122">
            <v>0</v>
          </cell>
          <cell r="H122">
            <v>0</v>
          </cell>
          <cell r="I122" t="str">
            <v>نقابى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 t="str">
            <v>نعم</v>
          </cell>
          <cell r="P122">
            <v>0</v>
          </cell>
          <cell r="Q122">
            <v>0</v>
          </cell>
          <cell r="R122">
            <v>70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188.88</v>
          </cell>
          <cell r="X122">
            <v>205.2</v>
          </cell>
          <cell r="Y122">
            <v>30.78</v>
          </cell>
          <cell r="Z122">
            <v>2.0499999999999998</v>
          </cell>
          <cell r="AA122">
            <v>3.08</v>
          </cell>
          <cell r="AB122">
            <v>4.0999999999999996</v>
          </cell>
          <cell r="AC122">
            <v>2</v>
          </cell>
          <cell r="AD122">
            <v>4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94.44</v>
          </cell>
          <cell r="AJ122">
            <v>13.2</v>
          </cell>
          <cell r="AK122">
            <v>14</v>
          </cell>
          <cell r="AL122">
            <v>31.77</v>
          </cell>
          <cell r="AM122">
            <v>36</v>
          </cell>
          <cell r="AN122">
            <v>28.33</v>
          </cell>
          <cell r="AO122">
            <v>28.33</v>
          </cell>
          <cell r="AP122">
            <v>223.74</v>
          </cell>
          <cell r="AQ122">
            <v>33.56</v>
          </cell>
          <cell r="AR122">
            <v>2.2400000000000002</v>
          </cell>
          <cell r="AS122">
            <v>10</v>
          </cell>
          <cell r="AT122">
            <v>514.74999999999989</v>
          </cell>
          <cell r="AU122">
            <v>30.78</v>
          </cell>
          <cell r="AV122">
            <v>20.52</v>
          </cell>
          <cell r="AW122">
            <v>2.0499999999999998</v>
          </cell>
          <cell r="AX122">
            <v>4.0999999999999996</v>
          </cell>
          <cell r="AY122">
            <v>6.16</v>
          </cell>
          <cell r="AZ122">
            <v>33.56</v>
          </cell>
          <cell r="BA122">
            <v>22.37</v>
          </cell>
          <cell r="BB122">
            <v>2.2400000000000002</v>
          </cell>
          <cell r="BC122">
            <v>14.36</v>
          </cell>
          <cell r="BD122">
            <v>3.08</v>
          </cell>
          <cell r="BE122">
            <v>1.03</v>
          </cell>
          <cell r="BF122">
            <v>1</v>
          </cell>
          <cell r="BG122">
            <v>3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1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0.3</v>
          </cell>
          <cell r="CE122">
            <v>145.55000000000001</v>
          </cell>
          <cell r="CF122">
            <v>369.2</v>
          </cell>
          <cell r="CG122" t="str">
            <v>بنها 121</v>
          </cell>
          <cell r="CH122" t="str">
            <v>فقط ثلاثمائة وتسعة وستون جنيه وعشرون قرش</v>
          </cell>
        </row>
        <row r="123">
          <cell r="A123">
            <v>122</v>
          </cell>
          <cell r="B123" t="str">
            <v>بنها 122</v>
          </cell>
          <cell r="C123">
            <v>0</v>
          </cell>
          <cell r="D123" t="str">
            <v>الثانية</v>
          </cell>
          <cell r="E123">
            <v>0</v>
          </cell>
          <cell r="F123" t="str">
            <v>متزوجه</v>
          </cell>
          <cell r="G123">
            <v>0</v>
          </cell>
          <cell r="H123">
            <v>0</v>
          </cell>
          <cell r="I123" t="str">
            <v>نقابى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 t="str">
            <v>نعم</v>
          </cell>
          <cell r="P123">
            <v>0</v>
          </cell>
          <cell r="Q123">
            <v>0</v>
          </cell>
          <cell r="R123">
            <v>70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356.35</v>
          </cell>
          <cell r="X123">
            <v>384.5</v>
          </cell>
          <cell r="Y123">
            <v>57.68</v>
          </cell>
          <cell r="Z123">
            <v>3.85</v>
          </cell>
          <cell r="AA123">
            <v>5.77</v>
          </cell>
          <cell r="AB123">
            <v>7.69</v>
          </cell>
          <cell r="AC123">
            <v>2</v>
          </cell>
          <cell r="AD123">
            <v>4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178.18</v>
          </cell>
          <cell r="AJ123">
            <v>25.1</v>
          </cell>
          <cell r="AK123">
            <v>27.74</v>
          </cell>
          <cell r="AL123">
            <v>60.04</v>
          </cell>
          <cell r="AM123">
            <v>36</v>
          </cell>
          <cell r="AN123">
            <v>53.45</v>
          </cell>
          <cell r="AO123">
            <v>53.45</v>
          </cell>
          <cell r="AP123">
            <v>386.51</v>
          </cell>
          <cell r="AQ123">
            <v>57.98</v>
          </cell>
          <cell r="AR123">
            <v>3.87</v>
          </cell>
          <cell r="AS123">
            <v>10</v>
          </cell>
          <cell r="AT123">
            <v>917.84999999999991</v>
          </cell>
          <cell r="AU123">
            <v>57.68</v>
          </cell>
          <cell r="AV123">
            <v>38.450000000000003</v>
          </cell>
          <cell r="AW123">
            <v>3.85</v>
          </cell>
          <cell r="AX123">
            <v>7.69</v>
          </cell>
          <cell r="AY123">
            <v>11.54</v>
          </cell>
          <cell r="AZ123">
            <v>57.98</v>
          </cell>
          <cell r="BA123">
            <v>38.65</v>
          </cell>
          <cell r="BB123">
            <v>3.87</v>
          </cell>
          <cell r="BC123">
            <v>26.92</v>
          </cell>
          <cell r="BD123">
            <v>5.77</v>
          </cell>
          <cell r="BE123">
            <v>1.92</v>
          </cell>
          <cell r="BF123">
            <v>1</v>
          </cell>
          <cell r="BG123">
            <v>3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1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0.6</v>
          </cell>
          <cell r="CE123">
            <v>259.92</v>
          </cell>
          <cell r="CF123">
            <v>657.93</v>
          </cell>
          <cell r="CG123" t="str">
            <v>بنها 122</v>
          </cell>
          <cell r="CH123" t="str">
            <v>فقط ستمائة وسبعة وخمسون جنيه وثلاثة وتسعون قرش</v>
          </cell>
        </row>
        <row r="124">
          <cell r="A124">
            <v>123</v>
          </cell>
          <cell r="B124" t="str">
            <v>بنها 123</v>
          </cell>
          <cell r="C124">
            <v>0</v>
          </cell>
          <cell r="D124" t="str">
            <v>الرابعة</v>
          </cell>
          <cell r="E124">
            <v>0</v>
          </cell>
          <cell r="F124" t="str">
            <v>متزوجه</v>
          </cell>
          <cell r="G124">
            <v>0</v>
          </cell>
          <cell r="H124">
            <v>0</v>
          </cell>
          <cell r="I124" t="str">
            <v>نقابى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>نعم</v>
          </cell>
          <cell r="P124">
            <v>0</v>
          </cell>
          <cell r="Q124">
            <v>0</v>
          </cell>
          <cell r="R124">
            <v>38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118.2</v>
          </cell>
          <cell r="X124">
            <v>129.32</v>
          </cell>
          <cell r="Y124">
            <v>19.399999999999999</v>
          </cell>
          <cell r="Z124">
            <v>1.29</v>
          </cell>
          <cell r="AA124">
            <v>1.94</v>
          </cell>
          <cell r="AB124">
            <v>2.59</v>
          </cell>
          <cell r="AC124">
            <v>2</v>
          </cell>
          <cell r="AD124">
            <v>4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9.5</v>
          </cell>
          <cell r="AK124">
            <v>10.08</v>
          </cell>
          <cell r="AL124">
            <v>30</v>
          </cell>
          <cell r="AM124">
            <v>36</v>
          </cell>
          <cell r="AN124">
            <v>17.73</v>
          </cell>
          <cell r="AO124">
            <v>17.73</v>
          </cell>
          <cell r="AP124">
            <v>109.31</v>
          </cell>
          <cell r="AQ124">
            <v>16.399999999999999</v>
          </cell>
          <cell r="AR124">
            <v>1.0900000000000001</v>
          </cell>
          <cell r="AS124">
            <v>10</v>
          </cell>
          <cell r="AT124">
            <v>291.33999999999997</v>
          </cell>
          <cell r="AU124">
            <v>19.399999999999999</v>
          </cell>
          <cell r="AV124">
            <v>12.93</v>
          </cell>
          <cell r="AW124">
            <v>1.29</v>
          </cell>
          <cell r="AX124">
            <v>2.59</v>
          </cell>
          <cell r="AY124">
            <v>3.88</v>
          </cell>
          <cell r="AZ124">
            <v>16.399999999999999</v>
          </cell>
          <cell r="BA124">
            <v>10.93</v>
          </cell>
          <cell r="BB124">
            <v>1.0900000000000001</v>
          </cell>
          <cell r="BC124">
            <v>9.0500000000000007</v>
          </cell>
          <cell r="BD124">
            <v>1.94</v>
          </cell>
          <cell r="BE124">
            <v>0.65</v>
          </cell>
          <cell r="BF124">
            <v>1</v>
          </cell>
          <cell r="BG124">
            <v>3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1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0.1</v>
          </cell>
          <cell r="CE124">
            <v>85.25</v>
          </cell>
          <cell r="CF124">
            <v>206.09</v>
          </cell>
          <cell r="CG124" t="str">
            <v>بنها 123</v>
          </cell>
          <cell r="CH124" t="str">
            <v>فقط مائتان وستة جنيه وتسعة قرش</v>
          </cell>
        </row>
        <row r="125">
          <cell r="A125">
            <v>124</v>
          </cell>
          <cell r="B125" t="str">
            <v>بنها 124</v>
          </cell>
          <cell r="C125">
            <v>0</v>
          </cell>
          <cell r="D125" t="str">
            <v>الرابعة</v>
          </cell>
          <cell r="E125">
            <v>0</v>
          </cell>
          <cell r="F125" t="str">
            <v>متزوجه</v>
          </cell>
          <cell r="G125">
            <v>0</v>
          </cell>
          <cell r="H125">
            <v>0</v>
          </cell>
          <cell r="I125" t="str">
            <v>نقابى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 t="str">
            <v>نعم</v>
          </cell>
          <cell r="P125">
            <v>0</v>
          </cell>
          <cell r="Q125">
            <v>0</v>
          </cell>
          <cell r="R125">
            <v>38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118.2</v>
          </cell>
          <cell r="X125">
            <v>129.32</v>
          </cell>
          <cell r="Y125">
            <v>19.399999999999999</v>
          </cell>
          <cell r="Z125">
            <v>1.29</v>
          </cell>
          <cell r="AA125">
            <v>1.94</v>
          </cell>
          <cell r="AB125">
            <v>2.59</v>
          </cell>
          <cell r="AC125">
            <v>2</v>
          </cell>
          <cell r="AD125">
            <v>4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9.5</v>
          </cell>
          <cell r="AK125">
            <v>10.08</v>
          </cell>
          <cell r="AL125">
            <v>30</v>
          </cell>
          <cell r="AM125">
            <v>36</v>
          </cell>
          <cell r="AN125">
            <v>17.73</v>
          </cell>
          <cell r="AO125">
            <v>17.73</v>
          </cell>
          <cell r="AP125">
            <v>109.31</v>
          </cell>
          <cell r="AQ125">
            <v>16.399999999999999</v>
          </cell>
          <cell r="AR125">
            <v>1.0900000000000001</v>
          </cell>
          <cell r="AS125">
            <v>10</v>
          </cell>
          <cell r="AT125">
            <v>291.33999999999997</v>
          </cell>
          <cell r="AU125">
            <v>19.399999999999999</v>
          </cell>
          <cell r="AV125">
            <v>12.93</v>
          </cell>
          <cell r="AW125">
            <v>1.29</v>
          </cell>
          <cell r="AX125">
            <v>2.59</v>
          </cell>
          <cell r="AY125">
            <v>3.88</v>
          </cell>
          <cell r="AZ125">
            <v>16.399999999999999</v>
          </cell>
          <cell r="BA125">
            <v>10.93</v>
          </cell>
          <cell r="BB125">
            <v>1.0900000000000001</v>
          </cell>
          <cell r="BC125">
            <v>9.0500000000000007</v>
          </cell>
          <cell r="BD125">
            <v>1.94</v>
          </cell>
          <cell r="BE125">
            <v>0.65</v>
          </cell>
          <cell r="BF125">
            <v>1</v>
          </cell>
          <cell r="BG125">
            <v>3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1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0.1</v>
          </cell>
          <cell r="CE125">
            <v>85.25</v>
          </cell>
          <cell r="CF125">
            <v>206.09</v>
          </cell>
          <cell r="CG125" t="str">
            <v>بنها 124</v>
          </cell>
          <cell r="CH125" t="str">
            <v>فقط مائتان وستة جنيه وتسعة قرش</v>
          </cell>
        </row>
        <row r="126">
          <cell r="A126">
            <v>125</v>
          </cell>
          <cell r="B126" t="str">
            <v>بنها 125</v>
          </cell>
          <cell r="C126">
            <v>0</v>
          </cell>
          <cell r="D126" t="str">
            <v>الثانية</v>
          </cell>
          <cell r="E126">
            <v>0</v>
          </cell>
          <cell r="F126" t="str">
            <v>متزوجه</v>
          </cell>
          <cell r="G126">
            <v>0</v>
          </cell>
          <cell r="H126">
            <v>0</v>
          </cell>
          <cell r="I126" t="str">
            <v>نقابى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 t="str">
            <v>لا</v>
          </cell>
          <cell r="O126" t="str">
            <v>نعم</v>
          </cell>
          <cell r="P126">
            <v>0</v>
          </cell>
          <cell r="Q126">
            <v>0</v>
          </cell>
          <cell r="R126">
            <v>70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481.83</v>
          </cell>
          <cell r="X126">
            <v>519.57999999999993</v>
          </cell>
          <cell r="Y126">
            <v>77.94</v>
          </cell>
          <cell r="Z126">
            <v>5.2</v>
          </cell>
          <cell r="AA126">
            <v>7.79</v>
          </cell>
          <cell r="AB126">
            <v>10.39</v>
          </cell>
          <cell r="AC126">
            <v>2</v>
          </cell>
          <cell r="AD126">
            <v>4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240.92</v>
          </cell>
          <cell r="AJ126">
            <v>35.32</v>
          </cell>
          <cell r="AK126">
            <v>38.21</v>
          </cell>
          <cell r="AL126">
            <v>82.66</v>
          </cell>
          <cell r="AM126">
            <v>44.65</v>
          </cell>
          <cell r="AN126">
            <v>72.27</v>
          </cell>
          <cell r="AO126">
            <v>72.27</v>
          </cell>
          <cell r="AP126">
            <v>520.03</v>
          </cell>
          <cell r="AQ126">
            <v>0</v>
          </cell>
          <cell r="AR126">
            <v>0</v>
          </cell>
          <cell r="AS126">
            <v>10</v>
          </cell>
          <cell r="AT126">
            <v>1150.93</v>
          </cell>
          <cell r="AU126">
            <v>77.94</v>
          </cell>
          <cell r="AV126">
            <v>51.96</v>
          </cell>
          <cell r="AW126">
            <v>5.2</v>
          </cell>
          <cell r="AX126">
            <v>10.39</v>
          </cell>
          <cell r="AY126">
            <v>15.59</v>
          </cell>
          <cell r="AZ126">
            <v>0</v>
          </cell>
          <cell r="BA126">
            <v>0</v>
          </cell>
          <cell r="BB126">
            <v>0</v>
          </cell>
          <cell r="BC126">
            <v>36.369999999999997</v>
          </cell>
          <cell r="BD126">
            <v>7.79</v>
          </cell>
          <cell r="BE126">
            <v>2.6</v>
          </cell>
          <cell r="BF126">
            <v>1</v>
          </cell>
          <cell r="BG126">
            <v>3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1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0.9</v>
          </cell>
          <cell r="CE126">
            <v>213.74</v>
          </cell>
          <cell r="CF126">
            <v>937.19</v>
          </cell>
          <cell r="CG126" t="str">
            <v>بنها 125</v>
          </cell>
          <cell r="CH126" t="str">
            <v>فقط تسعمائة وسبعة وثلاثون جنيه وتسعة عشر قرش</v>
          </cell>
        </row>
        <row r="127">
          <cell r="A127">
            <v>126</v>
          </cell>
          <cell r="B127" t="str">
            <v>بنها 126</v>
          </cell>
          <cell r="C127">
            <v>0</v>
          </cell>
          <cell r="D127" t="str">
            <v>الثانية</v>
          </cell>
          <cell r="E127">
            <v>0</v>
          </cell>
          <cell r="F127" t="str">
            <v>متزوجه</v>
          </cell>
          <cell r="G127">
            <v>0</v>
          </cell>
          <cell r="H127">
            <v>0</v>
          </cell>
          <cell r="I127" t="str">
            <v>نقابى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 t="str">
            <v>نعم</v>
          </cell>
          <cell r="P127">
            <v>0</v>
          </cell>
          <cell r="Q127">
            <v>0</v>
          </cell>
          <cell r="R127">
            <v>70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228.88</v>
          </cell>
          <cell r="X127">
            <v>248.35</v>
          </cell>
          <cell r="Y127">
            <v>37.25</v>
          </cell>
          <cell r="Z127">
            <v>2.48</v>
          </cell>
          <cell r="AA127">
            <v>3.73</v>
          </cell>
          <cell r="AB127">
            <v>4.97</v>
          </cell>
          <cell r="AC127">
            <v>2</v>
          </cell>
          <cell r="AD127">
            <v>4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114.44</v>
          </cell>
          <cell r="AJ127">
            <v>15.77</v>
          </cell>
          <cell r="AK127">
            <v>17.71</v>
          </cell>
          <cell r="AL127">
            <v>38.68</v>
          </cell>
          <cell r="AM127">
            <v>36</v>
          </cell>
          <cell r="AN127">
            <v>34.33</v>
          </cell>
          <cell r="AO127">
            <v>34.33</v>
          </cell>
          <cell r="AP127">
            <v>262.93</v>
          </cell>
          <cell r="AQ127">
            <v>39.44</v>
          </cell>
          <cell r="AR127">
            <v>2.63</v>
          </cell>
          <cell r="AS127">
            <v>10</v>
          </cell>
          <cell r="AT127">
            <v>611.78000000000031</v>
          </cell>
          <cell r="AU127">
            <v>37.25</v>
          </cell>
          <cell r="AV127">
            <v>24.84</v>
          </cell>
          <cell r="AW127">
            <v>2.48</v>
          </cell>
          <cell r="AX127">
            <v>4.97</v>
          </cell>
          <cell r="AY127">
            <v>7.45</v>
          </cell>
          <cell r="AZ127">
            <v>39.44</v>
          </cell>
          <cell r="BA127">
            <v>26.29</v>
          </cell>
          <cell r="BB127">
            <v>2.63</v>
          </cell>
          <cell r="BC127">
            <v>17.38</v>
          </cell>
          <cell r="BD127">
            <v>3.73</v>
          </cell>
          <cell r="BE127">
            <v>1.24</v>
          </cell>
          <cell r="BF127">
            <v>1</v>
          </cell>
          <cell r="BG127">
            <v>3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1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0.3</v>
          </cell>
          <cell r="CE127">
            <v>173</v>
          </cell>
          <cell r="CF127">
            <v>438.78</v>
          </cell>
          <cell r="CG127" t="str">
            <v>بنها 126</v>
          </cell>
          <cell r="CH127" t="str">
            <v>فقط أربعمائة وثمانية وثلاثون جنيه وثمانية وسبعون قرش</v>
          </cell>
        </row>
        <row r="128">
          <cell r="A128">
            <v>127</v>
          </cell>
          <cell r="B128" t="str">
            <v>بنها 127</v>
          </cell>
          <cell r="C128">
            <v>0</v>
          </cell>
          <cell r="D128" t="str">
            <v>الثانية</v>
          </cell>
          <cell r="E128">
            <v>0</v>
          </cell>
          <cell r="F128" t="str">
            <v>متزوجه</v>
          </cell>
          <cell r="G128">
            <v>0</v>
          </cell>
          <cell r="H128">
            <v>0</v>
          </cell>
          <cell r="I128" t="str">
            <v>نقابى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>نعم</v>
          </cell>
          <cell r="P128">
            <v>0</v>
          </cell>
          <cell r="Q128">
            <v>0</v>
          </cell>
          <cell r="R128">
            <v>70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249.5</v>
          </cell>
          <cell r="X128">
            <v>270.48</v>
          </cell>
          <cell r="Y128">
            <v>40.57</v>
          </cell>
          <cell r="Z128">
            <v>2.7</v>
          </cell>
          <cell r="AA128">
            <v>4.0599999999999996</v>
          </cell>
          <cell r="AB128">
            <v>5.41</v>
          </cell>
          <cell r="AC128">
            <v>2</v>
          </cell>
          <cell r="AD128">
            <v>4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124.75</v>
          </cell>
          <cell r="AJ128">
            <v>17.420000000000002</v>
          </cell>
          <cell r="AK128">
            <v>19</v>
          </cell>
          <cell r="AL128">
            <v>41.42</v>
          </cell>
          <cell r="AM128">
            <v>36</v>
          </cell>
          <cell r="AN128">
            <v>37.43</v>
          </cell>
          <cell r="AO128">
            <v>37.43</v>
          </cell>
          <cell r="AP128">
            <v>282.02</v>
          </cell>
          <cell r="AQ128">
            <v>42.3</v>
          </cell>
          <cell r="AR128">
            <v>2.82</v>
          </cell>
          <cell r="AS128">
            <v>10</v>
          </cell>
          <cell r="AT128">
            <v>660.36</v>
          </cell>
          <cell r="AU128">
            <v>40.57</v>
          </cell>
          <cell r="AV128">
            <v>27.05</v>
          </cell>
          <cell r="AW128">
            <v>2.7</v>
          </cell>
          <cell r="AX128">
            <v>5.41</v>
          </cell>
          <cell r="AY128">
            <v>8.11</v>
          </cell>
          <cell r="AZ128">
            <v>42.3</v>
          </cell>
          <cell r="BA128">
            <v>28.2</v>
          </cell>
          <cell r="BB128">
            <v>2.82</v>
          </cell>
          <cell r="BC128">
            <v>18.93</v>
          </cell>
          <cell r="BD128">
            <v>4.0599999999999996</v>
          </cell>
          <cell r="BE128">
            <v>1.35</v>
          </cell>
          <cell r="BF128">
            <v>1</v>
          </cell>
          <cell r="BG128">
            <v>3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1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0.4</v>
          </cell>
          <cell r="CE128">
            <v>186.9</v>
          </cell>
          <cell r="CF128">
            <v>473.46</v>
          </cell>
          <cell r="CG128" t="str">
            <v>بنها 127</v>
          </cell>
          <cell r="CH128" t="str">
            <v>فقط أربعمائة وثلاثة وسبعون جنيه وستة وأربعون قرش</v>
          </cell>
        </row>
        <row r="129">
          <cell r="A129">
            <v>128</v>
          </cell>
          <cell r="B129" t="str">
            <v>بنها 128</v>
          </cell>
          <cell r="C129">
            <v>0</v>
          </cell>
          <cell r="D129" t="str">
            <v>الثانية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>نقابى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>نعم</v>
          </cell>
          <cell r="P129">
            <v>0</v>
          </cell>
          <cell r="Q129">
            <v>0</v>
          </cell>
          <cell r="R129">
            <v>70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199.48</v>
          </cell>
          <cell r="X129">
            <v>217.2</v>
          </cell>
          <cell r="Y129">
            <v>32.58</v>
          </cell>
          <cell r="Z129">
            <v>2.17</v>
          </cell>
          <cell r="AA129">
            <v>3.26</v>
          </cell>
          <cell r="AB129">
            <v>4.34</v>
          </cell>
          <cell r="AC129">
            <v>0</v>
          </cell>
          <cell r="AD129">
            <v>4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99.74</v>
          </cell>
          <cell r="AJ129">
            <v>13.6</v>
          </cell>
          <cell r="AK129">
            <v>14.96</v>
          </cell>
          <cell r="AL129">
            <v>32.729999999999997</v>
          </cell>
          <cell r="AM129">
            <v>36</v>
          </cell>
          <cell r="AN129">
            <v>29.92</v>
          </cell>
          <cell r="AO129">
            <v>29.92</v>
          </cell>
          <cell r="AP129">
            <v>230.95</v>
          </cell>
          <cell r="AQ129">
            <v>34.64</v>
          </cell>
          <cell r="AR129">
            <v>2.31</v>
          </cell>
          <cell r="AS129">
            <v>10</v>
          </cell>
          <cell r="AT129">
            <v>537.44999999999993</v>
          </cell>
          <cell r="AU129">
            <v>32.58</v>
          </cell>
          <cell r="AV129">
            <v>21.72</v>
          </cell>
          <cell r="AW129">
            <v>2.17</v>
          </cell>
          <cell r="AX129">
            <v>4.34</v>
          </cell>
          <cell r="AY129">
            <v>6.52</v>
          </cell>
          <cell r="AZ129">
            <v>34.64</v>
          </cell>
          <cell r="BA129">
            <v>23.1</v>
          </cell>
          <cell r="BB129">
            <v>2.31</v>
          </cell>
          <cell r="BC129">
            <v>15.2</v>
          </cell>
          <cell r="BD129">
            <v>3.26</v>
          </cell>
          <cell r="BE129">
            <v>1.0900000000000001</v>
          </cell>
          <cell r="BF129">
            <v>1</v>
          </cell>
          <cell r="BG129">
            <v>3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1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0.3</v>
          </cell>
          <cell r="CE129">
            <v>152.22999999999999</v>
          </cell>
          <cell r="CF129">
            <v>385.22</v>
          </cell>
          <cell r="CG129" t="str">
            <v>بنها 128</v>
          </cell>
          <cell r="CH129" t="str">
            <v>فقط ثلاثمائة وخمسة وثمانون جنيه واثنان وعشرون قرش</v>
          </cell>
        </row>
        <row r="130">
          <cell r="A130">
            <v>129</v>
          </cell>
          <cell r="B130" t="str">
            <v>بنها 129</v>
          </cell>
          <cell r="C130">
            <v>0</v>
          </cell>
          <cell r="D130" t="str">
            <v>الثانية</v>
          </cell>
          <cell r="E130">
            <v>0</v>
          </cell>
          <cell r="F130" t="str">
            <v>متزوجه</v>
          </cell>
          <cell r="G130">
            <v>0</v>
          </cell>
          <cell r="H130">
            <v>0</v>
          </cell>
          <cell r="I130" t="str">
            <v>نقابى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 t="str">
            <v>نعم</v>
          </cell>
          <cell r="P130">
            <v>0</v>
          </cell>
          <cell r="Q130">
            <v>0</v>
          </cell>
          <cell r="R130">
            <v>70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224.64</v>
          </cell>
          <cell r="X130">
            <v>243.86999999999998</v>
          </cell>
          <cell r="Y130">
            <v>36.58</v>
          </cell>
          <cell r="Z130">
            <v>2.44</v>
          </cell>
          <cell r="AA130">
            <v>3.66</v>
          </cell>
          <cell r="AB130">
            <v>4.88</v>
          </cell>
          <cell r="AC130">
            <v>2</v>
          </cell>
          <cell r="AD130">
            <v>4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112.32</v>
          </cell>
          <cell r="AJ130">
            <v>15.49</v>
          </cell>
          <cell r="AK130">
            <v>17.399999999999999</v>
          </cell>
          <cell r="AL130">
            <v>37.96</v>
          </cell>
          <cell r="AM130">
            <v>36</v>
          </cell>
          <cell r="AN130">
            <v>33.700000000000003</v>
          </cell>
          <cell r="AO130">
            <v>33.700000000000003</v>
          </cell>
          <cell r="AP130">
            <v>258.87</v>
          </cell>
          <cell r="AQ130">
            <v>38.83</v>
          </cell>
          <cell r="AR130">
            <v>2.59</v>
          </cell>
          <cell r="AS130">
            <v>10</v>
          </cell>
          <cell r="AT130">
            <v>601.72</v>
          </cell>
          <cell r="AU130">
            <v>36.58</v>
          </cell>
          <cell r="AV130">
            <v>24.39</v>
          </cell>
          <cell r="AW130">
            <v>2.44</v>
          </cell>
          <cell r="AX130">
            <v>4.88</v>
          </cell>
          <cell r="AY130">
            <v>7.32</v>
          </cell>
          <cell r="AZ130">
            <v>38.83</v>
          </cell>
          <cell r="BA130">
            <v>25.89</v>
          </cell>
          <cell r="BB130">
            <v>2.59</v>
          </cell>
          <cell r="BC130">
            <v>17.07</v>
          </cell>
          <cell r="BD130">
            <v>3.66</v>
          </cell>
          <cell r="BE130">
            <v>1.22</v>
          </cell>
          <cell r="BF130">
            <v>1</v>
          </cell>
          <cell r="BG130">
            <v>3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1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0.3</v>
          </cell>
          <cell r="CE130">
            <v>170.17</v>
          </cell>
          <cell r="CF130">
            <v>431.55</v>
          </cell>
          <cell r="CG130" t="str">
            <v>بنها 129</v>
          </cell>
          <cell r="CH130" t="str">
            <v>فقط أربعمائة وواحد وثلاثون جنيه وخمسة وخمسون قرش</v>
          </cell>
        </row>
        <row r="131">
          <cell r="A131">
            <v>130</v>
          </cell>
          <cell r="B131" t="str">
            <v>بنها 130</v>
          </cell>
          <cell r="C131">
            <v>0</v>
          </cell>
          <cell r="D131" t="str">
            <v>الثانية</v>
          </cell>
          <cell r="E131">
            <v>0</v>
          </cell>
          <cell r="F131" t="str">
            <v>متزوجه</v>
          </cell>
          <cell r="G131">
            <v>0</v>
          </cell>
          <cell r="H131">
            <v>0</v>
          </cell>
          <cell r="I131" t="str">
            <v>نقابى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 t="str">
            <v>نعم</v>
          </cell>
          <cell r="P131">
            <v>0</v>
          </cell>
          <cell r="Q131">
            <v>0</v>
          </cell>
          <cell r="R131">
            <v>70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281.42</v>
          </cell>
          <cell r="X131">
            <v>304.24</v>
          </cell>
          <cell r="Y131">
            <v>45.64</v>
          </cell>
          <cell r="Z131">
            <v>3.04</v>
          </cell>
          <cell r="AA131">
            <v>4.5599999999999996</v>
          </cell>
          <cell r="AB131">
            <v>6.08</v>
          </cell>
          <cell r="AC131">
            <v>2</v>
          </cell>
          <cell r="AD131">
            <v>4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19.91</v>
          </cell>
          <cell r="AK131">
            <v>21.63</v>
          </cell>
          <cell r="AL131">
            <v>48</v>
          </cell>
          <cell r="AM131">
            <v>36</v>
          </cell>
          <cell r="AN131">
            <v>42.21</v>
          </cell>
          <cell r="AO131">
            <v>42.21</v>
          </cell>
          <cell r="AP131">
            <v>173.75</v>
          </cell>
          <cell r="AQ131">
            <v>26.06</v>
          </cell>
          <cell r="AR131">
            <v>1.74</v>
          </cell>
          <cell r="AS131">
            <v>10</v>
          </cell>
          <cell r="AT131">
            <v>575.11</v>
          </cell>
          <cell r="AU131">
            <v>45.64</v>
          </cell>
          <cell r="AV131">
            <v>30.42</v>
          </cell>
          <cell r="AW131">
            <v>3.04</v>
          </cell>
          <cell r="AX131">
            <v>6.08</v>
          </cell>
          <cell r="AY131">
            <v>9.1300000000000008</v>
          </cell>
          <cell r="AZ131">
            <v>26.06</v>
          </cell>
          <cell r="BA131">
            <v>17.38</v>
          </cell>
          <cell r="BB131">
            <v>1.74</v>
          </cell>
          <cell r="BC131">
            <v>21.3</v>
          </cell>
          <cell r="BD131">
            <v>4.5599999999999996</v>
          </cell>
          <cell r="BE131">
            <v>1.52</v>
          </cell>
          <cell r="BF131">
            <v>1</v>
          </cell>
          <cell r="BG131">
            <v>3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15.76</v>
          </cell>
          <cell r="BO131">
            <v>0</v>
          </cell>
          <cell r="BP131">
            <v>1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0.5</v>
          </cell>
          <cell r="CE131">
            <v>188.13</v>
          </cell>
          <cell r="CF131">
            <v>386.98</v>
          </cell>
          <cell r="CG131" t="str">
            <v>بنها 130</v>
          </cell>
          <cell r="CH131" t="str">
            <v>فقط ثلاثمائة وستة وثمانون جنيه وثمانية وتسعون قرش</v>
          </cell>
        </row>
        <row r="132">
          <cell r="A132">
            <v>131</v>
          </cell>
          <cell r="B132" t="str">
            <v>بنها 131</v>
          </cell>
          <cell r="C132">
            <v>0</v>
          </cell>
          <cell r="D132" t="str">
            <v>الثانية</v>
          </cell>
          <cell r="E132">
            <v>0</v>
          </cell>
          <cell r="F132" t="str">
            <v>متزوجه</v>
          </cell>
          <cell r="G132">
            <v>0</v>
          </cell>
          <cell r="H132">
            <v>0</v>
          </cell>
          <cell r="I132" t="str">
            <v>نقابى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 t="str">
            <v>نعم</v>
          </cell>
          <cell r="P132">
            <v>0</v>
          </cell>
          <cell r="Q132">
            <v>0</v>
          </cell>
          <cell r="R132">
            <v>70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214.52</v>
          </cell>
          <cell r="X132">
            <v>232.64000000000001</v>
          </cell>
          <cell r="Y132">
            <v>34.9</v>
          </cell>
          <cell r="Z132">
            <v>2.33</v>
          </cell>
          <cell r="AA132">
            <v>3.49</v>
          </cell>
          <cell r="AB132">
            <v>4.6500000000000004</v>
          </cell>
          <cell r="AC132">
            <v>2</v>
          </cell>
          <cell r="AD132">
            <v>4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107.26</v>
          </cell>
          <cell r="AJ132">
            <v>14.38</v>
          </cell>
          <cell r="AK132">
            <v>16.14</v>
          </cell>
          <cell r="AL132">
            <v>36.880000000000003</v>
          </cell>
          <cell r="AM132">
            <v>36</v>
          </cell>
          <cell r="AN132">
            <v>32.18</v>
          </cell>
          <cell r="AO132">
            <v>32.18</v>
          </cell>
          <cell r="AP132">
            <v>248.84</v>
          </cell>
          <cell r="AQ132">
            <v>37.33</v>
          </cell>
          <cell r="AR132">
            <v>2.4900000000000002</v>
          </cell>
          <cell r="AS132">
            <v>10</v>
          </cell>
          <cell r="AT132">
            <v>576.66999999999996</v>
          </cell>
          <cell r="AU132">
            <v>34.9</v>
          </cell>
          <cell r="AV132">
            <v>23.26</v>
          </cell>
          <cell r="AW132">
            <v>2.33</v>
          </cell>
          <cell r="AX132">
            <v>4.6500000000000004</v>
          </cell>
          <cell r="AY132">
            <v>6.98</v>
          </cell>
          <cell r="AZ132">
            <v>37.33</v>
          </cell>
          <cell r="BA132">
            <v>24.88</v>
          </cell>
          <cell r="BB132">
            <v>2.4900000000000002</v>
          </cell>
          <cell r="BC132">
            <v>16.28</v>
          </cell>
          <cell r="BD132">
            <v>3.49</v>
          </cell>
          <cell r="BE132">
            <v>1.1599999999999999</v>
          </cell>
          <cell r="BF132">
            <v>1</v>
          </cell>
          <cell r="BG132">
            <v>3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1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0.3</v>
          </cell>
          <cell r="CE132">
            <v>163.05000000000001</v>
          </cell>
          <cell r="CF132">
            <v>413.62</v>
          </cell>
          <cell r="CG132" t="str">
            <v>بنها 131</v>
          </cell>
          <cell r="CH132" t="str">
            <v>فقط أربعمائة وثلاثة عشر جنيه واثنان وستون قرش</v>
          </cell>
        </row>
        <row r="133">
          <cell r="A133">
            <v>132</v>
          </cell>
          <cell r="B133" t="str">
            <v>بنها 132</v>
          </cell>
          <cell r="C133">
            <v>0</v>
          </cell>
          <cell r="D133" t="str">
            <v>الثالثة</v>
          </cell>
          <cell r="E133">
            <v>0</v>
          </cell>
          <cell r="F133" t="str">
            <v>متزوج</v>
          </cell>
          <cell r="G133">
            <v>2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70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240.31</v>
          </cell>
          <cell r="X133">
            <v>260.17</v>
          </cell>
          <cell r="Y133">
            <v>39.03</v>
          </cell>
          <cell r="Z133">
            <v>2.6</v>
          </cell>
          <cell r="AA133">
            <v>3.9</v>
          </cell>
          <cell r="AB133">
            <v>5.2</v>
          </cell>
          <cell r="AC133">
            <v>6</v>
          </cell>
          <cell r="AD133">
            <v>4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17.260000000000002</v>
          </cell>
          <cell r="AK133">
            <v>18.79</v>
          </cell>
          <cell r="AL133">
            <v>40.86</v>
          </cell>
          <cell r="AM133">
            <v>36</v>
          </cell>
          <cell r="AN133">
            <v>36.049999999999997</v>
          </cell>
          <cell r="AO133">
            <v>36.049999999999997</v>
          </cell>
          <cell r="AP133">
            <v>158.96</v>
          </cell>
          <cell r="AQ133">
            <v>23.84</v>
          </cell>
          <cell r="AR133">
            <v>1.59</v>
          </cell>
          <cell r="AS133">
            <v>10</v>
          </cell>
          <cell r="AT133">
            <v>505.29000000000013</v>
          </cell>
          <cell r="AU133">
            <v>39.03</v>
          </cell>
          <cell r="AV133">
            <v>26.02</v>
          </cell>
          <cell r="AW133">
            <v>2.6</v>
          </cell>
          <cell r="AX133">
            <v>5.2</v>
          </cell>
          <cell r="AY133">
            <v>7.81</v>
          </cell>
          <cell r="AZ133">
            <v>23.84</v>
          </cell>
          <cell r="BA133">
            <v>15.9</v>
          </cell>
          <cell r="BB133">
            <v>1.59</v>
          </cell>
          <cell r="BC133">
            <v>0</v>
          </cell>
          <cell r="BD133">
            <v>3.9</v>
          </cell>
          <cell r="BE133">
            <v>1.3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0.4</v>
          </cell>
          <cell r="CE133">
            <v>127.59</v>
          </cell>
          <cell r="CF133">
            <v>377.7</v>
          </cell>
          <cell r="CG133" t="str">
            <v>بنها 132</v>
          </cell>
          <cell r="CH133" t="str">
            <v>فقط ثلاثمائة وسبعة وسبعون جنيه وسبعون قرش</v>
          </cell>
        </row>
        <row r="134">
          <cell r="A134">
            <v>133</v>
          </cell>
          <cell r="B134" t="str">
            <v>بنها 133</v>
          </cell>
          <cell r="C134">
            <v>0</v>
          </cell>
          <cell r="D134" t="str">
            <v>الثانية</v>
          </cell>
          <cell r="E134">
            <v>0</v>
          </cell>
          <cell r="F134" t="str">
            <v>متزوجه</v>
          </cell>
          <cell r="G134">
            <v>0</v>
          </cell>
          <cell r="H134">
            <v>0</v>
          </cell>
          <cell r="I134" t="str">
            <v>نقابى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 t="str">
            <v>نعم</v>
          </cell>
          <cell r="P134">
            <v>0</v>
          </cell>
          <cell r="Q134">
            <v>0</v>
          </cell>
          <cell r="R134">
            <v>70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229.59</v>
          </cell>
          <cell r="X134">
            <v>249.22</v>
          </cell>
          <cell r="Y134">
            <v>37.380000000000003</v>
          </cell>
          <cell r="Z134">
            <v>2.4900000000000002</v>
          </cell>
          <cell r="AA134">
            <v>3.74</v>
          </cell>
          <cell r="AB134">
            <v>4.9800000000000004</v>
          </cell>
          <cell r="AC134">
            <v>2</v>
          </cell>
          <cell r="AD134">
            <v>4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114.8</v>
          </cell>
          <cell r="AJ134">
            <v>15.89</v>
          </cell>
          <cell r="AK134">
            <v>17.3</v>
          </cell>
          <cell r="AL134">
            <v>38.81</v>
          </cell>
          <cell r="AM134">
            <v>36</v>
          </cell>
          <cell r="AN134">
            <v>34.44</v>
          </cell>
          <cell r="AO134">
            <v>34.44</v>
          </cell>
          <cell r="AP134">
            <v>263.24</v>
          </cell>
          <cell r="AQ134">
            <v>39.49</v>
          </cell>
          <cell r="AR134">
            <v>2.63</v>
          </cell>
          <cell r="AS134">
            <v>10</v>
          </cell>
          <cell r="AT134">
            <v>613.1700000000003</v>
          </cell>
          <cell r="AU134">
            <v>37.380000000000003</v>
          </cell>
          <cell r="AV134">
            <v>24.92</v>
          </cell>
          <cell r="AW134">
            <v>2.4900000000000002</v>
          </cell>
          <cell r="AX134">
            <v>4.9800000000000004</v>
          </cell>
          <cell r="AY134">
            <v>7.48</v>
          </cell>
          <cell r="AZ134">
            <v>39.49</v>
          </cell>
          <cell r="BA134">
            <v>26.32</v>
          </cell>
          <cell r="BB134">
            <v>2.63</v>
          </cell>
          <cell r="BC134">
            <v>17.45</v>
          </cell>
          <cell r="BD134">
            <v>3.74</v>
          </cell>
          <cell r="BE134">
            <v>1.25</v>
          </cell>
          <cell r="BF134">
            <v>1</v>
          </cell>
          <cell r="BG134">
            <v>3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1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0.3</v>
          </cell>
          <cell r="CE134">
            <v>173.43</v>
          </cell>
          <cell r="CF134">
            <v>439.74</v>
          </cell>
          <cell r="CG134" t="str">
            <v>بنها 133</v>
          </cell>
          <cell r="CH134" t="str">
            <v>فقط أربعمائة وتسعة وثلاثون جنيه وأربعة وسبعون قرش</v>
          </cell>
        </row>
        <row r="135">
          <cell r="A135">
            <v>134</v>
          </cell>
          <cell r="B135" t="str">
            <v>بنها 134</v>
          </cell>
          <cell r="C135">
            <v>0</v>
          </cell>
          <cell r="D135" t="str">
            <v>الثانية</v>
          </cell>
          <cell r="E135">
            <v>0</v>
          </cell>
          <cell r="F135" t="str">
            <v>متزوجه</v>
          </cell>
          <cell r="G135">
            <v>0</v>
          </cell>
          <cell r="H135">
            <v>0</v>
          </cell>
          <cell r="I135" t="str">
            <v>نقابى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 t="str">
            <v>نعم</v>
          </cell>
          <cell r="P135">
            <v>0</v>
          </cell>
          <cell r="Q135">
            <v>0</v>
          </cell>
          <cell r="R135">
            <v>70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261.19</v>
          </cell>
          <cell r="X135">
            <v>282.97000000000003</v>
          </cell>
          <cell r="Y135">
            <v>42.45</v>
          </cell>
          <cell r="Z135">
            <v>2.83</v>
          </cell>
          <cell r="AA135">
            <v>4.24</v>
          </cell>
          <cell r="AB135">
            <v>5.66</v>
          </cell>
          <cell r="AC135">
            <v>2</v>
          </cell>
          <cell r="AD135">
            <v>4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130.6</v>
          </cell>
          <cell r="AJ135">
            <v>18.8</v>
          </cell>
          <cell r="AK135">
            <v>20.46</v>
          </cell>
          <cell r="AL135">
            <v>44.43</v>
          </cell>
          <cell r="AM135">
            <v>36</v>
          </cell>
          <cell r="AN135">
            <v>39.18</v>
          </cell>
          <cell r="AO135">
            <v>39.18</v>
          </cell>
          <cell r="AP135">
            <v>295.47000000000003</v>
          </cell>
          <cell r="AQ135">
            <v>44.32</v>
          </cell>
          <cell r="AR135">
            <v>2.95</v>
          </cell>
          <cell r="AS135">
            <v>10</v>
          </cell>
          <cell r="AT135">
            <v>690.89</v>
          </cell>
          <cell r="AU135">
            <v>42.45</v>
          </cell>
          <cell r="AV135">
            <v>28.3</v>
          </cell>
          <cell r="AW135">
            <v>2.83</v>
          </cell>
          <cell r="AX135">
            <v>5.66</v>
          </cell>
          <cell r="AY135">
            <v>8.49</v>
          </cell>
          <cell r="AZ135">
            <v>44.32</v>
          </cell>
          <cell r="BA135">
            <v>29.55</v>
          </cell>
          <cell r="BB135">
            <v>2.95</v>
          </cell>
          <cell r="BC135">
            <v>19.809999999999999</v>
          </cell>
          <cell r="BD135">
            <v>4.24</v>
          </cell>
          <cell r="BE135">
            <v>1.41</v>
          </cell>
          <cell r="BF135">
            <v>1</v>
          </cell>
          <cell r="BG135">
            <v>3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0.4</v>
          </cell>
          <cell r="CE135">
            <v>195.41</v>
          </cell>
          <cell r="CF135">
            <v>495.48</v>
          </cell>
          <cell r="CG135" t="str">
            <v>بنها 134</v>
          </cell>
          <cell r="CH135" t="str">
            <v>فقط أربعمائة وخمسة وتسعون جنيه وثمانية وأربعون قرش</v>
          </cell>
        </row>
        <row r="136">
          <cell r="A136">
            <v>135</v>
          </cell>
          <cell r="B136" t="str">
            <v>بنها 135</v>
          </cell>
          <cell r="C136">
            <v>0</v>
          </cell>
          <cell r="D136" t="str">
            <v>الثانية</v>
          </cell>
          <cell r="E136">
            <v>0</v>
          </cell>
          <cell r="F136" t="str">
            <v>متزوجه</v>
          </cell>
          <cell r="G136">
            <v>0</v>
          </cell>
          <cell r="H136">
            <v>0</v>
          </cell>
          <cell r="I136" t="str">
            <v>نقابى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 t="str">
            <v>نعم</v>
          </cell>
          <cell r="P136">
            <v>0</v>
          </cell>
          <cell r="Q136">
            <v>0</v>
          </cell>
          <cell r="R136">
            <v>70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214.52</v>
          </cell>
          <cell r="X136">
            <v>232.64000000000001</v>
          </cell>
          <cell r="Y136">
            <v>34.9</v>
          </cell>
          <cell r="Z136">
            <v>2.33</v>
          </cell>
          <cell r="AA136">
            <v>3.49</v>
          </cell>
          <cell r="AB136">
            <v>4.6500000000000004</v>
          </cell>
          <cell r="AC136">
            <v>2</v>
          </cell>
          <cell r="AD136">
            <v>4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107.26</v>
          </cell>
          <cell r="AJ136">
            <v>14.78</v>
          </cell>
          <cell r="AK136">
            <v>16.14</v>
          </cell>
          <cell r="AL136">
            <v>36.18</v>
          </cell>
          <cell r="AM136">
            <v>36</v>
          </cell>
          <cell r="AN136">
            <v>32.18</v>
          </cell>
          <cell r="AO136">
            <v>32.18</v>
          </cell>
          <cell r="AP136">
            <v>248.54</v>
          </cell>
          <cell r="AQ136">
            <v>37.28</v>
          </cell>
          <cell r="AR136">
            <v>2.4900000000000002</v>
          </cell>
          <cell r="AS136">
            <v>10</v>
          </cell>
          <cell r="AT136">
            <v>576.31999999999994</v>
          </cell>
          <cell r="AU136">
            <v>34.9</v>
          </cell>
          <cell r="AV136">
            <v>23.26</v>
          </cell>
          <cell r="AW136">
            <v>2.33</v>
          </cell>
          <cell r="AX136">
            <v>4.6500000000000004</v>
          </cell>
          <cell r="AY136">
            <v>6.98</v>
          </cell>
          <cell r="AZ136">
            <v>37.28</v>
          </cell>
          <cell r="BA136">
            <v>24.85</v>
          </cell>
          <cell r="BB136">
            <v>2.4900000000000002</v>
          </cell>
          <cell r="BC136">
            <v>16.28</v>
          </cell>
          <cell r="BD136">
            <v>3.49</v>
          </cell>
          <cell r="BE136">
            <v>1.1599999999999999</v>
          </cell>
          <cell r="BF136">
            <v>1</v>
          </cell>
          <cell r="BG136">
            <v>3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1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0.3</v>
          </cell>
          <cell r="CE136">
            <v>162.97</v>
          </cell>
          <cell r="CF136">
            <v>413.35</v>
          </cell>
          <cell r="CG136" t="str">
            <v>بنها 135</v>
          </cell>
          <cell r="CH136" t="str">
            <v>فقط أربعمائة وثلاثة عشر جنيه وخمسة وثلاثون قرش</v>
          </cell>
        </row>
        <row r="137">
          <cell r="A137">
            <v>136</v>
          </cell>
          <cell r="B137" t="str">
            <v>بنها 136</v>
          </cell>
          <cell r="C137">
            <v>0</v>
          </cell>
          <cell r="D137" t="str">
            <v>الثانية</v>
          </cell>
          <cell r="E137">
            <v>0</v>
          </cell>
          <cell r="F137" t="str">
            <v>متزوجه</v>
          </cell>
          <cell r="G137">
            <v>0</v>
          </cell>
          <cell r="H137">
            <v>0</v>
          </cell>
          <cell r="I137" t="str">
            <v>نقابى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 t="str">
            <v>نعم</v>
          </cell>
          <cell r="P137">
            <v>0</v>
          </cell>
          <cell r="Q137">
            <v>0</v>
          </cell>
          <cell r="R137">
            <v>70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209.52</v>
          </cell>
          <cell r="X137">
            <v>227.64000000000001</v>
          </cell>
          <cell r="Y137">
            <v>34.15</v>
          </cell>
          <cell r="Z137">
            <v>2.2799999999999998</v>
          </cell>
          <cell r="AA137">
            <v>3.41</v>
          </cell>
          <cell r="AB137">
            <v>4.55</v>
          </cell>
          <cell r="AC137">
            <v>2</v>
          </cell>
          <cell r="AD137">
            <v>4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104.76</v>
          </cell>
          <cell r="AJ137">
            <v>14.78</v>
          </cell>
          <cell r="AK137">
            <v>15.74</v>
          </cell>
          <cell r="AL137">
            <v>34.380000000000003</v>
          </cell>
          <cell r="AM137">
            <v>36</v>
          </cell>
          <cell r="AN137">
            <v>31.43</v>
          </cell>
          <cell r="AO137">
            <v>31.43</v>
          </cell>
          <cell r="AP137">
            <v>243.09</v>
          </cell>
          <cell r="AQ137">
            <v>36.46</v>
          </cell>
          <cell r="AR137">
            <v>2.4300000000000002</v>
          </cell>
          <cell r="AS137">
            <v>10</v>
          </cell>
          <cell r="AT137">
            <v>564.01</v>
          </cell>
          <cell r="AU137">
            <v>34.15</v>
          </cell>
          <cell r="AV137">
            <v>22.76</v>
          </cell>
          <cell r="AW137">
            <v>2.2799999999999998</v>
          </cell>
          <cell r="AX137">
            <v>4.55</v>
          </cell>
          <cell r="AY137">
            <v>6.83</v>
          </cell>
          <cell r="AZ137">
            <v>36.46</v>
          </cell>
          <cell r="BA137">
            <v>24.31</v>
          </cell>
          <cell r="BB137">
            <v>2.4300000000000002</v>
          </cell>
          <cell r="BC137">
            <v>15.93</v>
          </cell>
          <cell r="BD137">
            <v>3.41</v>
          </cell>
          <cell r="BE137">
            <v>1.1399999999999999</v>
          </cell>
          <cell r="BF137">
            <v>1</v>
          </cell>
          <cell r="BG137">
            <v>3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1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0.3</v>
          </cell>
          <cell r="CE137">
            <v>159.55000000000001</v>
          </cell>
          <cell r="CF137">
            <v>404.46</v>
          </cell>
          <cell r="CG137" t="str">
            <v>بنها 136</v>
          </cell>
          <cell r="CH137" t="str">
            <v>فقط أربعمائة وأربعة جنيه وستة وأربعون قرش</v>
          </cell>
        </row>
        <row r="138">
          <cell r="A138">
            <v>137</v>
          </cell>
          <cell r="B138" t="str">
            <v>بنها 137</v>
          </cell>
          <cell r="C138">
            <v>0</v>
          </cell>
          <cell r="D138" t="str">
            <v>الثالثة</v>
          </cell>
          <cell r="E138">
            <v>0</v>
          </cell>
          <cell r="F138" t="str">
            <v>متزوج</v>
          </cell>
          <cell r="G138">
            <v>2</v>
          </cell>
          <cell r="H138">
            <v>0</v>
          </cell>
          <cell r="I138" t="str">
            <v>نقابى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 t="str">
            <v>نعم</v>
          </cell>
          <cell r="P138">
            <v>0</v>
          </cell>
          <cell r="Q138">
            <v>0</v>
          </cell>
          <cell r="R138">
            <v>70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147.19999999999999</v>
          </cell>
          <cell r="X138">
            <v>156</v>
          </cell>
          <cell r="Y138">
            <v>23.4</v>
          </cell>
          <cell r="Z138">
            <v>1.56</v>
          </cell>
          <cell r="AA138">
            <v>2.34</v>
          </cell>
          <cell r="AB138">
            <v>3.12</v>
          </cell>
          <cell r="AC138">
            <v>6</v>
          </cell>
          <cell r="AD138">
            <v>4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73.599999999999994</v>
          </cell>
          <cell r="AJ138">
            <v>4.8</v>
          </cell>
          <cell r="AK138">
            <v>4.8</v>
          </cell>
          <cell r="AL138">
            <v>30</v>
          </cell>
          <cell r="AM138">
            <v>36</v>
          </cell>
          <cell r="AN138">
            <v>22.08</v>
          </cell>
          <cell r="AO138">
            <v>22.08</v>
          </cell>
          <cell r="AP138">
            <v>181.28</v>
          </cell>
          <cell r="AQ138">
            <v>27.19</v>
          </cell>
          <cell r="AR138">
            <v>1.81</v>
          </cell>
          <cell r="AS138">
            <v>10</v>
          </cell>
          <cell r="AT138">
            <v>406.7</v>
          </cell>
          <cell r="AU138">
            <v>23.4</v>
          </cell>
          <cell r="AV138">
            <v>15.6</v>
          </cell>
          <cell r="AW138">
            <v>1.56</v>
          </cell>
          <cell r="AX138">
            <v>3.12</v>
          </cell>
          <cell r="AY138">
            <v>4.68</v>
          </cell>
          <cell r="AZ138">
            <v>27.19</v>
          </cell>
          <cell r="BA138">
            <v>18.13</v>
          </cell>
          <cell r="BB138">
            <v>1.81</v>
          </cell>
          <cell r="BC138">
            <v>10.92</v>
          </cell>
          <cell r="BD138">
            <v>2.34</v>
          </cell>
          <cell r="BE138">
            <v>0.78</v>
          </cell>
          <cell r="BF138">
            <v>1</v>
          </cell>
          <cell r="BG138">
            <v>3</v>
          </cell>
          <cell r="BH138">
            <v>0</v>
          </cell>
          <cell r="BI138">
            <v>0</v>
          </cell>
          <cell r="BJ138">
            <v>0</v>
          </cell>
          <cell r="BK138">
            <v>5.12</v>
          </cell>
          <cell r="BL138">
            <v>0</v>
          </cell>
          <cell r="BM138">
            <v>0</v>
          </cell>
          <cell r="BN138">
            <v>2</v>
          </cell>
          <cell r="BO138">
            <v>0</v>
          </cell>
          <cell r="BP138">
            <v>1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0.2</v>
          </cell>
          <cell r="CE138">
            <v>121.85</v>
          </cell>
          <cell r="CF138">
            <v>284.85000000000002</v>
          </cell>
          <cell r="CG138" t="str">
            <v>بنها 137</v>
          </cell>
          <cell r="CH138" t="str">
            <v>فقط مائتان وأربعة وثمانون جنيه وخمسة وثمانون قرش</v>
          </cell>
        </row>
        <row r="139">
          <cell r="A139">
            <v>138</v>
          </cell>
          <cell r="B139" t="str">
            <v>بنها 138</v>
          </cell>
          <cell r="C139">
            <v>0</v>
          </cell>
          <cell r="D139" t="str">
            <v>الثالثة</v>
          </cell>
          <cell r="E139">
            <v>0</v>
          </cell>
          <cell r="F139" t="str">
            <v>متزوج</v>
          </cell>
          <cell r="G139">
            <v>1</v>
          </cell>
          <cell r="H139">
            <v>0</v>
          </cell>
          <cell r="I139" t="str">
            <v>نقابى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 t="str">
            <v>نعم</v>
          </cell>
          <cell r="P139">
            <v>0</v>
          </cell>
          <cell r="Q139">
            <v>0</v>
          </cell>
          <cell r="R139">
            <v>70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165.44</v>
          </cell>
          <cell r="X139">
            <v>180.96</v>
          </cell>
          <cell r="Y139">
            <v>27.14</v>
          </cell>
          <cell r="Z139">
            <v>1.81</v>
          </cell>
          <cell r="AA139">
            <v>2.71</v>
          </cell>
          <cell r="AB139">
            <v>3.62</v>
          </cell>
          <cell r="AC139">
            <v>4</v>
          </cell>
          <cell r="AD139">
            <v>4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82.72</v>
          </cell>
          <cell r="AJ139">
            <v>12.4</v>
          </cell>
          <cell r="AK139">
            <v>13.28</v>
          </cell>
          <cell r="AL139">
            <v>30</v>
          </cell>
          <cell r="AM139">
            <v>36</v>
          </cell>
          <cell r="AN139">
            <v>24.82</v>
          </cell>
          <cell r="AO139">
            <v>24.82</v>
          </cell>
          <cell r="AP139">
            <v>207.22</v>
          </cell>
          <cell r="AQ139">
            <v>31.08</v>
          </cell>
          <cell r="AR139">
            <v>2.0699999999999998</v>
          </cell>
          <cell r="AS139">
            <v>10</v>
          </cell>
          <cell r="AT139">
            <v>466.61000000000007</v>
          </cell>
          <cell r="AU139">
            <v>27.14</v>
          </cell>
          <cell r="AV139">
            <v>18.100000000000001</v>
          </cell>
          <cell r="AW139">
            <v>1.81</v>
          </cell>
          <cell r="AX139">
            <v>3.62</v>
          </cell>
          <cell r="AY139">
            <v>5.43</v>
          </cell>
          <cell r="AZ139">
            <v>31.08</v>
          </cell>
          <cell r="BA139">
            <v>20.72</v>
          </cell>
          <cell r="BB139">
            <v>2.0699999999999998</v>
          </cell>
          <cell r="BC139">
            <v>12.67</v>
          </cell>
          <cell r="BD139">
            <v>2.71</v>
          </cell>
          <cell r="BE139">
            <v>0.9</v>
          </cell>
          <cell r="BF139">
            <v>1</v>
          </cell>
          <cell r="BG139">
            <v>3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1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0.2</v>
          </cell>
          <cell r="CE139">
            <v>131.44999999999999</v>
          </cell>
          <cell r="CF139">
            <v>335.16</v>
          </cell>
          <cell r="CG139" t="str">
            <v>بنها 138</v>
          </cell>
          <cell r="CH139" t="str">
            <v>فقط ثلاثمائة وخمسة وثلاثون جنيه وستة عشر قرش</v>
          </cell>
        </row>
        <row r="140">
          <cell r="A140">
            <v>139</v>
          </cell>
          <cell r="B140" t="str">
            <v>بنها 139</v>
          </cell>
          <cell r="C140">
            <v>0</v>
          </cell>
          <cell r="D140" t="str">
            <v>الثانية</v>
          </cell>
          <cell r="E140">
            <v>0</v>
          </cell>
          <cell r="F140" t="str">
            <v>متزوج</v>
          </cell>
          <cell r="G140">
            <v>2</v>
          </cell>
          <cell r="H140">
            <v>0</v>
          </cell>
          <cell r="I140" t="str">
            <v>نقابى</v>
          </cell>
          <cell r="J140" t="str">
            <v>نعم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 t="str">
            <v>نعم</v>
          </cell>
          <cell r="P140" t="str">
            <v>ب ت</v>
          </cell>
          <cell r="Q140">
            <v>0</v>
          </cell>
          <cell r="R140">
            <v>70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249.2</v>
          </cell>
          <cell r="X140">
            <v>269.77999999999997</v>
          </cell>
          <cell r="Y140">
            <v>40.47</v>
          </cell>
          <cell r="Z140">
            <v>2.7</v>
          </cell>
          <cell r="AA140">
            <v>4.05</v>
          </cell>
          <cell r="AB140">
            <v>5.4</v>
          </cell>
          <cell r="AC140">
            <v>6</v>
          </cell>
          <cell r="AD140">
            <v>4</v>
          </cell>
          <cell r="AE140">
            <v>0</v>
          </cell>
          <cell r="AF140">
            <v>0</v>
          </cell>
          <cell r="AG140">
            <v>0</v>
          </cell>
          <cell r="AH140">
            <v>11</v>
          </cell>
          <cell r="AI140">
            <v>124.6</v>
          </cell>
          <cell r="AJ140">
            <v>17.420000000000002</v>
          </cell>
          <cell r="AK140">
            <v>19</v>
          </cell>
          <cell r="AL140">
            <v>42.36</v>
          </cell>
          <cell r="AM140">
            <v>36</v>
          </cell>
          <cell r="AN140">
            <v>37.380000000000003</v>
          </cell>
          <cell r="AO140">
            <v>37.380000000000003</v>
          </cell>
          <cell r="AP140">
            <v>297.76</v>
          </cell>
          <cell r="AQ140">
            <v>44.66</v>
          </cell>
          <cell r="AR140">
            <v>2.98</v>
          </cell>
          <cell r="AS140">
            <v>10</v>
          </cell>
          <cell r="AT140">
            <v>677.8</v>
          </cell>
          <cell r="AU140">
            <v>40.47</v>
          </cell>
          <cell r="AV140">
            <v>26.98</v>
          </cell>
          <cell r="AW140">
            <v>2.7</v>
          </cell>
          <cell r="AX140">
            <v>5.4</v>
          </cell>
          <cell r="AY140">
            <v>8.09</v>
          </cell>
          <cell r="AZ140">
            <v>44.66</v>
          </cell>
          <cell r="BA140">
            <v>29.78</v>
          </cell>
          <cell r="BB140">
            <v>2.98</v>
          </cell>
          <cell r="BC140">
            <v>18.88</v>
          </cell>
          <cell r="BD140">
            <v>4.05</v>
          </cell>
          <cell r="BE140">
            <v>1.35</v>
          </cell>
          <cell r="BF140">
            <v>1</v>
          </cell>
          <cell r="BG140">
            <v>3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1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0.4</v>
          </cell>
          <cell r="CE140">
            <v>190.74</v>
          </cell>
          <cell r="CF140">
            <v>487.06</v>
          </cell>
          <cell r="CG140" t="str">
            <v>بنها 139</v>
          </cell>
          <cell r="CH140" t="str">
            <v>فقط أربعمائة وسبعة وثمانون جنيه وستة قرش</v>
          </cell>
        </row>
        <row r="141">
          <cell r="A141">
            <v>140</v>
          </cell>
          <cell r="B141" t="str">
            <v>بنها 140</v>
          </cell>
          <cell r="C141">
            <v>0</v>
          </cell>
          <cell r="D141" t="str">
            <v>الثانية</v>
          </cell>
          <cell r="E141">
            <v>0</v>
          </cell>
          <cell r="F141" t="str">
            <v>متزوجه</v>
          </cell>
          <cell r="G141">
            <v>0</v>
          </cell>
          <cell r="H141">
            <v>0</v>
          </cell>
          <cell r="I141" t="str">
            <v>نقابى</v>
          </cell>
          <cell r="J141" t="str">
            <v>نعم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 t="str">
            <v>نعم</v>
          </cell>
          <cell r="P141" t="str">
            <v>ب ت</v>
          </cell>
          <cell r="Q141">
            <v>0</v>
          </cell>
          <cell r="R141">
            <v>70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244.3</v>
          </cell>
          <cell r="X141">
            <v>264.88</v>
          </cell>
          <cell r="Y141">
            <v>39.729999999999997</v>
          </cell>
          <cell r="Z141">
            <v>2.65</v>
          </cell>
          <cell r="AA141">
            <v>3.97</v>
          </cell>
          <cell r="AB141">
            <v>5.3</v>
          </cell>
          <cell r="AC141">
            <v>2</v>
          </cell>
          <cell r="AD141">
            <v>4</v>
          </cell>
          <cell r="AE141">
            <v>0</v>
          </cell>
          <cell r="AF141">
            <v>0</v>
          </cell>
          <cell r="AG141">
            <v>0</v>
          </cell>
          <cell r="AH141">
            <v>11</v>
          </cell>
          <cell r="AI141">
            <v>122.15</v>
          </cell>
          <cell r="AJ141">
            <v>17.52</v>
          </cell>
          <cell r="AK141">
            <v>19.100000000000001</v>
          </cell>
          <cell r="AL141">
            <v>41.54</v>
          </cell>
          <cell r="AM141">
            <v>36</v>
          </cell>
          <cell r="AN141">
            <v>36.65</v>
          </cell>
          <cell r="AO141">
            <v>36.65</v>
          </cell>
          <cell r="AP141">
            <v>289.95999999999998</v>
          </cell>
          <cell r="AQ141">
            <v>43.49</v>
          </cell>
          <cell r="AR141">
            <v>2.9</v>
          </cell>
          <cell r="AS141">
            <v>10</v>
          </cell>
          <cell r="AT141">
            <v>662.88</v>
          </cell>
          <cell r="AU141">
            <v>39.729999999999997</v>
          </cell>
          <cell r="AV141">
            <v>26.49</v>
          </cell>
          <cell r="AW141">
            <v>2.65</v>
          </cell>
          <cell r="AX141">
            <v>5.3</v>
          </cell>
          <cell r="AY141">
            <v>7.95</v>
          </cell>
          <cell r="AZ141">
            <v>43.49</v>
          </cell>
          <cell r="BA141">
            <v>29</v>
          </cell>
          <cell r="BB141">
            <v>2.9</v>
          </cell>
          <cell r="BC141">
            <v>18.54</v>
          </cell>
          <cell r="BD141">
            <v>3.97</v>
          </cell>
          <cell r="BE141">
            <v>1.32</v>
          </cell>
          <cell r="BF141">
            <v>1</v>
          </cell>
          <cell r="BG141">
            <v>3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1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0.4</v>
          </cell>
          <cell r="CE141">
            <v>186.74</v>
          </cell>
          <cell r="CF141">
            <v>476.14</v>
          </cell>
          <cell r="CG141" t="str">
            <v>بنها 140</v>
          </cell>
          <cell r="CH141" t="str">
            <v>فقط أربعمائة وستة وسبعون جنيه وأربعة عشر قرش</v>
          </cell>
        </row>
        <row r="142">
          <cell r="A142">
            <v>141</v>
          </cell>
          <cell r="B142" t="str">
            <v>بنها 141</v>
          </cell>
          <cell r="C142">
            <v>0</v>
          </cell>
          <cell r="D142" t="str">
            <v>الثانية</v>
          </cell>
          <cell r="E142">
            <v>0</v>
          </cell>
          <cell r="F142" t="str">
            <v>متزوجه</v>
          </cell>
          <cell r="G142">
            <v>0</v>
          </cell>
          <cell r="H142">
            <v>0</v>
          </cell>
          <cell r="I142" t="str">
            <v>نقابى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 t="str">
            <v>نعم</v>
          </cell>
          <cell r="P142">
            <v>0</v>
          </cell>
          <cell r="Q142">
            <v>0</v>
          </cell>
          <cell r="R142">
            <v>70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248.25</v>
          </cell>
          <cell r="X142">
            <v>269.13</v>
          </cell>
          <cell r="Y142">
            <v>40.369999999999997</v>
          </cell>
          <cell r="Z142">
            <v>2.69</v>
          </cell>
          <cell r="AA142">
            <v>4.04</v>
          </cell>
          <cell r="AB142">
            <v>5.38</v>
          </cell>
          <cell r="AC142">
            <v>2</v>
          </cell>
          <cell r="AD142">
            <v>4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124.13</v>
          </cell>
          <cell r="AJ142">
            <v>17.34</v>
          </cell>
          <cell r="AK142">
            <v>18.920000000000002</v>
          </cell>
          <cell r="AL142">
            <v>41.18</v>
          </cell>
          <cell r="AM142">
            <v>36</v>
          </cell>
          <cell r="AN142">
            <v>37.24</v>
          </cell>
          <cell r="AO142">
            <v>37.24</v>
          </cell>
          <cell r="AP142">
            <v>280.81</v>
          </cell>
          <cell r="AQ142">
            <v>42.12</v>
          </cell>
          <cell r="AR142">
            <v>2.81</v>
          </cell>
          <cell r="AS142">
            <v>10</v>
          </cell>
          <cell r="AT142">
            <v>657.34999999999991</v>
          </cell>
          <cell r="AU142">
            <v>40.369999999999997</v>
          </cell>
          <cell r="AV142">
            <v>26.91</v>
          </cell>
          <cell r="AW142">
            <v>2.69</v>
          </cell>
          <cell r="AX142">
            <v>5.38</v>
          </cell>
          <cell r="AY142">
            <v>8.07</v>
          </cell>
          <cell r="AZ142">
            <v>42.12</v>
          </cell>
          <cell r="BA142">
            <v>28.08</v>
          </cell>
          <cell r="BB142">
            <v>2.81</v>
          </cell>
          <cell r="BC142">
            <v>18.84</v>
          </cell>
          <cell r="BD142">
            <v>4.04</v>
          </cell>
          <cell r="BE142">
            <v>1.35</v>
          </cell>
          <cell r="BF142">
            <v>1</v>
          </cell>
          <cell r="BG142">
            <v>3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1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0.4</v>
          </cell>
          <cell r="CE142">
            <v>186.06</v>
          </cell>
          <cell r="CF142">
            <v>471.29</v>
          </cell>
          <cell r="CG142" t="str">
            <v>بنها 141</v>
          </cell>
          <cell r="CH142" t="str">
            <v>فقط أربعمائة وواحد وسبعون جنيه وتسعة وعشرون قرش</v>
          </cell>
        </row>
        <row r="143">
          <cell r="A143">
            <v>142</v>
          </cell>
          <cell r="B143" t="str">
            <v>بنها 142</v>
          </cell>
          <cell r="C143">
            <v>0</v>
          </cell>
          <cell r="D143" t="str">
            <v>الثانية</v>
          </cell>
          <cell r="E143">
            <v>0</v>
          </cell>
          <cell r="F143" t="str">
            <v>متزوج</v>
          </cell>
          <cell r="G143">
            <v>2</v>
          </cell>
          <cell r="H143">
            <v>0</v>
          </cell>
          <cell r="I143" t="str">
            <v>نقابى</v>
          </cell>
          <cell r="J143" t="str">
            <v>نعم</v>
          </cell>
          <cell r="K143">
            <v>0</v>
          </cell>
          <cell r="L143">
            <v>0</v>
          </cell>
          <cell r="M143">
            <v>0</v>
          </cell>
          <cell r="N143" t="str">
            <v>لا</v>
          </cell>
          <cell r="O143" t="str">
            <v>نعم</v>
          </cell>
          <cell r="P143" t="str">
            <v>ب ت</v>
          </cell>
          <cell r="Q143">
            <v>0</v>
          </cell>
          <cell r="R143">
            <v>70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510.85</v>
          </cell>
          <cell r="X143">
            <v>545.33000000000004</v>
          </cell>
          <cell r="Y143">
            <v>81.8</v>
          </cell>
          <cell r="Z143">
            <v>5.45</v>
          </cell>
          <cell r="AA143">
            <v>8.18</v>
          </cell>
          <cell r="AB143">
            <v>10.91</v>
          </cell>
          <cell r="AC143">
            <v>6</v>
          </cell>
          <cell r="AD143">
            <v>4</v>
          </cell>
          <cell r="AE143">
            <v>0</v>
          </cell>
          <cell r="AF143">
            <v>0</v>
          </cell>
          <cell r="AG143">
            <v>0</v>
          </cell>
          <cell r="AH143">
            <v>11</v>
          </cell>
          <cell r="AI143">
            <v>255.43</v>
          </cell>
          <cell r="AJ143">
            <v>37.200000000000003</v>
          </cell>
          <cell r="AK143">
            <v>40.229999999999997</v>
          </cell>
          <cell r="AL143">
            <v>86.91</v>
          </cell>
          <cell r="AM143">
            <v>46.89</v>
          </cell>
          <cell r="AN143">
            <v>76.63</v>
          </cell>
          <cell r="AO143">
            <v>76.63</v>
          </cell>
          <cell r="AP143">
            <v>564.29</v>
          </cell>
          <cell r="AQ143">
            <v>0</v>
          </cell>
          <cell r="AR143">
            <v>0</v>
          </cell>
          <cell r="AS143">
            <v>10</v>
          </cell>
          <cell r="AT143">
            <v>1225.96</v>
          </cell>
          <cell r="AU143">
            <v>81.8</v>
          </cell>
          <cell r="AV143">
            <v>54.53</v>
          </cell>
          <cell r="AW143">
            <v>5.45</v>
          </cell>
          <cell r="AX143">
            <v>10.91</v>
          </cell>
          <cell r="AY143">
            <v>16.36</v>
          </cell>
          <cell r="AZ143">
            <v>0</v>
          </cell>
          <cell r="BA143">
            <v>0</v>
          </cell>
          <cell r="BB143">
            <v>0</v>
          </cell>
          <cell r="BC143">
            <v>38.17</v>
          </cell>
          <cell r="BD143">
            <v>8.18</v>
          </cell>
          <cell r="BE143">
            <v>2.73</v>
          </cell>
          <cell r="BF143">
            <v>1</v>
          </cell>
          <cell r="BG143">
            <v>3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1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0.9</v>
          </cell>
          <cell r="CE143">
            <v>224.03</v>
          </cell>
          <cell r="CF143">
            <v>1001.93</v>
          </cell>
          <cell r="CG143" t="str">
            <v>بنها 142</v>
          </cell>
          <cell r="CH143" t="str">
            <v>فقط  ألف وواحد جنيه وثلاثة وتسعون قرش</v>
          </cell>
        </row>
        <row r="144">
          <cell r="A144">
            <v>143</v>
          </cell>
          <cell r="B144" t="str">
            <v>بنها 143</v>
          </cell>
          <cell r="C144">
            <v>0</v>
          </cell>
          <cell r="D144" t="str">
            <v>الثالثة</v>
          </cell>
          <cell r="E144">
            <v>0</v>
          </cell>
          <cell r="F144" t="str">
            <v>متزوجه</v>
          </cell>
          <cell r="G144">
            <v>0</v>
          </cell>
          <cell r="H144">
            <v>0</v>
          </cell>
          <cell r="I144" t="str">
            <v>نقابى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 t="str">
            <v>نعم</v>
          </cell>
          <cell r="P144">
            <v>0</v>
          </cell>
          <cell r="Q144">
            <v>0</v>
          </cell>
          <cell r="R144">
            <v>70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173.44</v>
          </cell>
          <cell r="X144">
            <v>189.35999999999999</v>
          </cell>
          <cell r="Y144">
            <v>28.4</v>
          </cell>
          <cell r="Z144">
            <v>1.89</v>
          </cell>
          <cell r="AA144">
            <v>2.84</v>
          </cell>
          <cell r="AB144">
            <v>3.79</v>
          </cell>
          <cell r="AC144">
            <v>2</v>
          </cell>
          <cell r="AD144">
            <v>4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86.72</v>
          </cell>
          <cell r="AJ144">
            <v>12.8</v>
          </cell>
          <cell r="AK144">
            <v>13.6</v>
          </cell>
          <cell r="AL144">
            <v>30</v>
          </cell>
          <cell r="AM144">
            <v>36</v>
          </cell>
          <cell r="AN144">
            <v>26.02</v>
          </cell>
          <cell r="AO144">
            <v>26.02</v>
          </cell>
          <cell r="AP144">
            <v>211.14</v>
          </cell>
          <cell r="AQ144">
            <v>31.67</v>
          </cell>
          <cell r="AR144">
            <v>2.11</v>
          </cell>
          <cell r="AS144">
            <v>10</v>
          </cell>
          <cell r="AT144">
            <v>481.19999999999993</v>
          </cell>
          <cell r="AU144">
            <v>28.4</v>
          </cell>
          <cell r="AV144">
            <v>18.940000000000001</v>
          </cell>
          <cell r="AW144">
            <v>1.89</v>
          </cell>
          <cell r="AX144">
            <v>3.79</v>
          </cell>
          <cell r="AY144">
            <v>5.68</v>
          </cell>
          <cell r="AZ144">
            <v>31.67</v>
          </cell>
          <cell r="BA144">
            <v>21.11</v>
          </cell>
          <cell r="BB144">
            <v>2.11</v>
          </cell>
          <cell r="BC144">
            <v>13.26</v>
          </cell>
          <cell r="BD144">
            <v>2.84</v>
          </cell>
          <cell r="BE144">
            <v>0.95</v>
          </cell>
          <cell r="BF144">
            <v>1</v>
          </cell>
          <cell r="BG144">
            <v>3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1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0.2</v>
          </cell>
          <cell r="CE144">
            <v>135.84</v>
          </cell>
          <cell r="CF144">
            <v>345.36</v>
          </cell>
          <cell r="CG144" t="str">
            <v>بنها 143</v>
          </cell>
          <cell r="CH144" t="str">
            <v>فقط ثلاثمائة وخمسة وأربعون جنيه وستة وثلاثون قرش</v>
          </cell>
        </row>
        <row r="145">
          <cell r="A145">
            <v>144</v>
          </cell>
          <cell r="B145" t="str">
            <v>بنها 144</v>
          </cell>
          <cell r="C145">
            <v>0</v>
          </cell>
          <cell r="D145" t="str">
            <v>الثانية</v>
          </cell>
          <cell r="E145">
            <v>0</v>
          </cell>
          <cell r="F145" t="str">
            <v>متزوجه</v>
          </cell>
          <cell r="G145">
            <v>0</v>
          </cell>
          <cell r="H145">
            <v>0</v>
          </cell>
          <cell r="I145" t="str">
            <v>نقابى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 t="str">
            <v>نعم</v>
          </cell>
          <cell r="P145">
            <v>0</v>
          </cell>
          <cell r="Q145">
            <v>0</v>
          </cell>
          <cell r="R145">
            <v>70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327.99</v>
          </cell>
          <cell r="X145">
            <v>354.47</v>
          </cell>
          <cell r="Y145">
            <v>53.17</v>
          </cell>
          <cell r="Z145">
            <v>3.54</v>
          </cell>
          <cell r="AA145">
            <v>5.32</v>
          </cell>
          <cell r="AB145">
            <v>7.09</v>
          </cell>
          <cell r="AC145">
            <v>2</v>
          </cell>
          <cell r="AD145">
            <v>4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164</v>
          </cell>
          <cell r="AJ145">
            <v>23.31</v>
          </cell>
          <cell r="AK145">
            <v>25.32</v>
          </cell>
          <cell r="AL145">
            <v>55.99</v>
          </cell>
          <cell r="AM145">
            <v>36</v>
          </cell>
          <cell r="AN145">
            <v>49.2</v>
          </cell>
          <cell r="AO145">
            <v>49.2</v>
          </cell>
          <cell r="AP145">
            <v>359.82</v>
          </cell>
          <cell r="AQ145">
            <v>53.97</v>
          </cell>
          <cell r="AR145">
            <v>3.6</v>
          </cell>
          <cell r="AS145">
            <v>10</v>
          </cell>
          <cell r="AT145">
            <v>850.98</v>
          </cell>
          <cell r="AU145">
            <v>53.17</v>
          </cell>
          <cell r="AV145">
            <v>35.450000000000003</v>
          </cell>
          <cell r="AW145">
            <v>3.54</v>
          </cell>
          <cell r="AX145">
            <v>7.09</v>
          </cell>
          <cell r="AY145">
            <v>10.63</v>
          </cell>
          <cell r="AZ145">
            <v>53.97</v>
          </cell>
          <cell r="BA145">
            <v>35.979999999999997</v>
          </cell>
          <cell r="BB145">
            <v>3.6</v>
          </cell>
          <cell r="BC145">
            <v>24.81</v>
          </cell>
          <cell r="BD145">
            <v>5.32</v>
          </cell>
          <cell r="BE145">
            <v>1.77</v>
          </cell>
          <cell r="BF145">
            <v>1</v>
          </cell>
          <cell r="BG145">
            <v>3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1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0.6</v>
          </cell>
          <cell r="CE145">
            <v>240.93</v>
          </cell>
          <cell r="CF145">
            <v>610.04999999999995</v>
          </cell>
          <cell r="CG145" t="str">
            <v>بنها 144</v>
          </cell>
          <cell r="CH145" t="str">
            <v>فقط ستمائة وعشرة جنيه وخمسة قرش</v>
          </cell>
        </row>
        <row r="146">
          <cell r="A146">
            <v>145</v>
          </cell>
          <cell r="B146" t="str">
            <v>بنها 145</v>
          </cell>
          <cell r="C146">
            <v>0</v>
          </cell>
          <cell r="D146" t="str">
            <v>الثانية</v>
          </cell>
          <cell r="E146">
            <v>0</v>
          </cell>
          <cell r="F146" t="str">
            <v>متزوجه</v>
          </cell>
          <cell r="G146">
            <v>0</v>
          </cell>
          <cell r="H146">
            <v>0</v>
          </cell>
          <cell r="I146" t="str">
            <v>نقابى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 t="str">
            <v>نعم</v>
          </cell>
          <cell r="P146">
            <v>0</v>
          </cell>
          <cell r="Q146">
            <v>0</v>
          </cell>
          <cell r="R146">
            <v>70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324.02999999999997</v>
          </cell>
          <cell r="X146">
            <v>349.88</v>
          </cell>
          <cell r="Y146">
            <v>52.48</v>
          </cell>
          <cell r="Z146">
            <v>3.5</v>
          </cell>
          <cell r="AA146">
            <v>5.25</v>
          </cell>
          <cell r="AB146">
            <v>7</v>
          </cell>
          <cell r="AC146">
            <v>2</v>
          </cell>
          <cell r="AD146">
            <v>4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162.02000000000001</v>
          </cell>
          <cell r="AJ146">
            <v>22.64</v>
          </cell>
          <cell r="AK146">
            <v>24.6</v>
          </cell>
          <cell r="AL146">
            <v>54.44</v>
          </cell>
          <cell r="AM146">
            <v>36</v>
          </cell>
          <cell r="AN146">
            <v>48.6</v>
          </cell>
          <cell r="AO146">
            <v>48.6</v>
          </cell>
          <cell r="AP146">
            <v>354.3</v>
          </cell>
          <cell r="AQ146">
            <v>53.15</v>
          </cell>
          <cell r="AR146">
            <v>3.54</v>
          </cell>
          <cell r="AS146">
            <v>10</v>
          </cell>
          <cell r="AT146">
            <v>839.1</v>
          </cell>
          <cell r="AU146">
            <v>52.48</v>
          </cell>
          <cell r="AV146">
            <v>34.99</v>
          </cell>
          <cell r="AW146">
            <v>3.5</v>
          </cell>
          <cell r="AX146">
            <v>7</v>
          </cell>
          <cell r="AY146">
            <v>10.5</v>
          </cell>
          <cell r="AZ146">
            <v>53.15</v>
          </cell>
          <cell r="BA146">
            <v>35.43</v>
          </cell>
          <cell r="BB146">
            <v>3.54</v>
          </cell>
          <cell r="BC146">
            <v>24.49</v>
          </cell>
          <cell r="BD146">
            <v>5.25</v>
          </cell>
          <cell r="BE146">
            <v>1.75</v>
          </cell>
          <cell r="BF146">
            <v>1</v>
          </cell>
          <cell r="BG146">
            <v>3</v>
          </cell>
          <cell r="BH146">
            <v>0</v>
          </cell>
          <cell r="BI146">
            <v>0</v>
          </cell>
          <cell r="BJ146">
            <v>0</v>
          </cell>
          <cell r="BK146">
            <v>22.6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1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0.5</v>
          </cell>
          <cell r="CE146">
            <v>260.18</v>
          </cell>
          <cell r="CF146">
            <v>578.91999999999996</v>
          </cell>
          <cell r="CG146" t="str">
            <v>بنها 145</v>
          </cell>
          <cell r="CH146" t="str">
            <v>فقط خمسمائة وثمانية وسبعون جنيه واثنان وتسعون قرش</v>
          </cell>
        </row>
        <row r="147">
          <cell r="A147">
            <v>146</v>
          </cell>
          <cell r="B147" t="str">
            <v>بنها 146</v>
          </cell>
          <cell r="C147">
            <v>0</v>
          </cell>
          <cell r="D147" t="str">
            <v>الثالثة</v>
          </cell>
          <cell r="E147">
            <v>0</v>
          </cell>
          <cell r="F147" t="str">
            <v>متزوجه</v>
          </cell>
          <cell r="G147">
            <v>0</v>
          </cell>
          <cell r="H147">
            <v>0</v>
          </cell>
          <cell r="I147" t="str">
            <v>نقابى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 t="str">
            <v>نعم</v>
          </cell>
          <cell r="P147">
            <v>0</v>
          </cell>
          <cell r="Q147">
            <v>0</v>
          </cell>
          <cell r="R147">
            <v>70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159.19999999999999</v>
          </cell>
          <cell r="X147">
            <v>174.72</v>
          </cell>
          <cell r="Y147">
            <v>26.21</v>
          </cell>
          <cell r="Z147">
            <v>1.75</v>
          </cell>
          <cell r="AA147">
            <v>2.62</v>
          </cell>
          <cell r="AB147">
            <v>3.49</v>
          </cell>
          <cell r="AC147">
            <v>2</v>
          </cell>
          <cell r="AD147">
            <v>4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79.599999999999994</v>
          </cell>
          <cell r="AJ147">
            <v>12</v>
          </cell>
          <cell r="AK147">
            <v>12.88</v>
          </cell>
          <cell r="AL147">
            <v>30</v>
          </cell>
          <cell r="AM147">
            <v>36</v>
          </cell>
          <cell r="AN147">
            <v>23.88</v>
          </cell>
          <cell r="AO147">
            <v>23.88</v>
          </cell>
          <cell r="AP147">
            <v>200.36</v>
          </cell>
          <cell r="AQ147">
            <v>30.05</v>
          </cell>
          <cell r="AR147">
            <v>2</v>
          </cell>
          <cell r="AS147">
            <v>10</v>
          </cell>
          <cell r="AT147">
            <v>451.19999999999993</v>
          </cell>
          <cell r="AU147">
            <v>26.21</v>
          </cell>
          <cell r="AV147">
            <v>17.47</v>
          </cell>
          <cell r="AW147">
            <v>1.75</v>
          </cell>
          <cell r="AX147">
            <v>3.49</v>
          </cell>
          <cell r="AY147">
            <v>5.24</v>
          </cell>
          <cell r="AZ147">
            <v>30.05</v>
          </cell>
          <cell r="BA147">
            <v>20.04</v>
          </cell>
          <cell r="BB147">
            <v>2</v>
          </cell>
          <cell r="BC147">
            <v>12.23</v>
          </cell>
          <cell r="BD147">
            <v>2.62</v>
          </cell>
          <cell r="BE147">
            <v>0.87</v>
          </cell>
          <cell r="BF147">
            <v>1</v>
          </cell>
          <cell r="BG147">
            <v>3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1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0.2</v>
          </cell>
          <cell r="CE147">
            <v>127.17</v>
          </cell>
          <cell r="CF147">
            <v>324.02999999999997</v>
          </cell>
          <cell r="CG147" t="str">
            <v>بنها 146</v>
          </cell>
          <cell r="CH147" t="str">
            <v>فقط ثلاثمائة وأربعة وعشرون جنيه وثلاثة قرش</v>
          </cell>
        </row>
        <row r="148">
          <cell r="A148">
            <v>147</v>
          </cell>
          <cell r="B148" t="str">
            <v>بنها 147</v>
          </cell>
          <cell r="C148">
            <v>0</v>
          </cell>
          <cell r="D148" t="str">
            <v>الثانية</v>
          </cell>
          <cell r="E148">
            <v>0</v>
          </cell>
          <cell r="F148" t="str">
            <v>متزوجه</v>
          </cell>
          <cell r="G148">
            <v>0</v>
          </cell>
          <cell r="H148">
            <v>0</v>
          </cell>
          <cell r="I148" t="str">
            <v>نقابى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 t="str">
            <v>نعم</v>
          </cell>
          <cell r="P148">
            <v>0</v>
          </cell>
          <cell r="Q148">
            <v>0</v>
          </cell>
          <cell r="R148">
            <v>70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283.64999999999998</v>
          </cell>
          <cell r="X148">
            <v>306.98999999999995</v>
          </cell>
          <cell r="Y148">
            <v>46.05</v>
          </cell>
          <cell r="Z148">
            <v>3.07</v>
          </cell>
          <cell r="AA148">
            <v>4.5999999999999996</v>
          </cell>
          <cell r="AB148">
            <v>6.14</v>
          </cell>
          <cell r="AC148">
            <v>2</v>
          </cell>
          <cell r="AD148">
            <v>4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141.83000000000001</v>
          </cell>
          <cell r="AJ148">
            <v>19.96</v>
          </cell>
          <cell r="AK148">
            <v>21.72</v>
          </cell>
          <cell r="AL148">
            <v>48.28</v>
          </cell>
          <cell r="AM148">
            <v>36</v>
          </cell>
          <cell r="AN148">
            <v>42.55</v>
          </cell>
          <cell r="AO148">
            <v>42.55</v>
          </cell>
          <cell r="AP148">
            <v>316.33999999999997</v>
          </cell>
          <cell r="AQ148">
            <v>47.45</v>
          </cell>
          <cell r="AR148">
            <v>3.16</v>
          </cell>
          <cell r="AS148">
            <v>10</v>
          </cell>
          <cell r="AT148">
            <v>743.80000000000018</v>
          </cell>
          <cell r="AU148">
            <v>46.05</v>
          </cell>
          <cell r="AV148">
            <v>30.7</v>
          </cell>
          <cell r="AW148">
            <v>3.07</v>
          </cell>
          <cell r="AX148">
            <v>6.14</v>
          </cell>
          <cell r="AY148">
            <v>9.2100000000000009</v>
          </cell>
          <cell r="AZ148">
            <v>47.45</v>
          </cell>
          <cell r="BA148">
            <v>31.63</v>
          </cell>
          <cell r="BB148">
            <v>3.16</v>
          </cell>
          <cell r="BC148">
            <v>21.49</v>
          </cell>
          <cell r="BD148">
            <v>4.5999999999999996</v>
          </cell>
          <cell r="BE148">
            <v>1.53</v>
          </cell>
          <cell r="BF148">
            <v>1</v>
          </cell>
          <cell r="BG148">
            <v>3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1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0.5</v>
          </cell>
          <cell r="CE148">
            <v>210.53</v>
          </cell>
          <cell r="CF148">
            <v>533.27</v>
          </cell>
          <cell r="CG148" t="str">
            <v>بنها 147</v>
          </cell>
          <cell r="CH148" t="str">
            <v>فقط خمسمائة وثلاثة وثلاثون جنيه وسبعة وعشرون قرش</v>
          </cell>
        </row>
        <row r="149">
          <cell r="A149">
            <v>148</v>
          </cell>
          <cell r="B149" t="str">
            <v>بنها 148</v>
          </cell>
          <cell r="C149">
            <v>0</v>
          </cell>
          <cell r="D149" t="str">
            <v>الثانية</v>
          </cell>
          <cell r="E149">
            <v>0</v>
          </cell>
          <cell r="F149" t="str">
            <v>متزوج</v>
          </cell>
          <cell r="G149">
            <v>1</v>
          </cell>
          <cell r="H149">
            <v>0</v>
          </cell>
          <cell r="I149" t="str">
            <v>نقابى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 t="str">
            <v>نعم</v>
          </cell>
          <cell r="P149">
            <v>0</v>
          </cell>
          <cell r="Q149">
            <v>0</v>
          </cell>
          <cell r="R149">
            <v>70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223.24</v>
          </cell>
          <cell r="X149">
            <v>242.47</v>
          </cell>
          <cell r="Y149">
            <v>36.369999999999997</v>
          </cell>
          <cell r="Z149">
            <v>2.42</v>
          </cell>
          <cell r="AA149">
            <v>3.64</v>
          </cell>
          <cell r="AB149">
            <v>4.8499999999999996</v>
          </cell>
          <cell r="AC149">
            <v>4</v>
          </cell>
          <cell r="AD149">
            <v>4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111.62</v>
          </cell>
          <cell r="AJ149">
            <v>15.49</v>
          </cell>
          <cell r="AK149">
            <v>16.89</v>
          </cell>
          <cell r="AL149">
            <v>37.770000000000003</v>
          </cell>
          <cell r="AM149">
            <v>36</v>
          </cell>
          <cell r="AN149">
            <v>33.49</v>
          </cell>
          <cell r="AO149">
            <v>33.49</v>
          </cell>
          <cell r="AP149">
            <v>259.26</v>
          </cell>
          <cell r="AQ149">
            <v>38.89</v>
          </cell>
          <cell r="AR149">
            <v>2.59</v>
          </cell>
          <cell r="AS149">
            <v>10</v>
          </cell>
          <cell r="AT149">
            <v>600.49</v>
          </cell>
          <cell r="AU149">
            <v>36.369999999999997</v>
          </cell>
          <cell r="AV149">
            <v>24.25</v>
          </cell>
          <cell r="AW149">
            <v>2.42</v>
          </cell>
          <cell r="AX149">
            <v>4.8499999999999996</v>
          </cell>
          <cell r="AY149">
            <v>7.27</v>
          </cell>
          <cell r="AZ149">
            <v>38.89</v>
          </cell>
          <cell r="BA149">
            <v>25.93</v>
          </cell>
          <cell r="BB149">
            <v>2.59</v>
          </cell>
          <cell r="BC149">
            <v>16.97</v>
          </cell>
          <cell r="BD149">
            <v>3.64</v>
          </cell>
          <cell r="BE149">
            <v>1.21</v>
          </cell>
          <cell r="BF149">
            <v>1</v>
          </cell>
          <cell r="BG149">
            <v>3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1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0.3</v>
          </cell>
          <cell r="CE149">
            <v>169.69</v>
          </cell>
          <cell r="CF149">
            <v>430.8</v>
          </cell>
          <cell r="CG149" t="str">
            <v>بنها 148</v>
          </cell>
          <cell r="CH149" t="str">
            <v>فقط أربعمائة وثلاثون جنيه وثمانون قرش</v>
          </cell>
        </row>
        <row r="150">
          <cell r="A150">
            <v>149</v>
          </cell>
          <cell r="B150" t="str">
            <v>بنها 149</v>
          </cell>
          <cell r="C150">
            <v>0</v>
          </cell>
          <cell r="D150" t="str">
            <v>كبير</v>
          </cell>
          <cell r="E150">
            <v>0</v>
          </cell>
          <cell r="F150" t="str">
            <v>متزوجه</v>
          </cell>
          <cell r="G150">
            <v>0</v>
          </cell>
          <cell r="H150">
            <v>0</v>
          </cell>
          <cell r="I150" t="str">
            <v>نقابى</v>
          </cell>
          <cell r="J150" t="str">
            <v>نعم</v>
          </cell>
          <cell r="K150">
            <v>0</v>
          </cell>
          <cell r="L150">
            <v>0</v>
          </cell>
          <cell r="M150">
            <v>0</v>
          </cell>
          <cell r="N150" t="str">
            <v>لا</v>
          </cell>
          <cell r="O150" t="str">
            <v>نعم</v>
          </cell>
          <cell r="P150" t="str">
            <v>ب ت</v>
          </cell>
          <cell r="Q150">
            <v>0</v>
          </cell>
          <cell r="R150">
            <v>125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488.35</v>
          </cell>
          <cell r="X150">
            <v>527.12</v>
          </cell>
          <cell r="Y150">
            <v>79.069999999999993</v>
          </cell>
          <cell r="Z150">
            <v>5.27</v>
          </cell>
          <cell r="AA150">
            <v>7.91</v>
          </cell>
          <cell r="AB150">
            <v>10.54</v>
          </cell>
          <cell r="AC150">
            <v>2</v>
          </cell>
          <cell r="AD150">
            <v>4</v>
          </cell>
          <cell r="AE150">
            <v>0</v>
          </cell>
          <cell r="AF150">
            <v>0</v>
          </cell>
          <cell r="AG150">
            <v>0</v>
          </cell>
          <cell r="AH150">
            <v>11</v>
          </cell>
          <cell r="AI150">
            <v>244.18</v>
          </cell>
          <cell r="AJ150">
            <v>35.36</v>
          </cell>
          <cell r="AK150">
            <v>38.21</v>
          </cell>
          <cell r="AL150">
            <v>83.76</v>
          </cell>
          <cell r="AM150">
            <v>45.25</v>
          </cell>
          <cell r="AN150">
            <v>73.25</v>
          </cell>
          <cell r="AO150">
            <v>73.25</v>
          </cell>
          <cell r="AP150">
            <v>537.01</v>
          </cell>
          <cell r="AQ150">
            <v>0</v>
          </cell>
          <cell r="AR150">
            <v>0</v>
          </cell>
          <cell r="AS150">
            <v>10</v>
          </cell>
          <cell r="AT150">
            <v>1176.92</v>
          </cell>
          <cell r="AU150">
            <v>79.069999999999993</v>
          </cell>
          <cell r="AV150">
            <v>52.71</v>
          </cell>
          <cell r="AW150">
            <v>5.27</v>
          </cell>
          <cell r="AX150">
            <v>10.54</v>
          </cell>
          <cell r="AY150">
            <v>15.81</v>
          </cell>
          <cell r="AZ150">
            <v>0</v>
          </cell>
          <cell r="BA150">
            <v>0</v>
          </cell>
          <cell r="BB150">
            <v>0</v>
          </cell>
          <cell r="BC150">
            <v>36.9</v>
          </cell>
          <cell r="BD150">
            <v>7.91</v>
          </cell>
          <cell r="BE150">
            <v>2.64</v>
          </cell>
          <cell r="BF150">
            <v>1</v>
          </cell>
          <cell r="BG150">
            <v>3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1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0.9</v>
          </cell>
          <cell r="CE150">
            <v>216.75</v>
          </cell>
          <cell r="CF150">
            <v>960.17</v>
          </cell>
          <cell r="CG150" t="str">
            <v>بنها 149</v>
          </cell>
          <cell r="CH150" t="str">
            <v>فقط تسعمائة وستون جنيه وسبعة عشر قرش</v>
          </cell>
        </row>
        <row r="151">
          <cell r="A151">
            <v>150</v>
          </cell>
          <cell r="B151" t="str">
            <v>بنها 150</v>
          </cell>
          <cell r="C151">
            <v>0</v>
          </cell>
          <cell r="D151" t="str">
            <v>الثانية</v>
          </cell>
          <cell r="E151">
            <v>0</v>
          </cell>
          <cell r="F151" t="str">
            <v>متزوجه</v>
          </cell>
          <cell r="G151">
            <v>0</v>
          </cell>
          <cell r="H151">
            <v>0</v>
          </cell>
          <cell r="I151" t="str">
            <v>نقابى</v>
          </cell>
          <cell r="J151" t="str">
            <v>نعم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 t="str">
            <v>نعم</v>
          </cell>
          <cell r="P151" t="str">
            <v>ب ت</v>
          </cell>
          <cell r="Q151">
            <v>0</v>
          </cell>
          <cell r="R151">
            <v>70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353.19</v>
          </cell>
          <cell r="X151">
            <v>381.18</v>
          </cell>
          <cell r="Y151">
            <v>57.18</v>
          </cell>
          <cell r="Z151">
            <v>3.81</v>
          </cell>
          <cell r="AA151">
            <v>5.72</v>
          </cell>
          <cell r="AB151">
            <v>7.62</v>
          </cell>
          <cell r="AC151">
            <v>2</v>
          </cell>
          <cell r="AD151">
            <v>4</v>
          </cell>
          <cell r="AE151">
            <v>0</v>
          </cell>
          <cell r="AF151">
            <v>0</v>
          </cell>
          <cell r="AG151">
            <v>0</v>
          </cell>
          <cell r="AH151">
            <v>11</v>
          </cell>
          <cell r="AI151">
            <v>176.6</v>
          </cell>
          <cell r="AJ151">
            <v>24.94</v>
          </cell>
          <cell r="AK151">
            <v>27.57</v>
          </cell>
          <cell r="AL151">
            <v>59.66</v>
          </cell>
          <cell r="AM151">
            <v>36</v>
          </cell>
          <cell r="AN151">
            <v>52.98</v>
          </cell>
          <cell r="AO151">
            <v>52.98</v>
          </cell>
          <cell r="AP151">
            <v>394.75</v>
          </cell>
          <cell r="AQ151">
            <v>59.21</v>
          </cell>
          <cell r="AR151">
            <v>3.95</v>
          </cell>
          <cell r="AS151">
            <v>10</v>
          </cell>
          <cell r="AT151">
            <v>923.4200000000003</v>
          </cell>
          <cell r="AU151">
            <v>57.18</v>
          </cell>
          <cell r="AV151">
            <v>38.119999999999997</v>
          </cell>
          <cell r="AW151">
            <v>3.81</v>
          </cell>
          <cell r="AX151">
            <v>7.62</v>
          </cell>
          <cell r="AY151">
            <v>11.44</v>
          </cell>
          <cell r="AZ151">
            <v>59.21</v>
          </cell>
          <cell r="BA151">
            <v>39.479999999999997</v>
          </cell>
          <cell r="BB151">
            <v>3.95</v>
          </cell>
          <cell r="BC151">
            <v>26.68</v>
          </cell>
          <cell r="BD151">
            <v>5.72</v>
          </cell>
          <cell r="BE151">
            <v>1.91</v>
          </cell>
          <cell r="BF151">
            <v>1</v>
          </cell>
          <cell r="BG151">
            <v>3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1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0.6</v>
          </cell>
          <cell r="CE151">
            <v>260.72000000000003</v>
          </cell>
          <cell r="CF151">
            <v>662.7</v>
          </cell>
          <cell r="CG151" t="str">
            <v>بنها 150</v>
          </cell>
          <cell r="CH151" t="str">
            <v>فقط ستمائة واثنان وستون جنيه وسبعون قرش</v>
          </cell>
        </row>
        <row r="152">
          <cell r="A152">
            <v>151</v>
          </cell>
          <cell r="B152" t="str">
            <v>بنها 151</v>
          </cell>
          <cell r="C152">
            <v>0</v>
          </cell>
          <cell r="D152" t="str">
            <v>الثانية</v>
          </cell>
          <cell r="E152">
            <v>0</v>
          </cell>
          <cell r="F152" t="str">
            <v>متزوجه</v>
          </cell>
          <cell r="G152">
            <v>0</v>
          </cell>
          <cell r="H152">
            <v>0</v>
          </cell>
          <cell r="I152" t="str">
            <v>نقابى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 t="str">
            <v>نعم</v>
          </cell>
          <cell r="P152">
            <v>0</v>
          </cell>
          <cell r="Q152">
            <v>0</v>
          </cell>
          <cell r="R152">
            <v>70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239.32</v>
          </cell>
          <cell r="X152">
            <v>259.89999999999998</v>
          </cell>
          <cell r="Y152">
            <v>38.99</v>
          </cell>
          <cell r="Z152">
            <v>2.6</v>
          </cell>
          <cell r="AA152">
            <v>3.9</v>
          </cell>
          <cell r="AB152">
            <v>5.2</v>
          </cell>
          <cell r="AC152">
            <v>2</v>
          </cell>
          <cell r="AD152">
            <v>4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119.66</v>
          </cell>
          <cell r="AJ152">
            <v>17.03</v>
          </cell>
          <cell r="AK152">
            <v>18.61</v>
          </cell>
          <cell r="AL152">
            <v>40.549999999999997</v>
          </cell>
          <cell r="AM152">
            <v>36</v>
          </cell>
          <cell r="AN152">
            <v>35.9</v>
          </cell>
          <cell r="AO152">
            <v>35.9</v>
          </cell>
          <cell r="AP152">
            <v>273.75</v>
          </cell>
          <cell r="AQ152">
            <v>41.06</v>
          </cell>
          <cell r="AR152">
            <v>2.74</v>
          </cell>
          <cell r="AS152">
            <v>10</v>
          </cell>
          <cell r="AT152">
            <v>638.14</v>
          </cell>
          <cell r="AU152">
            <v>38.99</v>
          </cell>
          <cell r="AV152">
            <v>25.99</v>
          </cell>
          <cell r="AW152">
            <v>2.6</v>
          </cell>
          <cell r="AX152">
            <v>5.2</v>
          </cell>
          <cell r="AY152">
            <v>7.8</v>
          </cell>
          <cell r="AZ152">
            <v>41.06</v>
          </cell>
          <cell r="BA152">
            <v>27.38</v>
          </cell>
          <cell r="BB152">
            <v>2.74</v>
          </cell>
          <cell r="BC152">
            <v>18.190000000000001</v>
          </cell>
          <cell r="BD152">
            <v>3.9</v>
          </cell>
          <cell r="BE152">
            <v>1.3</v>
          </cell>
          <cell r="BF152">
            <v>1</v>
          </cell>
          <cell r="BG152">
            <v>3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1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0.4</v>
          </cell>
          <cell r="CE152">
            <v>180.55</v>
          </cell>
          <cell r="CF152">
            <v>457.59</v>
          </cell>
          <cell r="CG152" t="str">
            <v>بنها 151</v>
          </cell>
          <cell r="CH152" t="str">
            <v>فقط أربعمائة وسبعة وخمسون جنيه وتسعة وخمسون قرش</v>
          </cell>
        </row>
        <row r="153">
          <cell r="A153">
            <v>152</v>
          </cell>
          <cell r="B153" t="str">
            <v>بنها 152</v>
          </cell>
          <cell r="C153">
            <v>0</v>
          </cell>
          <cell r="D153" t="str">
            <v>الثانية</v>
          </cell>
          <cell r="E153">
            <v>0</v>
          </cell>
          <cell r="F153" t="str">
            <v>متزوجه</v>
          </cell>
          <cell r="G153">
            <v>0</v>
          </cell>
          <cell r="H153">
            <v>0</v>
          </cell>
          <cell r="I153" t="str">
            <v>نقابى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 t="str">
            <v>نعم</v>
          </cell>
          <cell r="P153">
            <v>0</v>
          </cell>
          <cell r="Q153">
            <v>0</v>
          </cell>
          <cell r="R153">
            <v>70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300.16000000000003</v>
          </cell>
          <cell r="X153">
            <v>324.78000000000003</v>
          </cell>
          <cell r="Y153">
            <v>48.72</v>
          </cell>
          <cell r="Z153">
            <v>3.25</v>
          </cell>
          <cell r="AA153">
            <v>4.87</v>
          </cell>
          <cell r="AB153">
            <v>6.5</v>
          </cell>
          <cell r="AC153">
            <v>2</v>
          </cell>
          <cell r="AD153">
            <v>4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150.08000000000001</v>
          </cell>
          <cell r="AJ153">
            <v>21.29</v>
          </cell>
          <cell r="AK153">
            <v>23.11</v>
          </cell>
          <cell r="AL153">
            <v>51.19</v>
          </cell>
          <cell r="AM153">
            <v>36</v>
          </cell>
          <cell r="AN153">
            <v>45.02</v>
          </cell>
          <cell r="AO153">
            <v>45.02</v>
          </cell>
          <cell r="AP153">
            <v>332.69</v>
          </cell>
          <cell r="AQ153">
            <v>49.9</v>
          </cell>
          <cell r="AR153">
            <v>3.33</v>
          </cell>
          <cell r="AS153">
            <v>10</v>
          </cell>
          <cell r="AT153">
            <v>784.04</v>
          </cell>
          <cell r="AU153">
            <v>48.72</v>
          </cell>
          <cell r="AV153">
            <v>32.479999999999997</v>
          </cell>
          <cell r="AW153">
            <v>3.25</v>
          </cell>
          <cell r="AX153">
            <v>6.5</v>
          </cell>
          <cell r="AY153">
            <v>9.74</v>
          </cell>
          <cell r="AZ153">
            <v>49.9</v>
          </cell>
          <cell r="BA153">
            <v>33.270000000000003</v>
          </cell>
          <cell r="BB153">
            <v>3.33</v>
          </cell>
          <cell r="BC153">
            <v>22.73</v>
          </cell>
          <cell r="BD153">
            <v>4.87</v>
          </cell>
          <cell r="BE153">
            <v>1.62</v>
          </cell>
          <cell r="BF153">
            <v>1</v>
          </cell>
          <cell r="BG153">
            <v>3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1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0.5</v>
          </cell>
          <cell r="CE153">
            <v>221.91</v>
          </cell>
          <cell r="CF153">
            <v>562.13</v>
          </cell>
          <cell r="CG153" t="str">
            <v>بنها 152</v>
          </cell>
          <cell r="CH153" t="str">
            <v>فقط خمسمائة واثنان وستون جنيه وثلاثة عشر قرش</v>
          </cell>
        </row>
        <row r="154">
          <cell r="A154">
            <v>153</v>
          </cell>
          <cell r="B154" t="str">
            <v>بنها 153</v>
          </cell>
          <cell r="C154">
            <v>0</v>
          </cell>
          <cell r="D154" t="str">
            <v>الثانية</v>
          </cell>
          <cell r="E154">
            <v>0</v>
          </cell>
          <cell r="F154" t="str">
            <v>متزوجه</v>
          </cell>
          <cell r="G154">
            <v>0</v>
          </cell>
          <cell r="H154">
            <v>0</v>
          </cell>
          <cell r="I154" t="str">
            <v>نقابى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 t="str">
            <v>نعم</v>
          </cell>
          <cell r="P154">
            <v>0</v>
          </cell>
          <cell r="Q154">
            <v>0</v>
          </cell>
          <cell r="R154">
            <v>70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288.49</v>
          </cell>
          <cell r="X154">
            <v>311.81</v>
          </cell>
          <cell r="Y154">
            <v>46.77</v>
          </cell>
          <cell r="Z154">
            <v>3.12</v>
          </cell>
          <cell r="AA154">
            <v>4.68</v>
          </cell>
          <cell r="AB154">
            <v>6.24</v>
          </cell>
          <cell r="AC154">
            <v>2</v>
          </cell>
          <cell r="AD154">
            <v>4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144.25</v>
          </cell>
          <cell r="AJ154">
            <v>19.940000000000001</v>
          </cell>
          <cell r="AK154">
            <v>24.13</v>
          </cell>
          <cell r="AL154">
            <v>52.34</v>
          </cell>
          <cell r="AM154">
            <v>36</v>
          </cell>
          <cell r="AN154">
            <v>43.27</v>
          </cell>
          <cell r="AO154">
            <v>43.27</v>
          </cell>
          <cell r="AP154">
            <v>325.93</v>
          </cell>
          <cell r="AQ154">
            <v>48.89</v>
          </cell>
          <cell r="AR154">
            <v>3.26</v>
          </cell>
          <cell r="AS154">
            <v>10</v>
          </cell>
          <cell r="AT154">
            <v>760.7</v>
          </cell>
          <cell r="AU154">
            <v>46.77</v>
          </cell>
          <cell r="AV154">
            <v>31.18</v>
          </cell>
          <cell r="AW154">
            <v>3.12</v>
          </cell>
          <cell r="AX154">
            <v>6.24</v>
          </cell>
          <cell r="AY154">
            <v>9.35</v>
          </cell>
          <cell r="AZ154">
            <v>48.89</v>
          </cell>
          <cell r="BA154">
            <v>32.590000000000003</v>
          </cell>
          <cell r="BB154">
            <v>3.26</v>
          </cell>
          <cell r="BC154">
            <v>21.83</v>
          </cell>
          <cell r="BD154">
            <v>4.68</v>
          </cell>
          <cell r="BE154">
            <v>1.56</v>
          </cell>
          <cell r="BF154">
            <v>1</v>
          </cell>
          <cell r="BG154">
            <v>3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1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0.5</v>
          </cell>
          <cell r="CE154">
            <v>214.97</v>
          </cell>
          <cell r="CF154">
            <v>545.73</v>
          </cell>
          <cell r="CG154" t="str">
            <v>بنها 153</v>
          </cell>
          <cell r="CH154" t="str">
            <v>فقط خمسمائة وخمسة وأربعون جنيه وثلاثة وسبعون قرش</v>
          </cell>
        </row>
        <row r="155">
          <cell r="A155">
            <v>154</v>
          </cell>
          <cell r="B155" t="str">
            <v>بنها 154</v>
          </cell>
          <cell r="C155">
            <v>0</v>
          </cell>
          <cell r="D155" t="str">
            <v>الثانية</v>
          </cell>
          <cell r="E155">
            <v>0</v>
          </cell>
          <cell r="F155" t="str">
            <v>متزوجه</v>
          </cell>
          <cell r="G155">
            <v>0</v>
          </cell>
          <cell r="H155">
            <v>0</v>
          </cell>
          <cell r="I155" t="str">
            <v>نقابى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 t="str">
            <v>نعم</v>
          </cell>
          <cell r="P155">
            <v>0</v>
          </cell>
          <cell r="Q155">
            <v>0</v>
          </cell>
          <cell r="R155">
            <v>70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277.08999999999997</v>
          </cell>
          <cell r="X155">
            <v>299.96999999999997</v>
          </cell>
          <cell r="Y155">
            <v>45</v>
          </cell>
          <cell r="Z155">
            <v>3</v>
          </cell>
          <cell r="AA155">
            <v>4.5</v>
          </cell>
          <cell r="AB155">
            <v>6</v>
          </cell>
          <cell r="AC155">
            <v>2</v>
          </cell>
          <cell r="AD155">
            <v>4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138.55000000000001</v>
          </cell>
          <cell r="AJ155">
            <v>19.46</v>
          </cell>
          <cell r="AK155">
            <v>21.19</v>
          </cell>
          <cell r="AL155">
            <v>47.13</v>
          </cell>
          <cell r="AM155">
            <v>36</v>
          </cell>
          <cell r="AN155">
            <v>41.56</v>
          </cell>
          <cell r="AO155">
            <v>41.56</v>
          </cell>
          <cell r="AP155">
            <v>309.89</v>
          </cell>
          <cell r="AQ155">
            <v>46.48</v>
          </cell>
          <cell r="AR155">
            <v>3.1</v>
          </cell>
          <cell r="AS155">
            <v>10</v>
          </cell>
          <cell r="AT155">
            <v>727.93999999999983</v>
          </cell>
          <cell r="AU155">
            <v>45</v>
          </cell>
          <cell r="AV155">
            <v>30</v>
          </cell>
          <cell r="AW155">
            <v>3</v>
          </cell>
          <cell r="AX155">
            <v>6</v>
          </cell>
          <cell r="AY155">
            <v>9</v>
          </cell>
          <cell r="AZ155">
            <v>46.48</v>
          </cell>
          <cell r="BA155">
            <v>30.99</v>
          </cell>
          <cell r="BB155">
            <v>3.1</v>
          </cell>
          <cell r="BC155">
            <v>21</v>
          </cell>
          <cell r="BD155">
            <v>4.5</v>
          </cell>
          <cell r="BE155">
            <v>1.5</v>
          </cell>
          <cell r="BF155">
            <v>1</v>
          </cell>
          <cell r="BG155">
            <v>3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1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0.4</v>
          </cell>
          <cell r="CE155">
            <v>205.97</v>
          </cell>
          <cell r="CF155">
            <v>521.97</v>
          </cell>
          <cell r="CG155" t="str">
            <v>بنها 154</v>
          </cell>
          <cell r="CH155" t="str">
            <v>فقط خمسمائة وواحد وعشرون جنيه وسبعة وتسعون قرش</v>
          </cell>
        </row>
        <row r="156">
          <cell r="A156">
            <v>155</v>
          </cell>
          <cell r="B156" t="str">
            <v>بنها 155</v>
          </cell>
          <cell r="C156">
            <v>0</v>
          </cell>
          <cell r="D156" t="str">
            <v>الثانية</v>
          </cell>
          <cell r="E156">
            <v>0</v>
          </cell>
          <cell r="F156" t="str">
            <v>متزوجه</v>
          </cell>
          <cell r="G156">
            <v>0</v>
          </cell>
          <cell r="H156">
            <v>0</v>
          </cell>
          <cell r="I156" t="str">
            <v>نقابى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 t="str">
            <v>نعم</v>
          </cell>
          <cell r="P156">
            <v>0</v>
          </cell>
          <cell r="Q156">
            <v>0</v>
          </cell>
          <cell r="R156">
            <v>70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228.88</v>
          </cell>
          <cell r="X156">
            <v>248.35</v>
          </cell>
          <cell r="Y156">
            <v>37.25</v>
          </cell>
          <cell r="Z156">
            <v>2.48</v>
          </cell>
          <cell r="AA156">
            <v>3.73</v>
          </cell>
          <cell r="AB156">
            <v>4.97</v>
          </cell>
          <cell r="AC156">
            <v>2</v>
          </cell>
          <cell r="AD156">
            <v>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15.78</v>
          </cell>
          <cell r="AK156">
            <v>17.72</v>
          </cell>
          <cell r="AL156">
            <v>38.69</v>
          </cell>
          <cell r="AM156">
            <v>36</v>
          </cell>
          <cell r="AN156">
            <v>34.33</v>
          </cell>
          <cell r="AO156">
            <v>34.33</v>
          </cell>
          <cell r="AP156">
            <v>148.52000000000001</v>
          </cell>
          <cell r="AQ156">
            <v>22.28</v>
          </cell>
          <cell r="AR156">
            <v>1.49</v>
          </cell>
          <cell r="AS156">
            <v>10</v>
          </cell>
          <cell r="AT156">
            <v>479.07000000000011</v>
          </cell>
          <cell r="AU156">
            <v>37.25</v>
          </cell>
          <cell r="AV156">
            <v>24.84</v>
          </cell>
          <cell r="AW156">
            <v>2.48</v>
          </cell>
          <cell r="AX156">
            <v>4.97</v>
          </cell>
          <cell r="AY156">
            <v>7.45</v>
          </cell>
          <cell r="AZ156">
            <v>22.28</v>
          </cell>
          <cell r="BA156">
            <v>14.85</v>
          </cell>
          <cell r="BB156">
            <v>1.49</v>
          </cell>
          <cell r="BC156">
            <v>17.38</v>
          </cell>
          <cell r="BD156">
            <v>3.73</v>
          </cell>
          <cell r="BE156">
            <v>1.24</v>
          </cell>
          <cell r="BF156">
            <v>1</v>
          </cell>
          <cell r="BG156">
            <v>3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1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0.3</v>
          </cell>
          <cell r="CE156">
            <v>143.26</v>
          </cell>
          <cell r="CF156">
            <v>335.81</v>
          </cell>
          <cell r="CG156" t="str">
            <v>بنها 155</v>
          </cell>
          <cell r="CH156" t="str">
            <v>فقط ثلاثمائة وخمسة وثلاثون جنيه وواحد وثمانون قرش</v>
          </cell>
        </row>
        <row r="157">
          <cell r="A157">
            <v>156</v>
          </cell>
          <cell r="B157" t="str">
            <v>بنها 156</v>
          </cell>
          <cell r="C157">
            <v>0</v>
          </cell>
          <cell r="D157" t="str">
            <v>الرابعة</v>
          </cell>
          <cell r="E157">
            <v>0</v>
          </cell>
          <cell r="F157" t="str">
            <v>متزوجه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38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155.11000000000001</v>
          </cell>
          <cell r="X157">
            <v>167.4</v>
          </cell>
          <cell r="Y157">
            <v>25.11</v>
          </cell>
          <cell r="Z157">
            <v>1.67</v>
          </cell>
          <cell r="AA157">
            <v>2.5099999999999998</v>
          </cell>
          <cell r="AB157">
            <v>3.35</v>
          </cell>
          <cell r="AC157">
            <v>2</v>
          </cell>
          <cell r="AD157">
            <v>4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11.1</v>
          </cell>
          <cell r="AK157">
            <v>12</v>
          </cell>
          <cell r="AL157">
            <v>30</v>
          </cell>
          <cell r="AM157">
            <v>36</v>
          </cell>
          <cell r="AN157">
            <v>23.27</v>
          </cell>
          <cell r="AO157">
            <v>23.27</v>
          </cell>
          <cell r="AP157">
            <v>118.37</v>
          </cell>
          <cell r="AQ157">
            <v>17.760000000000002</v>
          </cell>
          <cell r="AR157">
            <v>1.18</v>
          </cell>
          <cell r="AS157">
            <v>10</v>
          </cell>
          <cell r="AT157">
            <v>347.34999999999997</v>
          </cell>
          <cell r="AU157">
            <v>25.11</v>
          </cell>
          <cell r="AV157">
            <v>16.739999999999998</v>
          </cell>
          <cell r="AW157">
            <v>1.67</v>
          </cell>
          <cell r="AX157">
            <v>3.35</v>
          </cell>
          <cell r="AY157">
            <v>5.0199999999999996</v>
          </cell>
          <cell r="AZ157">
            <v>17.760000000000002</v>
          </cell>
          <cell r="BA157">
            <v>11.84</v>
          </cell>
          <cell r="BB157">
            <v>1.18</v>
          </cell>
          <cell r="BC157">
            <v>0</v>
          </cell>
          <cell r="BD157">
            <v>2.5099999999999998</v>
          </cell>
          <cell r="BE157">
            <v>0.84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0.2</v>
          </cell>
          <cell r="CE157">
            <v>86.22</v>
          </cell>
          <cell r="CF157">
            <v>261.13</v>
          </cell>
          <cell r="CG157" t="str">
            <v>بنها 156</v>
          </cell>
          <cell r="CH157" t="str">
            <v>فقط مائتان وواحد وستون جنيه وثلاثة عشر قرش</v>
          </cell>
        </row>
        <row r="158">
          <cell r="A158">
            <v>157</v>
          </cell>
          <cell r="B158" t="str">
            <v>بنها 157</v>
          </cell>
          <cell r="C158">
            <v>0</v>
          </cell>
          <cell r="D158" t="str">
            <v>الرابعة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38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129.6</v>
          </cell>
          <cell r="X158">
            <v>136</v>
          </cell>
          <cell r="Y158">
            <v>20.399999999999999</v>
          </cell>
          <cell r="Z158">
            <v>1.36</v>
          </cell>
          <cell r="AA158">
            <v>2.04</v>
          </cell>
          <cell r="AB158">
            <v>2.72</v>
          </cell>
          <cell r="AC158">
            <v>0</v>
          </cell>
          <cell r="AD158">
            <v>4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4.4000000000000004</v>
          </cell>
          <cell r="AK158">
            <v>4.4000000000000004</v>
          </cell>
          <cell r="AL158">
            <v>30</v>
          </cell>
          <cell r="AM158">
            <v>36</v>
          </cell>
          <cell r="AN158">
            <v>19.440000000000001</v>
          </cell>
          <cell r="AO158">
            <v>19.440000000000001</v>
          </cell>
          <cell r="AP158">
            <v>98.24</v>
          </cell>
          <cell r="AQ158">
            <v>14.74</v>
          </cell>
          <cell r="AR158">
            <v>0.98</v>
          </cell>
          <cell r="AS158">
            <v>10</v>
          </cell>
          <cell r="AT158">
            <v>286.48000000000008</v>
          </cell>
          <cell r="AU158">
            <v>20.399999999999999</v>
          </cell>
          <cell r="AV158">
            <v>13.6</v>
          </cell>
          <cell r="AW158">
            <v>1.36</v>
          </cell>
          <cell r="AX158">
            <v>2.72</v>
          </cell>
          <cell r="AY158">
            <v>4.08</v>
          </cell>
          <cell r="AZ158">
            <v>14.74</v>
          </cell>
          <cell r="BA158">
            <v>9.82</v>
          </cell>
          <cell r="BB158">
            <v>0.98</v>
          </cell>
          <cell r="BC158">
            <v>0</v>
          </cell>
          <cell r="BD158">
            <v>2.04</v>
          </cell>
          <cell r="BE158">
            <v>0.68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0.1</v>
          </cell>
          <cell r="CE158">
            <v>70.52</v>
          </cell>
          <cell r="CF158">
            <v>215.96</v>
          </cell>
          <cell r="CG158" t="str">
            <v>بنها 157</v>
          </cell>
          <cell r="CH158" t="str">
            <v>فقط مائتان وخمسة عشر جنيه وستة وتسعون قرش</v>
          </cell>
        </row>
        <row r="159">
          <cell r="A159">
            <v>158</v>
          </cell>
          <cell r="B159" t="str">
            <v>بنها 158</v>
          </cell>
          <cell r="C159">
            <v>0</v>
          </cell>
          <cell r="D159" t="str">
            <v>الخامسة</v>
          </cell>
          <cell r="E159">
            <v>0</v>
          </cell>
          <cell r="F159" t="str">
            <v>متزوج</v>
          </cell>
          <cell r="G159">
            <v>2</v>
          </cell>
          <cell r="H159">
            <v>0</v>
          </cell>
          <cell r="I159">
            <v>0</v>
          </cell>
          <cell r="J159">
            <v>0</v>
          </cell>
          <cell r="K159" t="str">
            <v>نعم</v>
          </cell>
          <cell r="L159" t="str">
            <v>نعم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36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111.9</v>
          </cell>
          <cell r="X159">
            <v>122.04</v>
          </cell>
          <cell r="Y159">
            <v>18.309999999999999</v>
          </cell>
          <cell r="Z159">
            <v>1.22</v>
          </cell>
          <cell r="AA159">
            <v>1.83</v>
          </cell>
          <cell r="AB159">
            <v>2.44</v>
          </cell>
          <cell r="AC159">
            <v>6</v>
          </cell>
          <cell r="AD159">
            <v>4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9</v>
          </cell>
          <cell r="AK159">
            <v>9.51</v>
          </cell>
          <cell r="AL159">
            <v>30</v>
          </cell>
          <cell r="AM159">
            <v>36</v>
          </cell>
          <cell r="AN159">
            <v>16.79</v>
          </cell>
          <cell r="AO159">
            <v>16.79</v>
          </cell>
          <cell r="AP159">
            <v>111.3</v>
          </cell>
          <cell r="AQ159">
            <v>16.7</v>
          </cell>
          <cell r="AR159">
            <v>1.1100000000000001</v>
          </cell>
          <cell r="AS159">
            <v>10</v>
          </cell>
          <cell r="AT159">
            <v>284.95</v>
          </cell>
          <cell r="AU159">
            <v>18.309999999999999</v>
          </cell>
          <cell r="AV159">
            <v>12.2</v>
          </cell>
          <cell r="AW159">
            <v>1.22</v>
          </cell>
          <cell r="AX159">
            <v>2.44</v>
          </cell>
          <cell r="AY159">
            <v>3.66</v>
          </cell>
          <cell r="AZ159">
            <v>16.7</v>
          </cell>
          <cell r="BA159">
            <v>11.13</v>
          </cell>
          <cell r="BB159">
            <v>1.1100000000000001</v>
          </cell>
          <cell r="BC159">
            <v>0</v>
          </cell>
          <cell r="BD159">
            <v>1.83</v>
          </cell>
          <cell r="BE159">
            <v>0.61</v>
          </cell>
          <cell r="BF159">
            <v>0</v>
          </cell>
          <cell r="BG159">
            <v>0</v>
          </cell>
          <cell r="BH159">
            <v>0</v>
          </cell>
          <cell r="BI159">
            <v>3.66</v>
          </cell>
          <cell r="BJ159">
            <v>1</v>
          </cell>
          <cell r="BK159">
            <v>0</v>
          </cell>
          <cell r="BL159">
            <v>7.73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0.1</v>
          </cell>
          <cell r="CE159">
            <v>81.7</v>
          </cell>
          <cell r="CF159">
            <v>203.25</v>
          </cell>
          <cell r="CG159" t="str">
            <v>بنها 158</v>
          </cell>
          <cell r="CH159" t="str">
            <v>فقط مائتان وثلاثة جنيه وخمسة وعشرون قرش</v>
          </cell>
        </row>
        <row r="160">
          <cell r="A160">
            <v>159</v>
          </cell>
          <cell r="B160" t="str">
            <v>بنها 159</v>
          </cell>
          <cell r="C160">
            <v>0</v>
          </cell>
          <cell r="D160" t="str">
            <v>الخامسة</v>
          </cell>
          <cell r="E160">
            <v>0</v>
          </cell>
          <cell r="F160" t="str">
            <v>متزوجه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36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107.4</v>
          </cell>
          <cell r="X160">
            <v>112.5</v>
          </cell>
          <cell r="Y160">
            <v>16.88</v>
          </cell>
          <cell r="Z160">
            <v>1.1299999999999999</v>
          </cell>
          <cell r="AA160">
            <v>1.69</v>
          </cell>
          <cell r="AB160">
            <v>2.25</v>
          </cell>
          <cell r="AC160">
            <v>2</v>
          </cell>
          <cell r="AD160">
            <v>4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3.6</v>
          </cell>
          <cell r="AK160">
            <v>3.6</v>
          </cell>
          <cell r="AL160">
            <v>30</v>
          </cell>
          <cell r="AM160">
            <v>36</v>
          </cell>
          <cell r="AN160">
            <v>16.11</v>
          </cell>
          <cell r="AO160">
            <v>16.11</v>
          </cell>
          <cell r="AP160">
            <v>95.31</v>
          </cell>
          <cell r="AQ160">
            <v>14.3</v>
          </cell>
          <cell r="AR160">
            <v>0.95</v>
          </cell>
          <cell r="AS160">
            <v>10</v>
          </cell>
          <cell r="AT160">
            <v>255.01</v>
          </cell>
          <cell r="AU160">
            <v>16.88</v>
          </cell>
          <cell r="AV160">
            <v>11.25</v>
          </cell>
          <cell r="AW160">
            <v>1.1299999999999999</v>
          </cell>
          <cell r="AX160">
            <v>2.25</v>
          </cell>
          <cell r="AY160">
            <v>3.38</v>
          </cell>
          <cell r="AZ160">
            <v>14.3</v>
          </cell>
          <cell r="BA160">
            <v>9.5299999999999994</v>
          </cell>
          <cell r="BB160">
            <v>0.95</v>
          </cell>
          <cell r="BC160">
            <v>0</v>
          </cell>
          <cell r="BD160">
            <v>1.69</v>
          </cell>
          <cell r="BE160">
            <v>0.56000000000000005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E160">
            <v>61.92</v>
          </cell>
          <cell r="CF160">
            <v>193.09</v>
          </cell>
          <cell r="CG160" t="str">
            <v>بنها 159</v>
          </cell>
          <cell r="CH160" t="str">
            <v>فقط مائة وثلاثة وتسعون جنيه وتسعة قرش</v>
          </cell>
        </row>
        <row r="161">
          <cell r="A161">
            <v>160</v>
          </cell>
          <cell r="B161" t="str">
            <v>بنها 160</v>
          </cell>
          <cell r="C161">
            <v>0</v>
          </cell>
          <cell r="D161" t="str">
            <v>الخامسة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 t="str">
            <v>نعم</v>
          </cell>
          <cell r="L161" t="str">
            <v>نعم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36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107.4</v>
          </cell>
          <cell r="X161">
            <v>112.5</v>
          </cell>
          <cell r="Y161">
            <v>16.88</v>
          </cell>
          <cell r="Z161">
            <v>1.1299999999999999</v>
          </cell>
          <cell r="AA161">
            <v>1.69</v>
          </cell>
          <cell r="AB161">
            <v>2.25</v>
          </cell>
          <cell r="AC161">
            <v>0</v>
          </cell>
          <cell r="AD161">
            <v>4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3.6</v>
          </cell>
          <cell r="AK161">
            <v>3.6</v>
          </cell>
          <cell r="AL161">
            <v>30</v>
          </cell>
          <cell r="AM161">
            <v>36</v>
          </cell>
          <cell r="AN161">
            <v>16.11</v>
          </cell>
          <cell r="AO161">
            <v>16.11</v>
          </cell>
          <cell r="AP161">
            <v>93.31</v>
          </cell>
          <cell r="AQ161">
            <v>14</v>
          </cell>
          <cell r="AR161">
            <v>0.93</v>
          </cell>
          <cell r="AS161">
            <v>10</v>
          </cell>
          <cell r="AT161">
            <v>252.69</v>
          </cell>
          <cell r="AU161">
            <v>16.88</v>
          </cell>
          <cell r="AV161">
            <v>11.25</v>
          </cell>
          <cell r="AW161">
            <v>1.1299999999999999</v>
          </cell>
          <cell r="AX161">
            <v>2.25</v>
          </cell>
          <cell r="AY161">
            <v>3.38</v>
          </cell>
          <cell r="AZ161">
            <v>14</v>
          </cell>
          <cell r="BA161">
            <v>9.33</v>
          </cell>
          <cell r="BB161">
            <v>0.93</v>
          </cell>
          <cell r="BC161">
            <v>0</v>
          </cell>
          <cell r="BD161">
            <v>1.69</v>
          </cell>
          <cell r="BE161">
            <v>0.56000000000000005</v>
          </cell>
          <cell r="BF161">
            <v>0</v>
          </cell>
          <cell r="BG161">
            <v>0</v>
          </cell>
          <cell r="BH161">
            <v>0</v>
          </cell>
          <cell r="BI161">
            <v>3.38</v>
          </cell>
          <cell r="BJ161">
            <v>1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E161">
            <v>65.78</v>
          </cell>
          <cell r="CF161">
            <v>186.91</v>
          </cell>
          <cell r="CG161" t="str">
            <v>بنها 160</v>
          </cell>
          <cell r="CH161" t="str">
            <v>فقط مائة وستة وثمانون جنيه وواحد وتسعون قرش</v>
          </cell>
        </row>
        <row r="162">
          <cell r="A162">
            <v>161</v>
          </cell>
          <cell r="B162" t="str">
            <v>بنها 161</v>
          </cell>
          <cell r="C162">
            <v>0</v>
          </cell>
          <cell r="D162" t="str">
            <v>الخامسة</v>
          </cell>
          <cell r="E162">
            <v>0</v>
          </cell>
          <cell r="F162" t="str">
            <v>متزوج</v>
          </cell>
          <cell r="G162">
            <v>2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36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107.4</v>
          </cell>
          <cell r="X162">
            <v>112.5</v>
          </cell>
          <cell r="Y162">
            <v>16.88</v>
          </cell>
          <cell r="Z162">
            <v>1.1299999999999999</v>
          </cell>
          <cell r="AA162">
            <v>1.69</v>
          </cell>
          <cell r="AB162">
            <v>2.25</v>
          </cell>
          <cell r="AC162">
            <v>6</v>
          </cell>
          <cell r="AD162">
            <v>4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3.6</v>
          </cell>
          <cell r="AK162">
            <v>3.6</v>
          </cell>
          <cell r="AL162">
            <v>30</v>
          </cell>
          <cell r="AM162">
            <v>36</v>
          </cell>
          <cell r="AN162">
            <v>16.11</v>
          </cell>
          <cell r="AO162">
            <v>16.11</v>
          </cell>
          <cell r="AP162">
            <v>99.31</v>
          </cell>
          <cell r="AQ162">
            <v>14.9</v>
          </cell>
          <cell r="AR162">
            <v>0.99</v>
          </cell>
          <cell r="AS162">
            <v>10</v>
          </cell>
          <cell r="AT162">
            <v>259.64999999999998</v>
          </cell>
          <cell r="AU162">
            <v>16.88</v>
          </cell>
          <cell r="AV162">
            <v>11.25</v>
          </cell>
          <cell r="AW162">
            <v>1.1299999999999999</v>
          </cell>
          <cell r="AX162">
            <v>2.25</v>
          </cell>
          <cell r="AY162">
            <v>3.38</v>
          </cell>
          <cell r="AZ162">
            <v>14.9</v>
          </cell>
          <cell r="BA162">
            <v>9.93</v>
          </cell>
          <cell r="BB162">
            <v>0.99</v>
          </cell>
          <cell r="BC162">
            <v>0</v>
          </cell>
          <cell r="BD162">
            <v>1.69</v>
          </cell>
          <cell r="BE162">
            <v>0.56000000000000005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E162">
            <v>62.96</v>
          </cell>
          <cell r="CF162">
            <v>196.69</v>
          </cell>
          <cell r="CG162" t="str">
            <v>بنها 161</v>
          </cell>
          <cell r="CH162" t="str">
            <v>فقط مائة وستة وتسعون جنيه وتسعة وستون قرش</v>
          </cell>
        </row>
        <row r="163">
          <cell r="A163">
            <v>162</v>
          </cell>
          <cell r="B163" t="str">
            <v>بنها 162</v>
          </cell>
          <cell r="C163">
            <v>0</v>
          </cell>
          <cell r="D163" t="str">
            <v>الخامسة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36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107.4</v>
          </cell>
          <cell r="X163">
            <v>112.5</v>
          </cell>
          <cell r="Y163">
            <v>16.88</v>
          </cell>
          <cell r="Z163">
            <v>1.1299999999999999</v>
          </cell>
          <cell r="AA163">
            <v>1.69</v>
          </cell>
          <cell r="AB163">
            <v>2.25</v>
          </cell>
          <cell r="AC163">
            <v>0</v>
          </cell>
          <cell r="AD163">
            <v>4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3.6</v>
          </cell>
          <cell r="AK163">
            <v>3.6</v>
          </cell>
          <cell r="AL163">
            <v>30</v>
          </cell>
          <cell r="AM163">
            <v>36</v>
          </cell>
          <cell r="AN163">
            <v>16.11</v>
          </cell>
          <cell r="AO163">
            <v>16.11</v>
          </cell>
          <cell r="AP163">
            <v>93.31</v>
          </cell>
          <cell r="AQ163">
            <v>14</v>
          </cell>
          <cell r="AR163">
            <v>0.93</v>
          </cell>
          <cell r="AS163">
            <v>10</v>
          </cell>
          <cell r="AT163">
            <v>252.69</v>
          </cell>
          <cell r="AU163">
            <v>16.88</v>
          </cell>
          <cell r="AV163">
            <v>11.25</v>
          </cell>
          <cell r="AW163">
            <v>1.1299999999999999</v>
          </cell>
          <cell r="AX163">
            <v>2.25</v>
          </cell>
          <cell r="AY163">
            <v>3.38</v>
          </cell>
          <cell r="AZ163">
            <v>14</v>
          </cell>
          <cell r="BA163">
            <v>9.33</v>
          </cell>
          <cell r="BB163">
            <v>0.93</v>
          </cell>
          <cell r="BC163">
            <v>0</v>
          </cell>
          <cell r="BD163">
            <v>1.69</v>
          </cell>
          <cell r="BE163">
            <v>0.56000000000000005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E163">
            <v>61.4</v>
          </cell>
          <cell r="CF163">
            <v>191.29</v>
          </cell>
          <cell r="CG163" t="str">
            <v>بنها 162</v>
          </cell>
          <cell r="CH163" t="str">
            <v>فقط مائة وواحد وتسعون جنيه وتسعة وعشرون قرش</v>
          </cell>
        </row>
        <row r="164">
          <cell r="A164">
            <v>163</v>
          </cell>
          <cell r="B164" t="str">
            <v>بنها 163</v>
          </cell>
          <cell r="C164">
            <v>0</v>
          </cell>
          <cell r="D164" t="str">
            <v>الخامسة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 t="str">
            <v>نعم</v>
          </cell>
          <cell r="L164" t="str">
            <v>نعم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36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107.4</v>
          </cell>
          <cell r="X164">
            <v>112.5</v>
          </cell>
          <cell r="Y164">
            <v>16.88</v>
          </cell>
          <cell r="Z164">
            <v>1.1299999999999999</v>
          </cell>
          <cell r="AA164">
            <v>1.69</v>
          </cell>
          <cell r="AB164">
            <v>2.25</v>
          </cell>
          <cell r="AC164">
            <v>0</v>
          </cell>
          <cell r="AD164">
            <v>4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3.6</v>
          </cell>
          <cell r="AK164">
            <v>3.6</v>
          </cell>
          <cell r="AL164">
            <v>30</v>
          </cell>
          <cell r="AM164">
            <v>36</v>
          </cell>
          <cell r="AN164">
            <v>16.11</v>
          </cell>
          <cell r="AO164">
            <v>16.11</v>
          </cell>
          <cell r="AP164">
            <v>93.31</v>
          </cell>
          <cell r="AQ164">
            <v>14</v>
          </cell>
          <cell r="AR164">
            <v>0.93</v>
          </cell>
          <cell r="AS164">
            <v>10</v>
          </cell>
          <cell r="AT164">
            <v>252.69</v>
          </cell>
          <cell r="AU164">
            <v>16.88</v>
          </cell>
          <cell r="AV164">
            <v>11.25</v>
          </cell>
          <cell r="AW164">
            <v>1.1299999999999999</v>
          </cell>
          <cell r="AX164">
            <v>2.25</v>
          </cell>
          <cell r="AY164">
            <v>3.38</v>
          </cell>
          <cell r="AZ164">
            <v>14</v>
          </cell>
          <cell r="BA164">
            <v>9.33</v>
          </cell>
          <cell r="BB164">
            <v>0.93</v>
          </cell>
          <cell r="BC164">
            <v>0</v>
          </cell>
          <cell r="BD164">
            <v>1.69</v>
          </cell>
          <cell r="BE164">
            <v>0.56000000000000005</v>
          </cell>
          <cell r="BF164">
            <v>0</v>
          </cell>
          <cell r="BG164">
            <v>0</v>
          </cell>
          <cell r="BH164">
            <v>0</v>
          </cell>
          <cell r="BI164">
            <v>3.38</v>
          </cell>
          <cell r="BJ164">
            <v>1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E164">
            <v>65.78</v>
          </cell>
          <cell r="CF164">
            <v>186.91</v>
          </cell>
          <cell r="CG164" t="str">
            <v>بنها 163</v>
          </cell>
          <cell r="CH164" t="str">
            <v>فقط مائة وستة وثمانون جنيه وواحد وتسعون قرش</v>
          </cell>
        </row>
        <row r="165">
          <cell r="A165">
            <v>164</v>
          </cell>
          <cell r="B165" t="str">
            <v>بنها 164</v>
          </cell>
          <cell r="C165">
            <v>0</v>
          </cell>
          <cell r="D165" t="str">
            <v>الثالثة</v>
          </cell>
          <cell r="E165">
            <v>0</v>
          </cell>
          <cell r="F165" t="str">
            <v>متزوج</v>
          </cell>
          <cell r="G165">
            <v>2</v>
          </cell>
          <cell r="H165">
            <v>0</v>
          </cell>
          <cell r="I165">
            <v>0</v>
          </cell>
          <cell r="J165">
            <v>0</v>
          </cell>
          <cell r="K165" t="str">
            <v>نعم</v>
          </cell>
          <cell r="L165" t="str">
            <v>نعم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70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268.31</v>
          </cell>
          <cell r="X165">
            <v>290.20999999999998</v>
          </cell>
          <cell r="Y165">
            <v>43.53</v>
          </cell>
          <cell r="Z165">
            <v>2.9</v>
          </cell>
          <cell r="AA165">
            <v>4.3499999999999996</v>
          </cell>
          <cell r="AB165">
            <v>5.8</v>
          </cell>
          <cell r="AC165">
            <v>6</v>
          </cell>
          <cell r="AD165">
            <v>4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19.28</v>
          </cell>
          <cell r="AK165">
            <v>20.79</v>
          </cell>
          <cell r="AL165">
            <v>45.63</v>
          </cell>
          <cell r="AM165">
            <v>36</v>
          </cell>
          <cell r="AN165">
            <v>40.25</v>
          </cell>
          <cell r="AO165">
            <v>40.25</v>
          </cell>
          <cell r="AP165">
            <v>171.95</v>
          </cell>
          <cell r="AQ165">
            <v>25.79</v>
          </cell>
          <cell r="AR165">
            <v>1.72</v>
          </cell>
          <cell r="AS165">
            <v>10</v>
          </cell>
          <cell r="AT165">
            <v>556.25</v>
          </cell>
          <cell r="AU165">
            <v>43.53</v>
          </cell>
          <cell r="AV165">
            <v>29.02</v>
          </cell>
          <cell r="AW165">
            <v>2.9</v>
          </cell>
          <cell r="AX165">
            <v>5.8</v>
          </cell>
          <cell r="AY165">
            <v>8.7100000000000009</v>
          </cell>
          <cell r="AZ165">
            <v>25.79</v>
          </cell>
          <cell r="BA165">
            <v>17.2</v>
          </cell>
          <cell r="BB165">
            <v>1.72</v>
          </cell>
          <cell r="BC165">
            <v>0</v>
          </cell>
          <cell r="BD165">
            <v>4.3499999999999996</v>
          </cell>
          <cell r="BE165">
            <v>1.45</v>
          </cell>
          <cell r="BF165">
            <v>0</v>
          </cell>
          <cell r="BG165">
            <v>0</v>
          </cell>
          <cell r="BH165">
            <v>0</v>
          </cell>
          <cell r="BI165">
            <v>8.7100000000000009</v>
          </cell>
          <cell r="BJ165">
            <v>1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0.4</v>
          </cell>
          <cell r="CE165">
            <v>150.58000000000001</v>
          </cell>
          <cell r="CF165">
            <v>405.67</v>
          </cell>
          <cell r="CG165" t="str">
            <v>بنها 164</v>
          </cell>
          <cell r="CH165" t="str">
            <v>فقط أربعمائة وخمسة جنيه وسبعة وستون قرش</v>
          </cell>
        </row>
        <row r="166">
          <cell r="A166">
            <v>165</v>
          </cell>
          <cell r="B166" t="str">
            <v>بنها 165</v>
          </cell>
          <cell r="C166">
            <v>0</v>
          </cell>
          <cell r="D166" t="str">
            <v>الثانية</v>
          </cell>
          <cell r="E166">
            <v>0</v>
          </cell>
          <cell r="F166" t="str">
            <v>متزوج</v>
          </cell>
          <cell r="G166">
            <v>2</v>
          </cell>
          <cell r="H166">
            <v>0</v>
          </cell>
          <cell r="I166" t="str">
            <v>نقابى</v>
          </cell>
          <cell r="J166" t="str">
            <v>نعم</v>
          </cell>
          <cell r="K166" t="str">
            <v>نعم</v>
          </cell>
          <cell r="L166" t="str">
            <v>نعم</v>
          </cell>
          <cell r="M166">
            <v>0</v>
          </cell>
          <cell r="N166">
            <v>0</v>
          </cell>
          <cell r="O166" t="str">
            <v>نعم</v>
          </cell>
          <cell r="P166" t="str">
            <v>ب ت</v>
          </cell>
          <cell r="Q166">
            <v>0</v>
          </cell>
          <cell r="R166">
            <v>70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233.28</v>
          </cell>
          <cell r="X166">
            <v>253.15</v>
          </cell>
          <cell r="Y166">
            <v>37.97</v>
          </cell>
          <cell r="Z166">
            <v>2.5299999999999998</v>
          </cell>
          <cell r="AA166">
            <v>3.8</v>
          </cell>
          <cell r="AB166">
            <v>5.0599999999999996</v>
          </cell>
          <cell r="AC166">
            <v>6</v>
          </cell>
          <cell r="AD166">
            <v>4</v>
          </cell>
          <cell r="AE166">
            <v>0</v>
          </cell>
          <cell r="AF166">
            <v>0</v>
          </cell>
          <cell r="AG166">
            <v>0</v>
          </cell>
          <cell r="AH166">
            <v>11</v>
          </cell>
          <cell r="AI166">
            <v>0</v>
          </cell>
          <cell r="AJ166">
            <v>16.18</v>
          </cell>
          <cell r="AK166">
            <v>18.12</v>
          </cell>
          <cell r="AL166">
            <v>39.49</v>
          </cell>
          <cell r="AM166">
            <v>36</v>
          </cell>
          <cell r="AN166">
            <v>34.99</v>
          </cell>
          <cell r="AO166">
            <v>34.99</v>
          </cell>
          <cell r="AP166">
            <v>165.78</v>
          </cell>
          <cell r="AQ166">
            <v>24.87</v>
          </cell>
          <cell r="AR166">
            <v>1.66</v>
          </cell>
          <cell r="AS166">
            <v>10</v>
          </cell>
          <cell r="AT166">
            <v>504.82000000000005</v>
          </cell>
          <cell r="AU166">
            <v>37.97</v>
          </cell>
          <cell r="AV166">
            <v>25.32</v>
          </cell>
          <cell r="AW166">
            <v>2.5299999999999998</v>
          </cell>
          <cell r="AX166">
            <v>5.0599999999999996</v>
          </cell>
          <cell r="AY166">
            <v>7.59</v>
          </cell>
          <cell r="AZ166">
            <v>24.87</v>
          </cell>
          <cell r="BA166">
            <v>16.579999999999998</v>
          </cell>
          <cell r="BB166">
            <v>1.66</v>
          </cell>
          <cell r="BC166">
            <v>17.72</v>
          </cell>
          <cell r="BD166">
            <v>3.8</v>
          </cell>
          <cell r="BE166">
            <v>1.27</v>
          </cell>
          <cell r="BF166">
            <v>1</v>
          </cell>
          <cell r="BG166">
            <v>3</v>
          </cell>
          <cell r="BH166">
            <v>0</v>
          </cell>
          <cell r="BI166">
            <v>7.59</v>
          </cell>
          <cell r="BJ166">
            <v>1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1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0.4</v>
          </cell>
          <cell r="CE166">
            <v>158.36000000000001</v>
          </cell>
          <cell r="CF166">
            <v>346.46</v>
          </cell>
          <cell r="CG166" t="str">
            <v>بنها 165</v>
          </cell>
          <cell r="CH166" t="str">
            <v>فقط ثلاثمائة وستة وأربعون جنيه وستة وأربعون قرش</v>
          </cell>
        </row>
        <row r="167">
          <cell r="A167">
            <v>166</v>
          </cell>
          <cell r="B167" t="str">
            <v>بنها 166</v>
          </cell>
          <cell r="C167">
            <v>0</v>
          </cell>
          <cell r="D167" t="str">
            <v>الثانية</v>
          </cell>
          <cell r="E167">
            <v>0</v>
          </cell>
          <cell r="F167" t="str">
            <v>متزوج</v>
          </cell>
          <cell r="G167">
            <v>2</v>
          </cell>
          <cell r="H167">
            <v>0</v>
          </cell>
          <cell r="I167" t="str">
            <v>نقابى</v>
          </cell>
          <cell r="J167" t="str">
            <v>نعم</v>
          </cell>
          <cell r="K167">
            <v>0</v>
          </cell>
          <cell r="L167" t="str">
            <v>نعم</v>
          </cell>
          <cell r="M167">
            <v>0</v>
          </cell>
          <cell r="N167" t="str">
            <v>لا</v>
          </cell>
          <cell r="O167" t="str">
            <v>نعم</v>
          </cell>
          <cell r="P167" t="str">
            <v>ب ت</v>
          </cell>
          <cell r="Q167">
            <v>0</v>
          </cell>
          <cell r="R167">
            <v>70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497.08</v>
          </cell>
          <cell r="X167">
            <v>535.65</v>
          </cell>
          <cell r="Y167">
            <v>80.349999999999994</v>
          </cell>
          <cell r="Z167">
            <v>5.36</v>
          </cell>
          <cell r="AA167">
            <v>8.0299999999999994</v>
          </cell>
          <cell r="AB167">
            <v>10.71</v>
          </cell>
          <cell r="AC167">
            <v>6</v>
          </cell>
          <cell r="AD167">
            <v>4</v>
          </cell>
          <cell r="AE167">
            <v>0</v>
          </cell>
          <cell r="AF167">
            <v>0</v>
          </cell>
          <cell r="AG167">
            <v>0</v>
          </cell>
          <cell r="AH167">
            <v>11</v>
          </cell>
          <cell r="AI167">
            <v>248.54</v>
          </cell>
          <cell r="AJ167">
            <v>36.22</v>
          </cell>
          <cell r="AK167">
            <v>39.130000000000003</v>
          </cell>
          <cell r="AL167">
            <v>85.51</v>
          </cell>
          <cell r="AM167">
            <v>46.1</v>
          </cell>
          <cell r="AN167">
            <v>74.56</v>
          </cell>
          <cell r="AO167">
            <v>74.56</v>
          </cell>
          <cell r="AP167">
            <v>551.05999999999995</v>
          </cell>
          <cell r="AQ167">
            <v>0</v>
          </cell>
          <cell r="AR167">
            <v>0</v>
          </cell>
          <cell r="AS167">
            <v>10</v>
          </cell>
          <cell r="AT167">
            <v>1201.1599999999999</v>
          </cell>
          <cell r="AU167">
            <v>80.349999999999994</v>
          </cell>
          <cell r="AV167">
            <v>53.57</v>
          </cell>
          <cell r="AW167">
            <v>5.36</v>
          </cell>
          <cell r="AX167">
            <v>10.71</v>
          </cell>
          <cell r="AY167">
            <v>16.07</v>
          </cell>
          <cell r="AZ167">
            <v>0</v>
          </cell>
          <cell r="BA167">
            <v>0</v>
          </cell>
          <cell r="BB167">
            <v>0</v>
          </cell>
          <cell r="BC167">
            <v>37.5</v>
          </cell>
          <cell r="BD167">
            <v>8.0299999999999994</v>
          </cell>
          <cell r="BE167">
            <v>2.68</v>
          </cell>
          <cell r="BF167">
            <v>1</v>
          </cell>
          <cell r="BG167">
            <v>3</v>
          </cell>
          <cell r="BH167">
            <v>0</v>
          </cell>
          <cell r="BI167">
            <v>0</v>
          </cell>
          <cell r="BJ167">
            <v>1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0.9</v>
          </cell>
          <cell r="CE167">
            <v>221.17</v>
          </cell>
          <cell r="CF167">
            <v>979.99</v>
          </cell>
          <cell r="CG167" t="str">
            <v>بنها 166</v>
          </cell>
          <cell r="CH167" t="str">
            <v>فقط تسعمائة وتسعة وسبعون جنيه وتسعة وتسعون قرش</v>
          </cell>
        </row>
        <row r="168">
          <cell r="A168">
            <v>167</v>
          </cell>
          <cell r="B168" t="str">
            <v>بنها 167</v>
          </cell>
          <cell r="C168">
            <v>0</v>
          </cell>
          <cell r="D168" t="str">
            <v>الثانية</v>
          </cell>
          <cell r="E168">
            <v>0</v>
          </cell>
          <cell r="F168" t="str">
            <v>متزوج</v>
          </cell>
          <cell r="G168">
            <v>2</v>
          </cell>
          <cell r="H168">
            <v>0</v>
          </cell>
          <cell r="I168" t="str">
            <v>نقابى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 t="str">
            <v>نعم</v>
          </cell>
          <cell r="P168">
            <v>0</v>
          </cell>
          <cell r="Q168">
            <v>0</v>
          </cell>
          <cell r="R168">
            <v>70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244.7</v>
          </cell>
          <cell r="X168">
            <v>265.68</v>
          </cell>
          <cell r="Y168">
            <v>39.85</v>
          </cell>
          <cell r="Z168">
            <v>2.66</v>
          </cell>
          <cell r="AA168">
            <v>3.99</v>
          </cell>
          <cell r="AB168">
            <v>5.31</v>
          </cell>
          <cell r="AC168">
            <v>6</v>
          </cell>
          <cell r="AD168">
            <v>4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122.35</v>
          </cell>
          <cell r="AJ168">
            <v>17.420000000000002</v>
          </cell>
          <cell r="AK168">
            <v>19</v>
          </cell>
          <cell r="AL168">
            <v>41.34</v>
          </cell>
          <cell r="AM168">
            <v>36</v>
          </cell>
          <cell r="AN168">
            <v>36.71</v>
          </cell>
          <cell r="AO168">
            <v>36.71</v>
          </cell>
          <cell r="AP168">
            <v>282.82</v>
          </cell>
          <cell r="AQ168">
            <v>42.42</v>
          </cell>
          <cell r="AR168">
            <v>2.83</v>
          </cell>
          <cell r="AS168">
            <v>10</v>
          </cell>
          <cell r="AT168">
            <v>655.56000000000017</v>
          </cell>
          <cell r="AU168">
            <v>39.85</v>
          </cell>
          <cell r="AV168">
            <v>26.57</v>
          </cell>
          <cell r="AW168">
            <v>2.66</v>
          </cell>
          <cell r="AX168">
            <v>5.31</v>
          </cell>
          <cell r="AY168">
            <v>7.97</v>
          </cell>
          <cell r="AZ168">
            <v>42.42</v>
          </cell>
          <cell r="BA168">
            <v>28.28</v>
          </cell>
          <cell r="BB168">
            <v>2.83</v>
          </cell>
          <cell r="BC168">
            <v>18.600000000000001</v>
          </cell>
          <cell r="BD168">
            <v>3.99</v>
          </cell>
          <cell r="BE168">
            <v>1.33</v>
          </cell>
          <cell r="BF168">
            <v>1</v>
          </cell>
          <cell r="BG168">
            <v>3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1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0.4</v>
          </cell>
          <cell r="CE168">
            <v>185.21</v>
          </cell>
          <cell r="CF168">
            <v>470.35</v>
          </cell>
          <cell r="CG168" t="str">
            <v>بنها 167</v>
          </cell>
          <cell r="CH168" t="str">
            <v>فقط أربعمائة وسبعون جنيه وخمسة وثلاثون قرش</v>
          </cell>
        </row>
        <row r="169">
          <cell r="A169">
            <v>168</v>
          </cell>
          <cell r="B169" t="str">
            <v>بنها 168</v>
          </cell>
          <cell r="C169">
            <v>0</v>
          </cell>
          <cell r="D169" t="str">
            <v>الثانية</v>
          </cell>
          <cell r="E169">
            <v>0</v>
          </cell>
          <cell r="F169" t="str">
            <v>متزوج</v>
          </cell>
          <cell r="G169">
            <v>2</v>
          </cell>
          <cell r="H169">
            <v>0</v>
          </cell>
          <cell r="I169" t="str">
            <v>نقابى</v>
          </cell>
          <cell r="J169" t="str">
            <v>نعم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 t="str">
            <v>نعم</v>
          </cell>
          <cell r="P169" t="str">
            <v>ب ت</v>
          </cell>
          <cell r="Q169">
            <v>0</v>
          </cell>
          <cell r="R169">
            <v>70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248.8</v>
          </cell>
          <cell r="X169">
            <v>269.78000000000003</v>
          </cell>
          <cell r="Y169">
            <v>40.47</v>
          </cell>
          <cell r="Z169">
            <v>2.7</v>
          </cell>
          <cell r="AA169">
            <v>4.05</v>
          </cell>
          <cell r="AB169">
            <v>5.4</v>
          </cell>
          <cell r="AC169">
            <v>6</v>
          </cell>
          <cell r="AD169">
            <v>4</v>
          </cell>
          <cell r="AE169">
            <v>0</v>
          </cell>
          <cell r="AF169">
            <v>0</v>
          </cell>
          <cell r="AG169">
            <v>0</v>
          </cell>
          <cell r="AH169">
            <v>11</v>
          </cell>
          <cell r="AI169">
            <v>124.4</v>
          </cell>
          <cell r="AJ169">
            <v>17.420000000000002</v>
          </cell>
          <cell r="AK169">
            <v>19</v>
          </cell>
          <cell r="AL169">
            <v>41.36</v>
          </cell>
          <cell r="AM169">
            <v>36</v>
          </cell>
          <cell r="AN169">
            <v>37.32</v>
          </cell>
          <cell r="AO169">
            <v>37.32</v>
          </cell>
          <cell r="AP169">
            <v>296.5</v>
          </cell>
          <cell r="AQ169">
            <v>44.48</v>
          </cell>
          <cell r="AR169">
            <v>2.97</v>
          </cell>
          <cell r="AS169">
            <v>10</v>
          </cell>
          <cell r="AT169">
            <v>676.35</v>
          </cell>
          <cell r="AU169">
            <v>40.47</v>
          </cell>
          <cell r="AV169">
            <v>26.98</v>
          </cell>
          <cell r="AW169">
            <v>2.7</v>
          </cell>
          <cell r="AX169">
            <v>5.4</v>
          </cell>
          <cell r="AY169">
            <v>8.09</v>
          </cell>
          <cell r="AZ169">
            <v>44.48</v>
          </cell>
          <cell r="BA169">
            <v>29.65</v>
          </cell>
          <cell r="BB169">
            <v>2.97</v>
          </cell>
          <cell r="BC169">
            <v>18.88</v>
          </cell>
          <cell r="BD169">
            <v>4.05</v>
          </cell>
          <cell r="BE169">
            <v>1.35</v>
          </cell>
          <cell r="BF169">
            <v>1</v>
          </cell>
          <cell r="BG169">
            <v>3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1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0.4</v>
          </cell>
          <cell r="CE169">
            <v>190.42</v>
          </cell>
          <cell r="CF169">
            <v>485.93</v>
          </cell>
          <cell r="CG169" t="str">
            <v>بنها 168</v>
          </cell>
          <cell r="CH169" t="str">
            <v>فقط أربعمائة وخمسة وثمانون جنيه وثلاثة وتسعون قرش</v>
          </cell>
        </row>
        <row r="170">
          <cell r="A170">
            <v>169</v>
          </cell>
          <cell r="B170" t="str">
            <v>بنها 169</v>
          </cell>
          <cell r="C170">
            <v>0</v>
          </cell>
          <cell r="D170" t="str">
            <v>الثانية</v>
          </cell>
          <cell r="E170">
            <v>0</v>
          </cell>
          <cell r="F170" t="str">
            <v>متزوج</v>
          </cell>
          <cell r="G170">
            <v>2</v>
          </cell>
          <cell r="H170">
            <v>0</v>
          </cell>
          <cell r="I170" t="str">
            <v>نقابى</v>
          </cell>
          <cell r="J170" t="str">
            <v>نعم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 t="str">
            <v>نعم</v>
          </cell>
          <cell r="P170" t="str">
            <v>ب ت</v>
          </cell>
          <cell r="Q170">
            <v>0</v>
          </cell>
          <cell r="R170">
            <v>70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320.14</v>
          </cell>
          <cell r="X170">
            <v>346.14</v>
          </cell>
          <cell r="Y170">
            <v>51.92</v>
          </cell>
          <cell r="Z170">
            <v>3.46</v>
          </cell>
          <cell r="AA170">
            <v>5.19</v>
          </cell>
          <cell r="AB170">
            <v>6.92</v>
          </cell>
          <cell r="AC170">
            <v>6</v>
          </cell>
          <cell r="AD170">
            <v>4</v>
          </cell>
          <cell r="AE170">
            <v>0</v>
          </cell>
          <cell r="AF170">
            <v>0</v>
          </cell>
          <cell r="AG170">
            <v>0</v>
          </cell>
          <cell r="AH170">
            <v>11</v>
          </cell>
          <cell r="AI170">
            <v>0</v>
          </cell>
          <cell r="AJ170">
            <v>22.77</v>
          </cell>
          <cell r="AK170">
            <v>24.7</v>
          </cell>
          <cell r="AL170">
            <v>54.58</v>
          </cell>
          <cell r="AM170">
            <v>36</v>
          </cell>
          <cell r="AN170">
            <v>48.02</v>
          </cell>
          <cell r="AO170">
            <v>48.02</v>
          </cell>
          <cell r="AP170">
            <v>207.07</v>
          </cell>
          <cell r="AQ170">
            <v>31.06</v>
          </cell>
          <cell r="AR170">
            <v>2.0699999999999998</v>
          </cell>
          <cell r="AS170">
            <v>10</v>
          </cell>
          <cell r="AT170">
            <v>663.82999999999993</v>
          </cell>
          <cell r="AU170">
            <v>51.92</v>
          </cell>
          <cell r="AV170">
            <v>34.61</v>
          </cell>
          <cell r="AW170">
            <v>3.46</v>
          </cell>
          <cell r="AX170">
            <v>6.92</v>
          </cell>
          <cell r="AY170">
            <v>10.38</v>
          </cell>
          <cell r="AZ170">
            <v>31.06</v>
          </cell>
          <cell r="BA170">
            <v>20.71</v>
          </cell>
          <cell r="BB170">
            <v>2.0699999999999998</v>
          </cell>
          <cell r="BC170">
            <v>24.23</v>
          </cell>
          <cell r="BD170">
            <v>5.19</v>
          </cell>
          <cell r="BE170">
            <v>1.73</v>
          </cell>
          <cell r="BF170">
            <v>1</v>
          </cell>
          <cell r="BG170">
            <v>3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1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0.5</v>
          </cell>
          <cell r="CE170">
            <v>197.78</v>
          </cell>
          <cell r="CF170">
            <v>466.05</v>
          </cell>
          <cell r="CG170" t="str">
            <v>بنها 169</v>
          </cell>
          <cell r="CH170" t="str">
            <v>فقط أربعمائة وستة وستون جنيه وخمسة قرش</v>
          </cell>
        </row>
        <row r="171">
          <cell r="A171">
            <v>170</v>
          </cell>
          <cell r="B171" t="str">
            <v>بنها 170</v>
          </cell>
          <cell r="C171">
            <v>0</v>
          </cell>
          <cell r="D171" t="str">
            <v>الثانية</v>
          </cell>
          <cell r="E171">
            <v>0</v>
          </cell>
          <cell r="F171" t="str">
            <v>متزوج</v>
          </cell>
          <cell r="G171">
            <v>2</v>
          </cell>
          <cell r="H171">
            <v>0</v>
          </cell>
          <cell r="I171" t="str">
            <v>نقابى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 t="str">
            <v>نعم</v>
          </cell>
          <cell r="P171">
            <v>0</v>
          </cell>
          <cell r="Q171">
            <v>0</v>
          </cell>
          <cell r="R171">
            <v>70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241.28</v>
          </cell>
          <cell r="X171">
            <v>261.76</v>
          </cell>
          <cell r="Y171">
            <v>39.26</v>
          </cell>
          <cell r="Z171">
            <v>2.62</v>
          </cell>
          <cell r="AA171">
            <v>3.93</v>
          </cell>
          <cell r="AB171">
            <v>5.24</v>
          </cell>
          <cell r="AC171">
            <v>6</v>
          </cell>
          <cell r="AD171">
            <v>4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120.64</v>
          </cell>
          <cell r="AJ171">
            <v>16.82</v>
          </cell>
          <cell r="AK171">
            <v>18.3</v>
          </cell>
          <cell r="AL171">
            <v>39.94</v>
          </cell>
          <cell r="AM171">
            <v>36</v>
          </cell>
          <cell r="AN171">
            <v>36.19</v>
          </cell>
          <cell r="AO171">
            <v>36.19</v>
          </cell>
          <cell r="AP171">
            <v>277.89</v>
          </cell>
          <cell r="AQ171">
            <v>41.68</v>
          </cell>
          <cell r="AR171">
            <v>2.78</v>
          </cell>
          <cell r="AS171">
            <v>10</v>
          </cell>
          <cell r="AT171">
            <v>645.16000000000008</v>
          </cell>
          <cell r="AU171">
            <v>39.26</v>
          </cell>
          <cell r="AV171">
            <v>26.18</v>
          </cell>
          <cell r="AW171">
            <v>2.62</v>
          </cell>
          <cell r="AX171">
            <v>5.24</v>
          </cell>
          <cell r="AY171">
            <v>7.85</v>
          </cell>
          <cell r="AZ171">
            <v>41.68</v>
          </cell>
          <cell r="BA171">
            <v>27.79</v>
          </cell>
          <cell r="BB171">
            <v>2.78</v>
          </cell>
          <cell r="BC171">
            <v>18.32</v>
          </cell>
          <cell r="BD171">
            <v>3.93</v>
          </cell>
          <cell r="BE171">
            <v>1.31</v>
          </cell>
          <cell r="BF171">
            <v>1</v>
          </cell>
          <cell r="BG171">
            <v>3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1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0.4</v>
          </cell>
          <cell r="CE171">
            <v>182.36</v>
          </cell>
          <cell r="CF171">
            <v>462.8</v>
          </cell>
          <cell r="CG171" t="str">
            <v>بنها 170</v>
          </cell>
          <cell r="CH171" t="str">
            <v>فقط أربعمائة واثنان وستون جنيه وثمانون قرش</v>
          </cell>
        </row>
        <row r="172">
          <cell r="A172">
            <v>171</v>
          </cell>
          <cell r="B172" t="str">
            <v>بنها 171</v>
          </cell>
          <cell r="C172">
            <v>0</v>
          </cell>
          <cell r="D172" t="str">
            <v>الخامسة</v>
          </cell>
          <cell r="E172">
            <v>0</v>
          </cell>
          <cell r="F172" t="str">
            <v>متزوج</v>
          </cell>
          <cell r="G172">
            <v>2</v>
          </cell>
          <cell r="H172">
            <v>0</v>
          </cell>
          <cell r="I172">
            <v>0</v>
          </cell>
          <cell r="J172">
            <v>0</v>
          </cell>
          <cell r="K172" t="str">
            <v>نعم</v>
          </cell>
          <cell r="L172" t="str">
            <v>نعم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36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163.88</v>
          </cell>
          <cell r="X172">
            <v>176.35999999999999</v>
          </cell>
          <cell r="Y172">
            <v>26.45</v>
          </cell>
          <cell r="Z172">
            <v>1.76</v>
          </cell>
          <cell r="AA172">
            <v>2.65</v>
          </cell>
          <cell r="AB172">
            <v>3.53</v>
          </cell>
          <cell r="AC172">
            <v>6</v>
          </cell>
          <cell r="AD172">
            <v>4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11.85</v>
          </cell>
          <cell r="AK172">
            <v>12.85</v>
          </cell>
          <cell r="AL172">
            <v>30</v>
          </cell>
          <cell r="AM172">
            <v>36</v>
          </cell>
          <cell r="AN172">
            <v>24.58</v>
          </cell>
          <cell r="AO172">
            <v>24.58</v>
          </cell>
          <cell r="AP172">
            <v>125.28</v>
          </cell>
          <cell r="AQ172">
            <v>18.79</v>
          </cell>
          <cell r="AR172">
            <v>1.25</v>
          </cell>
          <cell r="AS172">
            <v>10</v>
          </cell>
          <cell r="AT172">
            <v>366.06999999999988</v>
          </cell>
          <cell r="AU172">
            <v>26.45</v>
          </cell>
          <cell r="AV172">
            <v>17.64</v>
          </cell>
          <cell r="AW172">
            <v>1.76</v>
          </cell>
          <cell r="AX172">
            <v>3.53</v>
          </cell>
          <cell r="AY172">
            <v>5.29</v>
          </cell>
          <cell r="AZ172">
            <v>18.79</v>
          </cell>
          <cell r="BA172">
            <v>12.53</v>
          </cell>
          <cell r="BB172">
            <v>1.25</v>
          </cell>
          <cell r="BC172">
            <v>0</v>
          </cell>
          <cell r="BD172">
            <v>2.65</v>
          </cell>
          <cell r="BE172">
            <v>0.88</v>
          </cell>
          <cell r="BF172">
            <v>0</v>
          </cell>
          <cell r="BG172">
            <v>0</v>
          </cell>
          <cell r="BH172">
            <v>0</v>
          </cell>
          <cell r="BI172">
            <v>5.29</v>
          </cell>
          <cell r="BJ172">
            <v>1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0.2</v>
          </cell>
          <cell r="CE172">
            <v>97.26</v>
          </cell>
          <cell r="CF172">
            <v>268.81</v>
          </cell>
          <cell r="CG172" t="str">
            <v>بنها 171</v>
          </cell>
          <cell r="CH172" t="str">
            <v>فقط مائتان وثمانية وستون جنيه وواحد وثمانون قرش</v>
          </cell>
        </row>
        <row r="173">
          <cell r="A173">
            <v>172</v>
          </cell>
          <cell r="B173" t="str">
            <v>بنها 172</v>
          </cell>
          <cell r="C173">
            <v>0</v>
          </cell>
          <cell r="D173" t="str">
            <v>كبير</v>
          </cell>
          <cell r="E173">
            <v>0</v>
          </cell>
          <cell r="F173" t="str">
            <v>متزوج</v>
          </cell>
          <cell r="G173">
            <v>2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 t="str">
            <v>لا</v>
          </cell>
          <cell r="O173">
            <v>0</v>
          </cell>
          <cell r="P173">
            <v>0</v>
          </cell>
          <cell r="Q173">
            <v>0</v>
          </cell>
          <cell r="R173">
            <v>125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473.03</v>
          </cell>
          <cell r="X173">
            <v>510.68999999999994</v>
          </cell>
          <cell r="Y173">
            <v>76.599999999999994</v>
          </cell>
          <cell r="Z173">
            <v>5.1100000000000003</v>
          </cell>
          <cell r="AA173">
            <v>7.66</v>
          </cell>
          <cell r="AB173">
            <v>10.210000000000001</v>
          </cell>
          <cell r="AC173">
            <v>6</v>
          </cell>
          <cell r="AD173">
            <v>4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34.159999999999997</v>
          </cell>
          <cell r="AK173">
            <v>36.92</v>
          </cell>
          <cell r="AL173">
            <v>79.89</v>
          </cell>
          <cell r="AM173">
            <v>43</v>
          </cell>
          <cell r="AN173">
            <v>70.95</v>
          </cell>
          <cell r="AO173">
            <v>70.95</v>
          </cell>
          <cell r="AP173">
            <v>274.92</v>
          </cell>
          <cell r="AQ173">
            <v>0</v>
          </cell>
          <cell r="AR173">
            <v>0</v>
          </cell>
          <cell r="AS173">
            <v>10</v>
          </cell>
          <cell r="AT173">
            <v>895.18999999999983</v>
          </cell>
          <cell r="AU173">
            <v>76.599999999999994</v>
          </cell>
          <cell r="AV173">
            <v>51.07</v>
          </cell>
          <cell r="AW173">
            <v>5.1100000000000003</v>
          </cell>
          <cell r="AX173">
            <v>10.210000000000001</v>
          </cell>
          <cell r="AY173">
            <v>15.32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7.66</v>
          </cell>
          <cell r="BE173">
            <v>2.5499999999999998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0.9</v>
          </cell>
          <cell r="CE173">
            <v>169.42</v>
          </cell>
          <cell r="CF173">
            <v>725.77</v>
          </cell>
          <cell r="CG173" t="str">
            <v>بنها 172</v>
          </cell>
          <cell r="CH173" t="str">
            <v>فقط سبعمائة وخمسة وعشرون جنيه وسبعة وسبعون قرش</v>
          </cell>
        </row>
        <row r="174">
          <cell r="A174">
            <v>173</v>
          </cell>
          <cell r="B174" t="str">
            <v>بنها 173</v>
          </cell>
          <cell r="C174">
            <v>0</v>
          </cell>
          <cell r="D174" t="str">
            <v>الثانية</v>
          </cell>
          <cell r="E174">
            <v>0</v>
          </cell>
          <cell r="F174" t="str">
            <v>متزوجه</v>
          </cell>
          <cell r="G174">
            <v>0</v>
          </cell>
          <cell r="H174">
            <v>0</v>
          </cell>
          <cell r="I174" t="str">
            <v>نقابى</v>
          </cell>
          <cell r="J174" t="str">
            <v>نعم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 t="str">
            <v>نعم</v>
          </cell>
          <cell r="P174" t="str">
            <v>ب ت</v>
          </cell>
          <cell r="Q174">
            <v>0</v>
          </cell>
          <cell r="R174">
            <v>70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244.28</v>
          </cell>
          <cell r="X174">
            <v>264.76</v>
          </cell>
          <cell r="Y174">
            <v>39.71</v>
          </cell>
          <cell r="Z174">
            <v>2.65</v>
          </cell>
          <cell r="AA174">
            <v>3.97</v>
          </cell>
          <cell r="AB174">
            <v>5.3</v>
          </cell>
          <cell r="AC174">
            <v>2</v>
          </cell>
          <cell r="AD174">
            <v>4</v>
          </cell>
          <cell r="AE174">
            <v>0</v>
          </cell>
          <cell r="AF174">
            <v>0</v>
          </cell>
          <cell r="AG174">
            <v>0</v>
          </cell>
          <cell r="AH174">
            <v>11</v>
          </cell>
          <cell r="AI174">
            <v>122.14</v>
          </cell>
          <cell r="AJ174">
            <v>17.52</v>
          </cell>
          <cell r="AK174">
            <v>19.100000000000001</v>
          </cell>
          <cell r="AL174">
            <v>41.54</v>
          </cell>
          <cell r="AM174">
            <v>36</v>
          </cell>
          <cell r="AN174">
            <v>36.64</v>
          </cell>
          <cell r="AO174">
            <v>36.64</v>
          </cell>
          <cell r="AP174">
            <v>289.94</v>
          </cell>
          <cell r="AQ174">
            <v>43.49</v>
          </cell>
          <cell r="AR174">
            <v>2.9</v>
          </cell>
          <cell r="AS174">
            <v>10</v>
          </cell>
          <cell r="AT174">
            <v>662.71999999999991</v>
          </cell>
          <cell r="AU174">
            <v>39.71</v>
          </cell>
          <cell r="AV174">
            <v>26.48</v>
          </cell>
          <cell r="AW174">
            <v>2.65</v>
          </cell>
          <cell r="AX174">
            <v>5.3</v>
          </cell>
          <cell r="AY174">
            <v>7.94</v>
          </cell>
          <cell r="AZ174">
            <v>43.49</v>
          </cell>
          <cell r="BA174">
            <v>28.99</v>
          </cell>
          <cell r="BB174">
            <v>2.9</v>
          </cell>
          <cell r="BC174">
            <v>18.53</v>
          </cell>
          <cell r="BD174">
            <v>3.97</v>
          </cell>
          <cell r="BE174">
            <v>1.32</v>
          </cell>
          <cell r="BF174">
            <v>1</v>
          </cell>
          <cell r="BG174">
            <v>3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1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0.4</v>
          </cell>
          <cell r="CE174">
            <v>186.68</v>
          </cell>
          <cell r="CF174">
            <v>476.04</v>
          </cell>
          <cell r="CG174" t="str">
            <v>بنها 173</v>
          </cell>
          <cell r="CH174" t="str">
            <v>فقط أربعمائة وستة وسبعون جنيه وأربعة قرش</v>
          </cell>
        </row>
        <row r="175">
          <cell r="A175">
            <v>174</v>
          </cell>
          <cell r="B175" t="str">
            <v>بنها 174</v>
          </cell>
          <cell r="C175">
            <v>0</v>
          </cell>
          <cell r="D175" t="str">
            <v>الخامسة</v>
          </cell>
          <cell r="E175">
            <v>0</v>
          </cell>
          <cell r="F175" t="str">
            <v>متزوج</v>
          </cell>
          <cell r="G175">
            <v>2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36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153.46</v>
          </cell>
          <cell r="X175">
            <v>165.25</v>
          </cell>
          <cell r="Y175">
            <v>24.79</v>
          </cell>
          <cell r="Z175">
            <v>1.65</v>
          </cell>
          <cell r="AA175">
            <v>2.48</v>
          </cell>
          <cell r="AB175">
            <v>3.31</v>
          </cell>
          <cell r="AC175">
            <v>6</v>
          </cell>
          <cell r="AD175">
            <v>4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11.1</v>
          </cell>
          <cell r="AK175">
            <v>11.99</v>
          </cell>
          <cell r="AL175">
            <v>30</v>
          </cell>
          <cell r="AM175">
            <v>36</v>
          </cell>
          <cell r="AN175">
            <v>23.02</v>
          </cell>
          <cell r="AO175">
            <v>23.02</v>
          </cell>
          <cell r="AP175">
            <v>122.11</v>
          </cell>
          <cell r="AQ175">
            <v>18.32</v>
          </cell>
          <cell r="AR175">
            <v>1.22</v>
          </cell>
          <cell r="AS175">
            <v>10</v>
          </cell>
          <cell r="AT175">
            <v>349.13</v>
          </cell>
          <cell r="AU175">
            <v>24.79</v>
          </cell>
          <cell r="AV175">
            <v>16.53</v>
          </cell>
          <cell r="AW175">
            <v>1.65</v>
          </cell>
          <cell r="AX175">
            <v>3.31</v>
          </cell>
          <cell r="AY175">
            <v>4.96</v>
          </cell>
          <cell r="AZ175">
            <v>18.32</v>
          </cell>
          <cell r="BA175">
            <v>12.21</v>
          </cell>
          <cell r="BB175">
            <v>1.22</v>
          </cell>
          <cell r="BC175">
            <v>0</v>
          </cell>
          <cell r="BD175">
            <v>2.48</v>
          </cell>
          <cell r="BE175">
            <v>0.83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0.2</v>
          </cell>
          <cell r="CE175">
            <v>86.5</v>
          </cell>
          <cell r="CF175">
            <v>262.63</v>
          </cell>
          <cell r="CG175" t="str">
            <v>بنها 174</v>
          </cell>
          <cell r="CH175" t="str">
            <v>فقط مائتان واثنان وستون جنيه وثلاثة وستون قرش</v>
          </cell>
        </row>
        <row r="176">
          <cell r="A176">
            <v>175</v>
          </cell>
          <cell r="B176" t="str">
            <v>بنها 175</v>
          </cell>
          <cell r="C176">
            <v>0</v>
          </cell>
          <cell r="D176" t="str">
            <v>الثانية</v>
          </cell>
          <cell r="E176">
            <v>0</v>
          </cell>
          <cell r="F176" t="str">
            <v>متزوج</v>
          </cell>
          <cell r="G176">
            <v>2</v>
          </cell>
          <cell r="H176">
            <v>0</v>
          </cell>
          <cell r="I176" t="str">
            <v>نقابى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 t="str">
            <v>نعم</v>
          </cell>
          <cell r="P176">
            <v>0</v>
          </cell>
          <cell r="Q176">
            <v>0</v>
          </cell>
          <cell r="R176">
            <v>70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225.63</v>
          </cell>
          <cell r="X176">
            <v>244.87</v>
          </cell>
          <cell r="Y176">
            <v>36.729999999999997</v>
          </cell>
          <cell r="Z176">
            <v>2.4500000000000002</v>
          </cell>
          <cell r="AA176">
            <v>3.67</v>
          </cell>
          <cell r="AB176">
            <v>4.9000000000000004</v>
          </cell>
          <cell r="AC176">
            <v>6</v>
          </cell>
          <cell r="AD176">
            <v>4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112.82</v>
          </cell>
          <cell r="AJ176">
            <v>15.54</v>
          </cell>
          <cell r="AK176">
            <v>17.440000000000001</v>
          </cell>
          <cell r="AL176">
            <v>38.090000000000003</v>
          </cell>
          <cell r="AM176">
            <v>36</v>
          </cell>
          <cell r="AN176">
            <v>33.840000000000003</v>
          </cell>
          <cell r="AO176">
            <v>33.840000000000003</v>
          </cell>
          <cell r="AP176">
            <v>263.73</v>
          </cell>
          <cell r="AQ176">
            <v>39.56</v>
          </cell>
          <cell r="AR176">
            <v>2.64</v>
          </cell>
          <cell r="AS176">
            <v>10</v>
          </cell>
          <cell r="AT176">
            <v>608.54999999999995</v>
          </cell>
          <cell r="AU176">
            <v>36.729999999999997</v>
          </cell>
          <cell r="AV176">
            <v>24.49</v>
          </cell>
          <cell r="AW176">
            <v>2.4500000000000002</v>
          </cell>
          <cell r="AX176">
            <v>4.9000000000000004</v>
          </cell>
          <cell r="AY176">
            <v>7.35</v>
          </cell>
          <cell r="AZ176">
            <v>39.56</v>
          </cell>
          <cell r="BA176">
            <v>26.37</v>
          </cell>
          <cell r="BB176">
            <v>2.64</v>
          </cell>
          <cell r="BC176">
            <v>17.14</v>
          </cell>
          <cell r="BD176">
            <v>3.67</v>
          </cell>
          <cell r="BE176">
            <v>1.22</v>
          </cell>
          <cell r="BF176">
            <v>1</v>
          </cell>
          <cell r="BG176">
            <v>3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1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0.3</v>
          </cell>
          <cell r="CE176">
            <v>171.82</v>
          </cell>
          <cell r="CF176">
            <v>436.73</v>
          </cell>
          <cell r="CG176" t="str">
            <v>بنها 175</v>
          </cell>
          <cell r="CH176" t="str">
            <v>فقط أربعمائة وستة وثلاثون جنيه وثلاثة وسبعون قرش</v>
          </cell>
        </row>
        <row r="177">
          <cell r="A177">
            <v>176</v>
          </cell>
          <cell r="B177" t="str">
            <v>بنها 176</v>
          </cell>
          <cell r="C177">
            <v>0</v>
          </cell>
          <cell r="D177" t="str">
            <v>كبير</v>
          </cell>
          <cell r="E177">
            <v>0</v>
          </cell>
          <cell r="F177" t="str">
            <v>متزوج</v>
          </cell>
          <cell r="G177">
            <v>2</v>
          </cell>
          <cell r="H177">
            <v>0</v>
          </cell>
          <cell r="I177" t="str">
            <v>نقابى</v>
          </cell>
          <cell r="J177" t="str">
            <v>نعم</v>
          </cell>
          <cell r="K177">
            <v>0</v>
          </cell>
          <cell r="L177">
            <v>0</v>
          </cell>
          <cell r="M177">
            <v>0</v>
          </cell>
          <cell r="N177" t="str">
            <v>لا</v>
          </cell>
          <cell r="O177" t="str">
            <v>نعم</v>
          </cell>
          <cell r="P177" t="str">
            <v>ب ت</v>
          </cell>
          <cell r="Q177">
            <v>0</v>
          </cell>
          <cell r="R177">
            <v>125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498.57</v>
          </cell>
          <cell r="X177">
            <v>538.04</v>
          </cell>
          <cell r="Y177">
            <v>80.709999999999994</v>
          </cell>
          <cell r="Z177">
            <v>5.38</v>
          </cell>
          <cell r="AA177">
            <v>8.07</v>
          </cell>
          <cell r="AB177">
            <v>10.76</v>
          </cell>
          <cell r="AC177">
            <v>6</v>
          </cell>
          <cell r="AD177">
            <v>4</v>
          </cell>
          <cell r="AE177">
            <v>0</v>
          </cell>
          <cell r="AF177">
            <v>0</v>
          </cell>
          <cell r="AG177">
            <v>0</v>
          </cell>
          <cell r="AH177">
            <v>11</v>
          </cell>
          <cell r="AI177">
            <v>249.29</v>
          </cell>
          <cell r="AJ177">
            <v>36.1</v>
          </cell>
          <cell r="AK177">
            <v>39</v>
          </cell>
          <cell r="AL177">
            <v>85.44</v>
          </cell>
          <cell r="AM177">
            <v>46.15</v>
          </cell>
          <cell r="AN177">
            <v>74.790000000000006</v>
          </cell>
          <cell r="AO177">
            <v>74.790000000000006</v>
          </cell>
          <cell r="AP177">
            <v>551.77</v>
          </cell>
          <cell r="AQ177">
            <v>0</v>
          </cell>
          <cell r="AR177">
            <v>0</v>
          </cell>
          <cell r="AS177">
            <v>10</v>
          </cell>
          <cell r="AT177">
            <v>1204.73</v>
          </cell>
          <cell r="AU177">
            <v>80.709999999999994</v>
          </cell>
          <cell r="AV177">
            <v>53.8</v>
          </cell>
          <cell r="AW177">
            <v>5.38</v>
          </cell>
          <cell r="AX177">
            <v>10.76</v>
          </cell>
          <cell r="AY177">
            <v>16.14</v>
          </cell>
          <cell r="AZ177">
            <v>0</v>
          </cell>
          <cell r="BA177">
            <v>0</v>
          </cell>
          <cell r="BB177">
            <v>0</v>
          </cell>
          <cell r="BC177">
            <v>37.659999999999997</v>
          </cell>
          <cell r="BD177">
            <v>8.07</v>
          </cell>
          <cell r="BE177">
            <v>2.69</v>
          </cell>
          <cell r="BF177">
            <v>1</v>
          </cell>
          <cell r="BG177">
            <v>3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10.15</v>
          </cell>
          <cell r="BO177">
            <v>0</v>
          </cell>
          <cell r="BP177">
            <v>1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0.9</v>
          </cell>
          <cell r="CE177">
            <v>231.26</v>
          </cell>
          <cell r="CF177">
            <v>973.47</v>
          </cell>
          <cell r="CG177" t="str">
            <v>بنها 176</v>
          </cell>
          <cell r="CH177" t="str">
            <v>فقط تسعمائة وثلاثة وسبعون جنيه وسبعة وأربعون قرش</v>
          </cell>
        </row>
      </sheetData>
      <sheetData sheetId="14">
        <row r="2">
          <cell r="A2">
            <v>1</v>
          </cell>
          <cell r="B2" t="str">
            <v>بنها 1</v>
          </cell>
          <cell r="C2">
            <v>37400</v>
          </cell>
          <cell r="D2" t="str">
            <v>مدير عام المدرسة</v>
          </cell>
          <cell r="E2" t="str">
            <v>ب ت</v>
          </cell>
          <cell r="F2" t="str">
            <v>كبير</v>
          </cell>
          <cell r="G2" t="str">
            <v>متزوجه</v>
          </cell>
          <cell r="I2" t="str">
            <v>نعم</v>
          </cell>
          <cell r="J2" t="str">
            <v>نقابى</v>
          </cell>
          <cell r="K2" t="str">
            <v>نعم</v>
          </cell>
          <cell r="L2" t="str">
            <v>ثانوى</v>
          </cell>
          <cell r="M2" t="str">
            <v>نعم</v>
          </cell>
          <cell r="N2">
            <v>33.32</v>
          </cell>
          <cell r="O2">
            <v>6</v>
          </cell>
          <cell r="Q2">
            <v>497.34</v>
          </cell>
          <cell r="R2">
            <v>536.66</v>
          </cell>
          <cell r="S2">
            <v>35.979999999999997</v>
          </cell>
          <cell r="T2">
            <v>38.15</v>
          </cell>
          <cell r="U2">
            <v>84.16</v>
          </cell>
          <cell r="V2">
            <v>45.43</v>
          </cell>
          <cell r="AC2" t="str">
            <v>لا</v>
          </cell>
          <cell r="AF2" t="str">
            <v>ن</v>
          </cell>
          <cell r="AG2">
            <v>248.67</v>
          </cell>
          <cell r="AH2">
            <v>125</v>
          </cell>
        </row>
        <row r="3">
          <cell r="A3">
            <v>2</v>
          </cell>
          <cell r="B3" t="str">
            <v>بنها 2</v>
          </cell>
          <cell r="E3" t="str">
            <v>ب ت</v>
          </cell>
          <cell r="F3" t="str">
            <v>كبير</v>
          </cell>
          <cell r="G3" t="str">
            <v>متزوج</v>
          </cell>
          <cell r="H3">
            <v>2</v>
          </cell>
          <cell r="J3" t="str">
            <v>نقابى</v>
          </cell>
          <cell r="K3" t="str">
            <v>نعم</v>
          </cell>
          <cell r="L3" t="str">
            <v>ثانوى</v>
          </cell>
          <cell r="M3" t="str">
            <v>نعم</v>
          </cell>
          <cell r="N3">
            <v>35.72</v>
          </cell>
          <cell r="O3">
            <v>6</v>
          </cell>
          <cell r="P3">
            <v>-4.58</v>
          </cell>
          <cell r="Q3">
            <v>530.83000000000004</v>
          </cell>
          <cell r="R3">
            <v>567.97</v>
          </cell>
          <cell r="S3">
            <v>38.51</v>
          </cell>
          <cell r="T3">
            <v>41.57</v>
          </cell>
          <cell r="U3">
            <v>90.97</v>
          </cell>
          <cell r="V3">
            <v>49.17</v>
          </cell>
          <cell r="AG3">
            <v>0</v>
          </cell>
          <cell r="AH3">
            <v>125</v>
          </cell>
        </row>
        <row r="4">
          <cell r="A4">
            <v>3</v>
          </cell>
          <cell r="B4" t="str">
            <v>بنها 3</v>
          </cell>
          <cell r="D4" t="str">
            <v>مدير</v>
          </cell>
          <cell r="E4" t="str">
            <v>ب ت</v>
          </cell>
          <cell r="F4" t="str">
            <v>كبير</v>
          </cell>
          <cell r="G4" t="str">
            <v>متزوجه</v>
          </cell>
          <cell r="J4" t="str">
            <v>نقابى</v>
          </cell>
          <cell r="K4" t="str">
            <v>نعم</v>
          </cell>
          <cell r="L4" t="str">
            <v>ثانوى</v>
          </cell>
          <cell r="M4" t="str">
            <v>نعم</v>
          </cell>
          <cell r="N4">
            <v>36.36</v>
          </cell>
          <cell r="O4">
            <v>6</v>
          </cell>
          <cell r="P4">
            <v>4</v>
          </cell>
          <cell r="Q4">
            <v>538.33000000000004</v>
          </cell>
          <cell r="R4">
            <v>584.69000000000005</v>
          </cell>
          <cell r="S4">
            <v>39.19</v>
          </cell>
          <cell r="T4">
            <v>42.32</v>
          </cell>
          <cell r="U4">
            <v>92.57</v>
          </cell>
          <cell r="V4">
            <v>49.96</v>
          </cell>
          <cell r="AC4" t="str">
            <v>لا</v>
          </cell>
          <cell r="AF4" t="str">
            <v>ن</v>
          </cell>
          <cell r="AG4">
            <v>269.17</v>
          </cell>
          <cell r="AH4">
            <v>125</v>
          </cell>
        </row>
        <row r="5">
          <cell r="A5">
            <v>4</v>
          </cell>
          <cell r="B5" t="str">
            <v>بنها 4</v>
          </cell>
          <cell r="D5" t="str">
            <v>وكيل أ تجارى</v>
          </cell>
          <cell r="F5" t="str">
            <v>كبير</v>
          </cell>
          <cell r="G5" t="str">
            <v>ارمل</v>
          </cell>
          <cell r="H5">
            <v>2</v>
          </cell>
          <cell r="J5" t="str">
            <v>نقابى</v>
          </cell>
          <cell r="L5" t="str">
            <v>ثانوى</v>
          </cell>
          <cell r="M5" t="str">
            <v>نعم</v>
          </cell>
          <cell r="N5">
            <v>35.72</v>
          </cell>
          <cell r="O5">
            <v>6</v>
          </cell>
          <cell r="Q5">
            <v>536.25</v>
          </cell>
          <cell r="R5">
            <v>577.97</v>
          </cell>
          <cell r="S5">
            <v>38.51</v>
          </cell>
          <cell r="T5">
            <v>41.57</v>
          </cell>
          <cell r="U5">
            <v>90.97</v>
          </cell>
          <cell r="V5">
            <v>49.77</v>
          </cell>
          <cell r="AC5" t="str">
            <v>لا</v>
          </cell>
          <cell r="AF5" t="str">
            <v>ن</v>
          </cell>
          <cell r="AG5">
            <v>268.13</v>
          </cell>
          <cell r="AH5">
            <v>125</v>
          </cell>
        </row>
        <row r="6">
          <cell r="A6">
            <v>5</v>
          </cell>
          <cell r="B6" t="str">
            <v>بنها 5</v>
          </cell>
          <cell r="E6" t="str">
            <v>ب ت</v>
          </cell>
          <cell r="F6" t="str">
            <v>كبير</v>
          </cell>
          <cell r="G6" t="str">
            <v>متزوجه</v>
          </cell>
          <cell r="J6" t="str">
            <v>نقابى</v>
          </cell>
          <cell r="K6" t="str">
            <v>نعم</v>
          </cell>
          <cell r="L6" t="str">
            <v>ثانوى</v>
          </cell>
          <cell r="M6" t="str">
            <v>نعم</v>
          </cell>
          <cell r="N6">
            <v>33.01</v>
          </cell>
          <cell r="O6">
            <v>6</v>
          </cell>
          <cell r="Q6">
            <v>491.61</v>
          </cell>
          <cell r="R6">
            <v>530.62</v>
          </cell>
          <cell r="S6">
            <v>35.619999999999997</v>
          </cell>
          <cell r="T6">
            <v>38.47</v>
          </cell>
          <cell r="U6">
            <v>84.32</v>
          </cell>
          <cell r="V6">
            <v>45.55</v>
          </cell>
          <cell r="AC6" t="str">
            <v>لا</v>
          </cell>
          <cell r="AG6">
            <v>0</v>
          </cell>
          <cell r="AH6">
            <v>125</v>
          </cell>
        </row>
        <row r="7">
          <cell r="A7">
            <v>6</v>
          </cell>
          <cell r="B7" t="str">
            <v>بنها 6</v>
          </cell>
          <cell r="D7" t="str">
            <v>وكيل أ تجارى</v>
          </cell>
          <cell r="E7" t="str">
            <v>ب ت</v>
          </cell>
          <cell r="F7" t="str">
            <v>كبير</v>
          </cell>
          <cell r="G7" t="str">
            <v>متزوجه</v>
          </cell>
          <cell r="J7" t="str">
            <v>نقابى</v>
          </cell>
          <cell r="K7" t="str">
            <v>نعم</v>
          </cell>
          <cell r="L7" t="str">
            <v>ثانوى</v>
          </cell>
          <cell r="M7" t="str">
            <v>نعم</v>
          </cell>
          <cell r="N7">
            <v>31.08</v>
          </cell>
          <cell r="O7">
            <v>6</v>
          </cell>
          <cell r="P7">
            <v>1</v>
          </cell>
          <cell r="Q7">
            <v>471.1</v>
          </cell>
          <cell r="R7">
            <v>509.18</v>
          </cell>
          <cell r="S7">
            <v>33.54</v>
          </cell>
          <cell r="T7">
            <v>36.25</v>
          </cell>
          <cell r="U7">
            <v>78.349999999999994</v>
          </cell>
          <cell r="V7">
            <v>42.3</v>
          </cell>
          <cell r="AC7" t="str">
            <v>لا</v>
          </cell>
          <cell r="AF7" t="str">
            <v>ن</v>
          </cell>
          <cell r="AG7">
            <v>235.55</v>
          </cell>
          <cell r="AH7">
            <v>125</v>
          </cell>
        </row>
        <row r="8">
          <cell r="A8">
            <v>7</v>
          </cell>
          <cell r="B8" t="str">
            <v>بنها 7</v>
          </cell>
          <cell r="F8" t="str">
            <v>الاولى</v>
          </cell>
          <cell r="G8" t="str">
            <v>متزوجه</v>
          </cell>
          <cell r="J8" t="str">
            <v>نقابى</v>
          </cell>
          <cell r="L8" t="str">
            <v>ثانوى</v>
          </cell>
          <cell r="M8" t="str">
            <v>نعم</v>
          </cell>
          <cell r="N8">
            <v>30.64</v>
          </cell>
          <cell r="O8">
            <v>5</v>
          </cell>
          <cell r="Q8">
            <v>457.23</v>
          </cell>
          <cell r="R8">
            <v>492.87</v>
          </cell>
          <cell r="S8">
            <v>33.08</v>
          </cell>
          <cell r="T8">
            <v>36.299999999999997</v>
          </cell>
          <cell r="U8">
            <v>78.5</v>
          </cell>
          <cell r="V8">
            <v>42.38</v>
          </cell>
          <cell r="AC8" t="str">
            <v>لا</v>
          </cell>
          <cell r="AF8" t="str">
            <v>ن</v>
          </cell>
          <cell r="AG8">
            <v>228.62</v>
          </cell>
          <cell r="AH8">
            <v>95</v>
          </cell>
        </row>
        <row r="9">
          <cell r="A9">
            <v>8</v>
          </cell>
          <cell r="B9" t="str">
            <v>بنها 8</v>
          </cell>
          <cell r="E9" t="str">
            <v>ب ت</v>
          </cell>
          <cell r="F9" t="str">
            <v>كبير</v>
          </cell>
          <cell r="G9" t="str">
            <v>متزوجه</v>
          </cell>
          <cell r="J9" t="str">
            <v>نقابى</v>
          </cell>
          <cell r="K9" t="str">
            <v>نعم</v>
          </cell>
          <cell r="L9" t="str">
            <v>ثانوى</v>
          </cell>
          <cell r="M9" t="str">
            <v>نعم</v>
          </cell>
          <cell r="N9">
            <v>37.6</v>
          </cell>
          <cell r="O9">
            <v>6</v>
          </cell>
          <cell r="P9">
            <v>4</v>
          </cell>
          <cell r="Q9">
            <v>552.20000000000005</v>
          </cell>
          <cell r="R9">
            <v>599.80000000000007</v>
          </cell>
          <cell r="S9">
            <v>40.51</v>
          </cell>
          <cell r="T9">
            <v>43.72</v>
          </cell>
          <cell r="U9">
            <v>95.59</v>
          </cell>
          <cell r="V9">
            <v>51.64</v>
          </cell>
          <cell r="AC9" t="str">
            <v>لا</v>
          </cell>
          <cell r="AF9" t="str">
            <v>ن</v>
          </cell>
          <cell r="AG9">
            <v>276.10000000000002</v>
          </cell>
          <cell r="AH9">
            <v>125</v>
          </cell>
        </row>
        <row r="10">
          <cell r="A10">
            <v>9</v>
          </cell>
          <cell r="B10" t="str">
            <v>بنها 9</v>
          </cell>
          <cell r="F10" t="str">
            <v>كبير</v>
          </cell>
          <cell r="G10" t="str">
            <v>متزوجه</v>
          </cell>
          <cell r="L10" t="str">
            <v>ثانوى</v>
          </cell>
          <cell r="N10">
            <v>38.94</v>
          </cell>
          <cell r="O10">
            <v>6</v>
          </cell>
          <cell r="P10">
            <v>4</v>
          </cell>
          <cell r="Q10">
            <v>578.13</v>
          </cell>
          <cell r="R10">
            <v>627.06999999999994</v>
          </cell>
          <cell r="S10">
            <v>42</v>
          </cell>
          <cell r="T10">
            <v>45.97</v>
          </cell>
          <cell r="U10">
            <v>99.1</v>
          </cell>
          <cell r="V10">
            <v>53.2</v>
          </cell>
          <cell r="AC10" t="str">
            <v>لا</v>
          </cell>
          <cell r="AD10" t="str">
            <v>نعم</v>
          </cell>
          <cell r="AE10" t="str">
            <v>نعم</v>
          </cell>
          <cell r="AG10">
            <v>0</v>
          </cell>
          <cell r="AH10">
            <v>125</v>
          </cell>
        </row>
        <row r="11">
          <cell r="A11">
            <v>10</v>
          </cell>
          <cell r="B11" t="str">
            <v>بنها 10</v>
          </cell>
          <cell r="F11" t="str">
            <v>كبير</v>
          </cell>
          <cell r="G11" t="str">
            <v>متزوجه</v>
          </cell>
          <cell r="L11" t="str">
            <v>ثانوى</v>
          </cell>
          <cell r="N11">
            <v>35.22</v>
          </cell>
          <cell r="O11">
            <v>6</v>
          </cell>
          <cell r="P11">
            <v>-5.08</v>
          </cell>
          <cell r="Q11">
            <v>528.79</v>
          </cell>
          <cell r="R11">
            <v>564.92999999999995</v>
          </cell>
          <cell r="S11">
            <v>38.450000000000003</v>
          </cell>
          <cell r="T11">
            <v>41.52</v>
          </cell>
          <cell r="U11">
            <v>89.66</v>
          </cell>
          <cell r="V11">
            <v>48.36</v>
          </cell>
          <cell r="AC11" t="str">
            <v>لا</v>
          </cell>
          <cell r="AE11" t="str">
            <v>نعم</v>
          </cell>
          <cell r="AG11">
            <v>0</v>
          </cell>
          <cell r="AH11">
            <v>125</v>
          </cell>
        </row>
        <row r="12">
          <cell r="A12">
            <v>11</v>
          </cell>
          <cell r="B12" t="str">
            <v>بنها 11</v>
          </cell>
          <cell r="F12" t="str">
            <v>كبير</v>
          </cell>
          <cell r="G12" t="str">
            <v>متزوجه</v>
          </cell>
          <cell r="L12" t="str">
            <v>ثانوى</v>
          </cell>
          <cell r="N12">
            <v>35.46</v>
          </cell>
          <cell r="O12">
            <v>6</v>
          </cell>
          <cell r="P12">
            <v>-4.08</v>
          </cell>
          <cell r="Q12">
            <v>525.41</v>
          </cell>
          <cell r="R12">
            <v>562.79</v>
          </cell>
          <cell r="S12">
            <v>38.229999999999997</v>
          </cell>
          <cell r="T12">
            <v>41.29</v>
          </cell>
          <cell r="U12">
            <v>89.18</v>
          </cell>
          <cell r="V12">
            <v>48.1</v>
          </cell>
          <cell r="AC12" t="str">
            <v>لا</v>
          </cell>
          <cell r="AD12" t="str">
            <v>نعم</v>
          </cell>
          <cell r="AE12" t="str">
            <v>نعم</v>
          </cell>
          <cell r="AG12">
            <v>0</v>
          </cell>
          <cell r="AH12">
            <v>125</v>
          </cell>
        </row>
        <row r="13">
          <cell r="A13">
            <v>12</v>
          </cell>
          <cell r="B13" t="str">
            <v>بنها 12</v>
          </cell>
          <cell r="E13" t="str">
            <v>ب ت</v>
          </cell>
          <cell r="F13" t="str">
            <v>الاولى</v>
          </cell>
          <cell r="G13" t="str">
            <v>متزوج</v>
          </cell>
          <cell r="H13">
            <v>2</v>
          </cell>
          <cell r="J13" t="str">
            <v>نقابى</v>
          </cell>
          <cell r="K13" t="str">
            <v>نعم</v>
          </cell>
          <cell r="L13" t="str">
            <v>ثانوى</v>
          </cell>
          <cell r="M13" t="str">
            <v>نعم</v>
          </cell>
          <cell r="N13">
            <v>26.24</v>
          </cell>
          <cell r="O13">
            <v>5</v>
          </cell>
          <cell r="Q13">
            <v>393.82</v>
          </cell>
          <cell r="R13">
            <v>425.06</v>
          </cell>
          <cell r="S13">
            <v>28.37</v>
          </cell>
          <cell r="T13">
            <v>30.76</v>
          </cell>
          <cell r="U13">
            <v>66.599999999999994</v>
          </cell>
          <cell r="V13">
            <v>36</v>
          </cell>
          <cell r="AF13" t="str">
            <v>ن</v>
          </cell>
          <cell r="AG13">
            <v>196.91</v>
          </cell>
          <cell r="AH13">
            <v>95</v>
          </cell>
        </row>
        <row r="14">
          <cell r="A14">
            <v>13</v>
          </cell>
          <cell r="B14" t="str">
            <v>بنها 13</v>
          </cell>
          <cell r="E14" t="str">
            <v>ب ت</v>
          </cell>
          <cell r="F14" t="str">
            <v>الاولى</v>
          </cell>
          <cell r="G14" t="str">
            <v>متزوج</v>
          </cell>
          <cell r="H14">
            <v>2</v>
          </cell>
          <cell r="J14" t="str">
            <v>نقابى</v>
          </cell>
          <cell r="K14" t="str">
            <v>نعم</v>
          </cell>
          <cell r="L14" t="str">
            <v>ثانوى</v>
          </cell>
          <cell r="M14" t="str">
            <v>نعم</v>
          </cell>
          <cell r="N14">
            <v>25.7</v>
          </cell>
          <cell r="O14">
            <v>5</v>
          </cell>
          <cell r="Q14">
            <v>386.05</v>
          </cell>
          <cell r="R14">
            <v>416.75</v>
          </cell>
          <cell r="S14">
            <v>27.79</v>
          </cell>
          <cell r="T14">
            <v>30.13</v>
          </cell>
          <cell r="U14">
            <v>65.25</v>
          </cell>
          <cell r="V14">
            <v>36</v>
          </cell>
          <cell r="AF14" t="str">
            <v>ن</v>
          </cell>
          <cell r="AG14">
            <v>193.03</v>
          </cell>
          <cell r="AH14">
            <v>95</v>
          </cell>
        </row>
        <row r="15">
          <cell r="A15">
            <v>14</v>
          </cell>
          <cell r="B15" t="str">
            <v>بنها 14</v>
          </cell>
          <cell r="F15" t="str">
            <v>الاولى</v>
          </cell>
          <cell r="G15" t="str">
            <v>متزوج</v>
          </cell>
          <cell r="H15">
            <v>2</v>
          </cell>
          <cell r="J15" t="str">
            <v>نقابى</v>
          </cell>
          <cell r="L15" t="str">
            <v>ثانوى</v>
          </cell>
          <cell r="M15" t="str">
            <v>نعم</v>
          </cell>
          <cell r="N15">
            <v>23.21</v>
          </cell>
          <cell r="O15">
            <v>5</v>
          </cell>
          <cell r="Q15">
            <v>357.21</v>
          </cell>
          <cell r="R15">
            <v>385.41999999999996</v>
          </cell>
          <cell r="S15">
            <v>25.16</v>
          </cell>
          <cell r="T15">
            <v>27.81</v>
          </cell>
          <cell r="U15">
            <v>60.18</v>
          </cell>
          <cell r="V15">
            <v>36</v>
          </cell>
          <cell r="AF15" t="str">
            <v>ن</v>
          </cell>
          <cell r="AG15">
            <v>178.61</v>
          </cell>
          <cell r="AH15">
            <v>95</v>
          </cell>
        </row>
        <row r="16">
          <cell r="A16">
            <v>15</v>
          </cell>
          <cell r="B16" t="str">
            <v>بنها 15</v>
          </cell>
          <cell r="E16" t="str">
            <v>ب ت</v>
          </cell>
          <cell r="F16" t="str">
            <v>الاولى</v>
          </cell>
          <cell r="G16" t="str">
            <v>متزوجه</v>
          </cell>
          <cell r="J16" t="str">
            <v>نقابى</v>
          </cell>
          <cell r="K16" t="str">
            <v>نعم</v>
          </cell>
          <cell r="L16" t="str">
            <v>ثانوى</v>
          </cell>
          <cell r="M16" t="str">
            <v>نعم</v>
          </cell>
          <cell r="N16">
            <v>22.66</v>
          </cell>
          <cell r="O16">
            <v>5</v>
          </cell>
          <cell r="Q16">
            <v>341.83</v>
          </cell>
          <cell r="R16">
            <v>369.49</v>
          </cell>
          <cell r="S16">
            <v>24.52</v>
          </cell>
          <cell r="T16">
            <v>26.54</v>
          </cell>
          <cell r="U16">
            <v>58.48</v>
          </cell>
          <cell r="V16">
            <v>36</v>
          </cell>
          <cell r="AF16" t="str">
            <v>ن</v>
          </cell>
          <cell r="AG16">
            <v>170.92</v>
          </cell>
          <cell r="AH16">
            <v>95</v>
          </cell>
        </row>
        <row r="17">
          <cell r="A17">
            <v>16</v>
          </cell>
          <cell r="B17" t="str">
            <v>بنها 16</v>
          </cell>
          <cell r="F17" t="str">
            <v>الاولى</v>
          </cell>
          <cell r="G17" t="str">
            <v>متزوجه</v>
          </cell>
          <cell r="J17" t="str">
            <v>نقابى</v>
          </cell>
          <cell r="L17" t="str">
            <v>ثانوى</v>
          </cell>
          <cell r="M17" t="str">
            <v>نعم</v>
          </cell>
          <cell r="N17">
            <v>20.84</v>
          </cell>
          <cell r="O17">
            <v>5</v>
          </cell>
          <cell r="Q17">
            <v>323.45</v>
          </cell>
          <cell r="R17">
            <v>349.28999999999996</v>
          </cell>
          <cell r="S17">
            <v>23.1</v>
          </cell>
          <cell r="T17">
            <v>25.03</v>
          </cell>
          <cell r="U17">
            <v>55.31</v>
          </cell>
          <cell r="V17">
            <v>36</v>
          </cell>
          <cell r="AF17" t="str">
            <v>ن</v>
          </cell>
          <cell r="AG17">
            <v>161.72999999999999</v>
          </cell>
          <cell r="AH17">
            <v>95</v>
          </cell>
        </row>
        <row r="18">
          <cell r="A18">
            <v>17</v>
          </cell>
          <cell r="B18" t="str">
            <v>بنها 17</v>
          </cell>
          <cell r="F18" t="str">
            <v>الاولى</v>
          </cell>
          <cell r="G18" t="str">
            <v>متزوجه</v>
          </cell>
          <cell r="J18" t="str">
            <v>نقابى</v>
          </cell>
          <cell r="L18" t="str">
            <v>ثانوى</v>
          </cell>
          <cell r="M18" t="str">
            <v>نعم</v>
          </cell>
          <cell r="N18">
            <v>22.79</v>
          </cell>
          <cell r="O18">
            <v>5</v>
          </cell>
          <cell r="Q18">
            <v>349.45</v>
          </cell>
          <cell r="R18">
            <v>377.24</v>
          </cell>
          <cell r="S18">
            <v>24.66</v>
          </cell>
          <cell r="T18">
            <v>26.73</v>
          </cell>
          <cell r="U18">
            <v>58.97</v>
          </cell>
          <cell r="V18">
            <v>36</v>
          </cell>
          <cell r="AF18" t="str">
            <v>ن</v>
          </cell>
          <cell r="AG18">
            <v>174.73</v>
          </cell>
          <cell r="AH18">
            <v>95</v>
          </cell>
        </row>
        <row r="19">
          <cell r="A19">
            <v>18</v>
          </cell>
          <cell r="B19" t="str">
            <v>بنها 18</v>
          </cell>
          <cell r="F19" t="str">
            <v>الثانية</v>
          </cell>
          <cell r="G19" t="str">
            <v>متزوجه</v>
          </cell>
          <cell r="J19" t="str">
            <v>نقابى</v>
          </cell>
          <cell r="L19" t="str">
            <v>ثانوى</v>
          </cell>
          <cell r="M19" t="str">
            <v>نعم</v>
          </cell>
          <cell r="N19">
            <v>20.54</v>
          </cell>
          <cell r="O19">
            <v>5</v>
          </cell>
          <cell r="Q19">
            <v>319.66000000000003</v>
          </cell>
          <cell r="R19">
            <v>345.20000000000005</v>
          </cell>
          <cell r="S19">
            <v>22.81</v>
          </cell>
          <cell r="T19">
            <v>24.74</v>
          </cell>
          <cell r="U19">
            <v>54.67</v>
          </cell>
          <cell r="V19">
            <v>36</v>
          </cell>
          <cell r="AF19" t="str">
            <v>ن</v>
          </cell>
          <cell r="AG19">
            <v>159.83000000000001</v>
          </cell>
          <cell r="AH19">
            <v>70</v>
          </cell>
        </row>
        <row r="20">
          <cell r="A20">
            <v>19</v>
          </cell>
          <cell r="B20" t="str">
            <v>بنها 19</v>
          </cell>
          <cell r="F20" t="str">
            <v>الثانية</v>
          </cell>
          <cell r="G20" t="str">
            <v>متزوجه</v>
          </cell>
          <cell r="J20" t="str">
            <v>نقابى</v>
          </cell>
          <cell r="L20" t="str">
            <v>ثانوى</v>
          </cell>
          <cell r="M20" t="str">
            <v>نعم</v>
          </cell>
          <cell r="N20">
            <v>17.8</v>
          </cell>
          <cell r="O20">
            <v>5</v>
          </cell>
          <cell r="Q20">
            <v>281.33999999999997</v>
          </cell>
          <cell r="R20">
            <v>304.14</v>
          </cell>
          <cell r="S20">
            <v>19.39</v>
          </cell>
          <cell r="T20">
            <v>21.62</v>
          </cell>
          <cell r="U20">
            <v>47.99</v>
          </cell>
          <cell r="V20">
            <v>36</v>
          </cell>
          <cell r="AF20" t="str">
            <v>ن</v>
          </cell>
          <cell r="AG20">
            <v>140.66999999999999</v>
          </cell>
          <cell r="AH20">
            <v>70</v>
          </cell>
        </row>
        <row r="21">
          <cell r="A21">
            <v>20</v>
          </cell>
          <cell r="B21" t="str">
            <v>بنها 20</v>
          </cell>
          <cell r="F21" t="str">
            <v>الثانية</v>
          </cell>
          <cell r="G21" t="str">
            <v>متزوج</v>
          </cell>
          <cell r="H21">
            <v>2</v>
          </cell>
          <cell r="L21" t="str">
            <v>ثانوى</v>
          </cell>
          <cell r="N21">
            <v>25.69</v>
          </cell>
          <cell r="O21">
            <v>5</v>
          </cell>
          <cell r="Q21">
            <v>392.31</v>
          </cell>
          <cell r="R21">
            <v>423</v>
          </cell>
          <cell r="S21">
            <v>27.81</v>
          </cell>
          <cell r="T21">
            <v>30.64</v>
          </cell>
          <cell r="U21">
            <v>67.34</v>
          </cell>
          <cell r="V21">
            <v>36.36</v>
          </cell>
          <cell r="AG21">
            <v>0</v>
          </cell>
          <cell r="AH21">
            <v>70</v>
          </cell>
        </row>
        <row r="22">
          <cell r="A22">
            <v>21</v>
          </cell>
          <cell r="B22" t="str">
            <v>بنها 21</v>
          </cell>
          <cell r="E22" t="str">
            <v>ب ت</v>
          </cell>
          <cell r="F22" t="str">
            <v>الثانية</v>
          </cell>
          <cell r="G22" t="str">
            <v>متزوج</v>
          </cell>
          <cell r="H22">
            <v>2</v>
          </cell>
          <cell r="J22" t="str">
            <v>نقابى</v>
          </cell>
          <cell r="K22" t="str">
            <v>نعم</v>
          </cell>
          <cell r="L22" t="str">
            <v>ثانوى</v>
          </cell>
          <cell r="M22" t="str">
            <v>نعم</v>
          </cell>
          <cell r="N22">
            <v>15.98</v>
          </cell>
          <cell r="O22">
            <v>5</v>
          </cell>
          <cell r="Q22">
            <v>249.5</v>
          </cell>
          <cell r="R22">
            <v>270.48</v>
          </cell>
          <cell r="S22">
            <v>17.420000000000002</v>
          </cell>
          <cell r="T22">
            <v>19</v>
          </cell>
          <cell r="U22">
            <v>42.42</v>
          </cell>
          <cell r="V22">
            <v>36</v>
          </cell>
          <cell r="AF22" t="str">
            <v>ن</v>
          </cell>
          <cell r="AG22">
            <v>124.75</v>
          </cell>
          <cell r="AH22">
            <v>70</v>
          </cell>
        </row>
        <row r="23">
          <cell r="A23">
            <v>22</v>
          </cell>
          <cell r="B23" t="str">
            <v>بنها 22</v>
          </cell>
          <cell r="E23" t="str">
            <v>ب ت</v>
          </cell>
          <cell r="F23" t="str">
            <v>الثانية</v>
          </cell>
          <cell r="G23" t="str">
            <v>متزوجه</v>
          </cell>
          <cell r="J23" t="str">
            <v>نقابى</v>
          </cell>
          <cell r="K23" t="str">
            <v>نعم</v>
          </cell>
          <cell r="L23" t="str">
            <v>ثانوى</v>
          </cell>
          <cell r="M23" t="str">
            <v>نعم</v>
          </cell>
          <cell r="N23">
            <v>15.98</v>
          </cell>
          <cell r="O23">
            <v>5</v>
          </cell>
          <cell r="Q23">
            <v>249.1</v>
          </cell>
          <cell r="R23">
            <v>270.08</v>
          </cell>
          <cell r="S23">
            <v>17.420000000000002</v>
          </cell>
          <cell r="T23">
            <v>19</v>
          </cell>
          <cell r="U23">
            <v>42.34</v>
          </cell>
          <cell r="V23">
            <v>36</v>
          </cell>
          <cell r="AF23" t="str">
            <v>ن</v>
          </cell>
          <cell r="AG23">
            <v>124.55</v>
          </cell>
          <cell r="AH23">
            <v>70</v>
          </cell>
        </row>
        <row r="24">
          <cell r="A24">
            <v>23</v>
          </cell>
          <cell r="B24" t="str">
            <v>بنها 23</v>
          </cell>
          <cell r="E24" t="str">
            <v>ب ت</v>
          </cell>
          <cell r="F24" t="str">
            <v>الثانية</v>
          </cell>
          <cell r="G24" t="str">
            <v>متزوجه</v>
          </cell>
          <cell r="J24" t="str">
            <v>نقابى</v>
          </cell>
          <cell r="K24" t="str">
            <v>نعم</v>
          </cell>
          <cell r="L24" t="str">
            <v>ثانوى</v>
          </cell>
          <cell r="M24" t="str">
            <v>نعم</v>
          </cell>
          <cell r="N24">
            <v>15.98</v>
          </cell>
          <cell r="O24">
            <v>5</v>
          </cell>
          <cell r="Q24">
            <v>249.1</v>
          </cell>
          <cell r="R24">
            <v>270.08</v>
          </cell>
          <cell r="S24">
            <v>17.420000000000002</v>
          </cell>
          <cell r="T24">
            <v>19</v>
          </cell>
          <cell r="U24">
            <v>42.34</v>
          </cell>
          <cell r="V24">
            <v>36</v>
          </cell>
          <cell r="AF24" t="str">
            <v>ن</v>
          </cell>
          <cell r="AG24">
            <v>124.55</v>
          </cell>
          <cell r="AH24">
            <v>70</v>
          </cell>
        </row>
        <row r="25">
          <cell r="A25">
            <v>24</v>
          </cell>
          <cell r="B25" t="str">
            <v>بنها 24</v>
          </cell>
          <cell r="E25" t="str">
            <v>ب ت</v>
          </cell>
          <cell r="F25" t="str">
            <v>الثانية</v>
          </cell>
          <cell r="G25" t="str">
            <v>متزوج</v>
          </cell>
          <cell r="H25">
            <v>2</v>
          </cell>
          <cell r="J25" t="str">
            <v>نقابى</v>
          </cell>
          <cell r="K25" t="str">
            <v>نعم</v>
          </cell>
          <cell r="L25" t="str">
            <v>ثانوى</v>
          </cell>
          <cell r="M25" t="str">
            <v>نعم</v>
          </cell>
          <cell r="N25">
            <v>15.98</v>
          </cell>
          <cell r="O25">
            <v>5</v>
          </cell>
          <cell r="Q25">
            <v>249.9</v>
          </cell>
          <cell r="R25">
            <v>270.88</v>
          </cell>
          <cell r="S25">
            <v>17.420000000000002</v>
          </cell>
          <cell r="T25">
            <v>19.04</v>
          </cell>
          <cell r="U25">
            <v>41.5</v>
          </cell>
          <cell r="V25">
            <v>36</v>
          </cell>
          <cell r="AF25" t="str">
            <v>ن</v>
          </cell>
          <cell r="AG25">
            <v>124.95</v>
          </cell>
          <cell r="AH25">
            <v>70</v>
          </cell>
        </row>
        <row r="26">
          <cell r="A26">
            <v>25</v>
          </cell>
          <cell r="B26" t="str">
            <v>بنها 25</v>
          </cell>
          <cell r="E26" t="str">
            <v>ب ت</v>
          </cell>
          <cell r="F26" t="str">
            <v>الثانية</v>
          </cell>
          <cell r="G26" t="str">
            <v>متزوجه</v>
          </cell>
          <cell r="J26" t="str">
            <v>نقابى</v>
          </cell>
          <cell r="K26" t="str">
            <v>نعم</v>
          </cell>
          <cell r="L26" t="str">
            <v>ثانوى</v>
          </cell>
          <cell r="M26" t="str">
            <v>نعم</v>
          </cell>
          <cell r="N26">
            <v>15.98</v>
          </cell>
          <cell r="O26">
            <v>5</v>
          </cell>
          <cell r="Q26">
            <v>249.1</v>
          </cell>
          <cell r="R26">
            <v>270.08</v>
          </cell>
          <cell r="S26">
            <v>17.420000000000002</v>
          </cell>
          <cell r="T26">
            <v>19</v>
          </cell>
          <cell r="U26">
            <v>42.34</v>
          </cell>
          <cell r="V26">
            <v>36</v>
          </cell>
          <cell r="AF26" t="str">
            <v>ن</v>
          </cell>
          <cell r="AG26">
            <v>124.55</v>
          </cell>
          <cell r="AH26">
            <v>70</v>
          </cell>
        </row>
        <row r="27">
          <cell r="A27">
            <v>26</v>
          </cell>
          <cell r="B27" t="str">
            <v>بنها 26</v>
          </cell>
          <cell r="E27" t="str">
            <v>ب ت</v>
          </cell>
          <cell r="F27" t="str">
            <v>الثانية</v>
          </cell>
          <cell r="G27" t="str">
            <v>متزوجه</v>
          </cell>
          <cell r="J27" t="str">
            <v>نقابى</v>
          </cell>
          <cell r="K27" t="str">
            <v>نعم</v>
          </cell>
          <cell r="L27" t="str">
            <v>ثانوى</v>
          </cell>
          <cell r="M27" t="str">
            <v>نعم</v>
          </cell>
          <cell r="N27">
            <v>18.829999999999998</v>
          </cell>
          <cell r="O27">
            <v>5</v>
          </cell>
          <cell r="Q27">
            <v>289.20999999999998</v>
          </cell>
          <cell r="R27">
            <v>313.03999999999996</v>
          </cell>
          <cell r="S27">
            <v>20.45</v>
          </cell>
          <cell r="T27">
            <v>22.27</v>
          </cell>
          <cell r="U27">
            <v>49.38</v>
          </cell>
          <cell r="V27">
            <v>36</v>
          </cell>
          <cell r="AF27" t="str">
            <v>ن</v>
          </cell>
          <cell r="AG27">
            <v>144.61000000000001</v>
          </cell>
          <cell r="AH27">
            <v>70</v>
          </cell>
        </row>
        <row r="28">
          <cell r="A28">
            <v>27</v>
          </cell>
          <cell r="B28" t="str">
            <v>بنها 27</v>
          </cell>
          <cell r="E28" t="str">
            <v>ب ت</v>
          </cell>
          <cell r="F28" t="str">
            <v>الثانية</v>
          </cell>
          <cell r="G28" t="str">
            <v>متزوجه</v>
          </cell>
          <cell r="J28" t="str">
            <v>نقابى</v>
          </cell>
          <cell r="L28" t="str">
            <v>ثانوى</v>
          </cell>
          <cell r="M28" t="str">
            <v>نعم</v>
          </cell>
          <cell r="N28">
            <v>15.98</v>
          </cell>
          <cell r="O28">
            <v>5</v>
          </cell>
          <cell r="Q28">
            <v>249.09</v>
          </cell>
          <cell r="R28">
            <v>270.07</v>
          </cell>
          <cell r="S28">
            <v>17.420000000000002</v>
          </cell>
          <cell r="T28">
            <v>19</v>
          </cell>
          <cell r="U28">
            <v>42.34</v>
          </cell>
          <cell r="V28">
            <v>36</v>
          </cell>
          <cell r="AF28" t="str">
            <v>ن</v>
          </cell>
          <cell r="AG28">
            <v>124.55</v>
          </cell>
          <cell r="AH28">
            <v>70</v>
          </cell>
        </row>
        <row r="29">
          <cell r="A29">
            <v>28</v>
          </cell>
          <cell r="B29" t="str">
            <v>بنها 28</v>
          </cell>
          <cell r="E29" t="str">
            <v>ب ت</v>
          </cell>
          <cell r="F29" t="str">
            <v>الثانية</v>
          </cell>
          <cell r="G29" t="str">
            <v>متزوجه</v>
          </cell>
          <cell r="J29" t="str">
            <v>نقابى</v>
          </cell>
          <cell r="K29" t="str">
            <v>نعم</v>
          </cell>
          <cell r="L29" t="str">
            <v>ثانوى</v>
          </cell>
          <cell r="M29" t="str">
            <v>نعم</v>
          </cell>
          <cell r="N29">
            <v>15.98</v>
          </cell>
          <cell r="O29">
            <v>5</v>
          </cell>
          <cell r="Q29">
            <v>248.7</v>
          </cell>
          <cell r="R29">
            <v>269.68</v>
          </cell>
          <cell r="S29">
            <v>17.420000000000002</v>
          </cell>
          <cell r="T29">
            <v>19</v>
          </cell>
          <cell r="U29">
            <v>42.34</v>
          </cell>
          <cell r="V29">
            <v>36</v>
          </cell>
          <cell r="AF29" t="str">
            <v>ن</v>
          </cell>
          <cell r="AG29">
            <v>124.35</v>
          </cell>
          <cell r="AH29">
            <v>70</v>
          </cell>
        </row>
        <row r="30">
          <cell r="A30">
            <v>29</v>
          </cell>
          <cell r="B30" t="str">
            <v>بنها 29</v>
          </cell>
          <cell r="E30" t="str">
            <v>ب ت</v>
          </cell>
          <cell r="F30" t="str">
            <v>الثانية</v>
          </cell>
          <cell r="G30" t="str">
            <v>متزوج</v>
          </cell>
          <cell r="H30">
            <v>2</v>
          </cell>
          <cell r="J30" t="str">
            <v>نقابى</v>
          </cell>
          <cell r="K30" t="str">
            <v>نعم</v>
          </cell>
          <cell r="L30" t="str">
            <v>ثانوى</v>
          </cell>
          <cell r="M30" t="str">
            <v>نعم</v>
          </cell>
          <cell r="N30">
            <v>14.87</v>
          </cell>
          <cell r="O30">
            <v>5</v>
          </cell>
          <cell r="Q30">
            <v>238.68</v>
          </cell>
          <cell r="R30">
            <v>258.55</v>
          </cell>
          <cell r="S30">
            <v>16.18</v>
          </cell>
          <cell r="T30">
            <v>18.12</v>
          </cell>
          <cell r="U30">
            <v>39.49</v>
          </cell>
          <cell r="V30">
            <v>36</v>
          </cell>
          <cell r="AF30" t="str">
            <v>ن</v>
          </cell>
          <cell r="AG30">
            <v>119.34</v>
          </cell>
          <cell r="AH30">
            <v>70</v>
          </cell>
        </row>
        <row r="31">
          <cell r="A31">
            <v>30</v>
          </cell>
          <cell r="B31" t="str">
            <v>بنها 30</v>
          </cell>
          <cell r="E31" t="str">
            <v>ب ت</v>
          </cell>
          <cell r="F31" t="str">
            <v>الثانية</v>
          </cell>
          <cell r="G31" t="str">
            <v>متزوجه</v>
          </cell>
          <cell r="J31" t="str">
            <v>نقابى</v>
          </cell>
          <cell r="K31" t="str">
            <v>نعم</v>
          </cell>
          <cell r="L31" t="str">
            <v>ثانوى</v>
          </cell>
          <cell r="M31" t="str">
            <v>نعم</v>
          </cell>
          <cell r="N31">
            <v>15.98</v>
          </cell>
          <cell r="O31">
            <v>5</v>
          </cell>
          <cell r="Q31">
            <v>248.7</v>
          </cell>
          <cell r="R31">
            <v>269.68</v>
          </cell>
          <cell r="S31">
            <v>17.420000000000002</v>
          </cell>
          <cell r="T31">
            <v>19</v>
          </cell>
          <cell r="U31">
            <v>42.34</v>
          </cell>
          <cell r="V31">
            <v>36</v>
          </cell>
          <cell r="AF31" t="str">
            <v>ن</v>
          </cell>
          <cell r="AG31">
            <v>124.35</v>
          </cell>
          <cell r="AH31">
            <v>70</v>
          </cell>
        </row>
        <row r="32">
          <cell r="A32">
            <v>31</v>
          </cell>
          <cell r="B32" t="str">
            <v>بنها 31</v>
          </cell>
          <cell r="E32" t="str">
            <v>ب ت</v>
          </cell>
          <cell r="F32" t="str">
            <v>الثانية</v>
          </cell>
          <cell r="G32" t="str">
            <v>متزوجه</v>
          </cell>
          <cell r="J32" t="str">
            <v>نقابى</v>
          </cell>
          <cell r="L32" t="str">
            <v>ثانوى</v>
          </cell>
          <cell r="M32" t="str">
            <v>نعم</v>
          </cell>
          <cell r="N32">
            <v>20.14</v>
          </cell>
          <cell r="O32">
            <v>5</v>
          </cell>
          <cell r="Q32">
            <v>307.08999999999997</v>
          </cell>
          <cell r="R32">
            <v>332.22999999999996</v>
          </cell>
          <cell r="S32">
            <v>21.86</v>
          </cell>
          <cell r="T32">
            <v>24.23</v>
          </cell>
          <cell r="U32">
            <v>52.43</v>
          </cell>
          <cell r="V32">
            <v>36</v>
          </cell>
          <cell r="AF32" t="str">
            <v>ن</v>
          </cell>
          <cell r="AG32">
            <v>153.55000000000001</v>
          </cell>
          <cell r="AH32">
            <v>70</v>
          </cell>
        </row>
        <row r="33">
          <cell r="A33">
            <v>32</v>
          </cell>
          <cell r="B33" t="str">
            <v>بنها 32</v>
          </cell>
          <cell r="E33" t="str">
            <v>ب ت</v>
          </cell>
          <cell r="F33" t="str">
            <v>الثانية</v>
          </cell>
          <cell r="G33" t="str">
            <v>متزوجه</v>
          </cell>
          <cell r="J33" t="str">
            <v>نقابى</v>
          </cell>
          <cell r="L33" t="str">
            <v>ثانوى</v>
          </cell>
          <cell r="M33" t="str">
            <v>نعم</v>
          </cell>
          <cell r="N33">
            <v>16.78</v>
          </cell>
          <cell r="O33">
            <v>5</v>
          </cell>
          <cell r="Q33">
            <v>261.2</v>
          </cell>
          <cell r="R33">
            <v>282.98</v>
          </cell>
          <cell r="S33">
            <v>18.8</v>
          </cell>
          <cell r="T33">
            <v>20.46</v>
          </cell>
          <cell r="U33">
            <v>44.44</v>
          </cell>
          <cell r="V33">
            <v>36</v>
          </cell>
          <cell r="AF33" t="str">
            <v>ن</v>
          </cell>
          <cell r="AG33">
            <v>130.6</v>
          </cell>
          <cell r="AH33">
            <v>70</v>
          </cell>
        </row>
        <row r="34">
          <cell r="A34">
            <v>33</v>
          </cell>
          <cell r="B34" t="str">
            <v>بنها 33</v>
          </cell>
          <cell r="E34" t="str">
            <v>ب ت</v>
          </cell>
          <cell r="F34" t="str">
            <v>الثانية</v>
          </cell>
          <cell r="G34" t="str">
            <v>متزوج</v>
          </cell>
          <cell r="H34">
            <v>2</v>
          </cell>
          <cell r="J34" t="str">
            <v>نقابى</v>
          </cell>
          <cell r="K34" t="str">
            <v>نعم</v>
          </cell>
          <cell r="L34" t="str">
            <v>ثانوى</v>
          </cell>
          <cell r="M34" t="str">
            <v>نعم</v>
          </cell>
          <cell r="N34">
            <v>18.079999999999998</v>
          </cell>
          <cell r="O34">
            <v>5</v>
          </cell>
          <cell r="Q34">
            <v>279.79000000000002</v>
          </cell>
          <cell r="R34">
            <v>302.87</v>
          </cell>
          <cell r="S34">
            <v>19.7</v>
          </cell>
          <cell r="T34">
            <v>21.47</v>
          </cell>
          <cell r="U34">
            <v>47.67</v>
          </cell>
          <cell r="V34">
            <v>36</v>
          </cell>
          <cell r="AF34" t="str">
            <v>ن</v>
          </cell>
          <cell r="AG34">
            <v>139.9</v>
          </cell>
          <cell r="AH34">
            <v>70</v>
          </cell>
        </row>
        <row r="35">
          <cell r="A35">
            <v>34</v>
          </cell>
          <cell r="B35" t="str">
            <v>بنها 34</v>
          </cell>
          <cell r="E35" t="str">
            <v>ب ت</v>
          </cell>
          <cell r="F35" t="str">
            <v>الثانية</v>
          </cell>
          <cell r="G35" t="str">
            <v>متزوجه</v>
          </cell>
          <cell r="J35" t="str">
            <v>نقابى</v>
          </cell>
          <cell r="K35" t="str">
            <v>نعم</v>
          </cell>
          <cell r="L35" t="str">
            <v>ثانوى</v>
          </cell>
          <cell r="M35" t="str">
            <v>نعم</v>
          </cell>
          <cell r="N35">
            <v>14.87</v>
          </cell>
          <cell r="O35">
            <v>5</v>
          </cell>
          <cell r="Q35">
            <v>233.28</v>
          </cell>
          <cell r="R35">
            <v>253.15</v>
          </cell>
          <cell r="S35">
            <v>16.18</v>
          </cell>
          <cell r="T35">
            <v>18.12</v>
          </cell>
          <cell r="U35">
            <v>39.49</v>
          </cell>
          <cell r="V35">
            <v>36</v>
          </cell>
          <cell r="AG35">
            <v>0</v>
          </cell>
          <cell r="AH35">
            <v>70</v>
          </cell>
        </row>
        <row r="36">
          <cell r="A36">
            <v>35</v>
          </cell>
          <cell r="B36" t="str">
            <v>بنها 35</v>
          </cell>
          <cell r="F36" t="str">
            <v>الثانية</v>
          </cell>
          <cell r="G36" t="str">
            <v>متزوجه</v>
          </cell>
          <cell r="J36" t="str">
            <v>نقابى</v>
          </cell>
          <cell r="L36" t="str">
            <v>ثانوى</v>
          </cell>
          <cell r="M36" t="str">
            <v>نعم</v>
          </cell>
          <cell r="N36">
            <v>17.95</v>
          </cell>
          <cell r="O36">
            <v>5</v>
          </cell>
          <cell r="Q36">
            <v>277.68</v>
          </cell>
          <cell r="R36">
            <v>300.63</v>
          </cell>
          <cell r="S36">
            <v>19.52</v>
          </cell>
          <cell r="T36">
            <v>21.78</v>
          </cell>
          <cell r="U36">
            <v>47.29</v>
          </cell>
          <cell r="V36">
            <v>36</v>
          </cell>
          <cell r="AF36" t="str">
            <v>ن</v>
          </cell>
          <cell r="AG36">
            <v>138.84</v>
          </cell>
          <cell r="AH36">
            <v>70</v>
          </cell>
        </row>
        <row r="37">
          <cell r="A37">
            <v>36</v>
          </cell>
          <cell r="B37" t="str">
            <v>بنها 36</v>
          </cell>
          <cell r="F37" t="str">
            <v>الثانية</v>
          </cell>
          <cell r="G37" t="str">
            <v>متزوج</v>
          </cell>
          <cell r="H37">
            <v>2</v>
          </cell>
          <cell r="J37" t="str">
            <v>نقابى</v>
          </cell>
          <cell r="L37" t="str">
            <v>ثانوى</v>
          </cell>
          <cell r="M37" t="str">
            <v>نعم</v>
          </cell>
          <cell r="N37">
            <v>15.98</v>
          </cell>
          <cell r="O37">
            <v>5</v>
          </cell>
          <cell r="Q37">
            <v>249.02</v>
          </cell>
          <cell r="R37">
            <v>270</v>
          </cell>
          <cell r="S37">
            <v>17.420000000000002</v>
          </cell>
          <cell r="T37">
            <v>19</v>
          </cell>
          <cell r="U37">
            <v>41.33</v>
          </cell>
          <cell r="V37">
            <v>36</v>
          </cell>
          <cell r="AG37">
            <v>0</v>
          </cell>
          <cell r="AH37">
            <v>70</v>
          </cell>
        </row>
        <row r="38">
          <cell r="A38">
            <v>37</v>
          </cell>
          <cell r="B38" t="str">
            <v>بنها 37</v>
          </cell>
          <cell r="F38" t="str">
            <v>الثانية</v>
          </cell>
          <cell r="G38" t="str">
            <v>متزوج</v>
          </cell>
          <cell r="H38">
            <v>1</v>
          </cell>
          <cell r="J38" t="str">
            <v>نقابى</v>
          </cell>
          <cell r="L38" t="str">
            <v>ثانوى</v>
          </cell>
          <cell r="M38" t="str">
            <v>نعم</v>
          </cell>
          <cell r="N38">
            <v>14.87</v>
          </cell>
          <cell r="O38">
            <v>5</v>
          </cell>
          <cell r="Q38">
            <v>233.68</v>
          </cell>
          <cell r="R38">
            <v>253.55</v>
          </cell>
          <cell r="S38">
            <v>16.170000000000002</v>
          </cell>
          <cell r="T38">
            <v>18.12</v>
          </cell>
          <cell r="U38">
            <v>39.5</v>
          </cell>
          <cell r="V38">
            <v>36</v>
          </cell>
          <cell r="Y38">
            <v>18.2</v>
          </cell>
          <cell r="AF38" t="str">
            <v>ن</v>
          </cell>
          <cell r="AG38">
            <v>116.84</v>
          </cell>
          <cell r="AH38">
            <v>70</v>
          </cell>
        </row>
        <row r="39">
          <cell r="A39">
            <v>38</v>
          </cell>
          <cell r="B39" t="str">
            <v>بنها 38</v>
          </cell>
          <cell r="F39" t="str">
            <v>الثانية</v>
          </cell>
          <cell r="G39" t="str">
            <v>متزوج</v>
          </cell>
          <cell r="H39">
            <v>1</v>
          </cell>
          <cell r="J39" t="str">
            <v>نقابى</v>
          </cell>
          <cell r="L39" t="str">
            <v>ثانوى</v>
          </cell>
          <cell r="M39" t="str">
            <v>نعم</v>
          </cell>
          <cell r="N39">
            <v>14.47</v>
          </cell>
          <cell r="O39">
            <v>5</v>
          </cell>
          <cell r="Q39">
            <v>232.88</v>
          </cell>
          <cell r="R39">
            <v>252.35</v>
          </cell>
          <cell r="S39">
            <v>16.18</v>
          </cell>
          <cell r="T39">
            <v>18.12</v>
          </cell>
          <cell r="U39">
            <v>39.49</v>
          </cell>
          <cell r="V39">
            <v>36</v>
          </cell>
          <cell r="AF39" t="str">
            <v>ن</v>
          </cell>
          <cell r="AG39">
            <v>116.44</v>
          </cell>
          <cell r="AH39">
            <v>70</v>
          </cell>
        </row>
        <row r="40">
          <cell r="A40">
            <v>39</v>
          </cell>
          <cell r="B40" t="str">
            <v>بنها 39</v>
          </cell>
          <cell r="F40" t="str">
            <v>الثانية</v>
          </cell>
          <cell r="G40" t="str">
            <v>متزوج</v>
          </cell>
          <cell r="N40">
            <v>16.21</v>
          </cell>
          <cell r="O40">
            <v>5</v>
          </cell>
          <cell r="Q40">
            <v>251.06</v>
          </cell>
          <cell r="R40">
            <v>272.27</v>
          </cell>
          <cell r="S40">
            <v>17.61</v>
          </cell>
          <cell r="T40">
            <v>19.14</v>
          </cell>
          <cell r="U40">
            <v>42.55</v>
          </cell>
          <cell r="V40">
            <v>36</v>
          </cell>
          <cell r="W40">
            <v>14.58</v>
          </cell>
          <cell r="AD40" t="str">
            <v>نعم</v>
          </cell>
          <cell r="AE40" t="str">
            <v>نعم</v>
          </cell>
          <cell r="AG40">
            <v>0</v>
          </cell>
          <cell r="AH40">
            <v>70</v>
          </cell>
        </row>
        <row r="41">
          <cell r="A41">
            <v>40</v>
          </cell>
          <cell r="B41" t="str">
            <v>بنها 40</v>
          </cell>
          <cell r="F41" t="str">
            <v>الثالثة</v>
          </cell>
          <cell r="G41" t="str">
            <v>متزوج</v>
          </cell>
          <cell r="N41">
            <v>14.21</v>
          </cell>
          <cell r="O41">
            <v>4</v>
          </cell>
          <cell r="Q41">
            <v>214.83</v>
          </cell>
          <cell r="R41">
            <v>233.04000000000002</v>
          </cell>
          <cell r="S41">
            <v>15.45</v>
          </cell>
          <cell r="T41">
            <v>16.8</v>
          </cell>
          <cell r="U41">
            <v>36.520000000000003</v>
          </cell>
          <cell r="V41">
            <v>36</v>
          </cell>
          <cell r="W41">
            <v>16.850000000000001</v>
          </cell>
          <cell r="AD41" t="str">
            <v>نعم</v>
          </cell>
          <cell r="AE41" t="str">
            <v>نعم</v>
          </cell>
          <cell r="AG41">
            <v>0</v>
          </cell>
          <cell r="AH41">
            <v>70</v>
          </cell>
        </row>
        <row r="42">
          <cell r="A42">
            <v>41</v>
          </cell>
          <cell r="B42" t="str">
            <v>بنها 41</v>
          </cell>
          <cell r="F42" t="str">
            <v>الثانية</v>
          </cell>
          <cell r="G42" t="str">
            <v>متزوج</v>
          </cell>
          <cell r="H42">
            <v>2</v>
          </cell>
          <cell r="N42">
            <v>16.79</v>
          </cell>
          <cell r="O42">
            <v>5</v>
          </cell>
          <cell r="Q42">
            <v>259.43</v>
          </cell>
          <cell r="R42">
            <v>281.22000000000003</v>
          </cell>
          <cell r="S42">
            <v>18.22</v>
          </cell>
          <cell r="T42">
            <v>19.79</v>
          </cell>
          <cell r="U42">
            <v>43.94</v>
          </cell>
          <cell r="V42">
            <v>36</v>
          </cell>
          <cell r="AD42" t="str">
            <v>نعم</v>
          </cell>
          <cell r="AE42" t="str">
            <v>نعم</v>
          </cell>
          <cell r="AG42">
            <v>0</v>
          </cell>
          <cell r="AH42">
            <v>70</v>
          </cell>
        </row>
        <row r="43">
          <cell r="A43">
            <v>42</v>
          </cell>
          <cell r="B43" t="str">
            <v>بنها 42</v>
          </cell>
          <cell r="F43" t="str">
            <v>الثانية</v>
          </cell>
          <cell r="N43">
            <v>13.16</v>
          </cell>
          <cell r="O43">
            <v>5</v>
          </cell>
          <cell r="Q43">
            <v>205.12</v>
          </cell>
          <cell r="R43">
            <v>223.28</v>
          </cell>
          <cell r="S43">
            <v>14.34</v>
          </cell>
          <cell r="T43">
            <v>15.62</v>
          </cell>
          <cell r="U43">
            <v>34</v>
          </cell>
          <cell r="V43">
            <v>36</v>
          </cell>
          <cell r="AF43" t="str">
            <v>ن</v>
          </cell>
          <cell r="AG43">
            <v>102.56</v>
          </cell>
          <cell r="AH43">
            <v>70</v>
          </cell>
        </row>
        <row r="44">
          <cell r="A44">
            <v>43</v>
          </cell>
          <cell r="B44" t="str">
            <v>بنها 43</v>
          </cell>
          <cell r="F44" t="str">
            <v>الثالثة</v>
          </cell>
          <cell r="G44" t="str">
            <v>متزوجه</v>
          </cell>
          <cell r="N44">
            <v>15.1</v>
          </cell>
          <cell r="O44">
            <v>4</v>
          </cell>
          <cell r="Q44">
            <v>227.25</v>
          </cell>
          <cell r="R44">
            <v>246.35</v>
          </cell>
          <cell r="S44">
            <v>16.399999999999999</v>
          </cell>
          <cell r="T44">
            <v>17.809999999999999</v>
          </cell>
          <cell r="U44">
            <v>38.68</v>
          </cell>
          <cell r="V44">
            <v>36</v>
          </cell>
          <cell r="AD44" t="str">
            <v>نعم</v>
          </cell>
          <cell r="AE44" t="str">
            <v>نعم</v>
          </cell>
          <cell r="AG44">
            <v>0</v>
          </cell>
          <cell r="AH44">
            <v>70</v>
          </cell>
        </row>
        <row r="45">
          <cell r="A45">
            <v>44</v>
          </cell>
          <cell r="B45" t="str">
            <v>بنها 44</v>
          </cell>
          <cell r="F45" t="str">
            <v>الثالثة</v>
          </cell>
          <cell r="G45" t="str">
            <v>متزوجه</v>
          </cell>
          <cell r="N45">
            <v>13.16</v>
          </cell>
          <cell r="O45">
            <v>4</v>
          </cell>
          <cell r="Q45">
            <v>200.32</v>
          </cell>
          <cell r="R45">
            <v>217.48</v>
          </cell>
          <cell r="S45">
            <v>14.34</v>
          </cell>
          <cell r="T45">
            <v>15.62</v>
          </cell>
          <cell r="U45">
            <v>34</v>
          </cell>
          <cell r="V45">
            <v>36</v>
          </cell>
          <cell r="AG45">
            <v>0</v>
          </cell>
          <cell r="AH45">
            <v>70</v>
          </cell>
        </row>
        <row r="46">
          <cell r="A46">
            <v>45</v>
          </cell>
          <cell r="B46" t="str">
            <v>بنها 45</v>
          </cell>
          <cell r="F46" t="str">
            <v>الثالثة</v>
          </cell>
          <cell r="G46" t="str">
            <v>متزوجه</v>
          </cell>
          <cell r="N46">
            <v>11.17</v>
          </cell>
          <cell r="O46">
            <v>4</v>
          </cell>
          <cell r="Q46">
            <v>178.19</v>
          </cell>
          <cell r="R46">
            <v>193.35999999999999</v>
          </cell>
          <cell r="S46">
            <v>12.25</v>
          </cell>
          <cell r="T46">
            <v>13.43</v>
          </cell>
          <cell r="U46">
            <v>30.18</v>
          </cell>
          <cell r="V46">
            <v>36</v>
          </cell>
          <cell r="AG46">
            <v>0</v>
          </cell>
          <cell r="AH46">
            <v>70</v>
          </cell>
        </row>
        <row r="47">
          <cell r="A47">
            <v>46</v>
          </cell>
          <cell r="B47" t="str">
            <v>بنها 46</v>
          </cell>
          <cell r="F47" t="str">
            <v>الثالثة</v>
          </cell>
          <cell r="G47" t="str">
            <v>متزوجه</v>
          </cell>
          <cell r="N47">
            <v>11.17</v>
          </cell>
          <cell r="O47">
            <v>4</v>
          </cell>
          <cell r="Q47">
            <v>178.19</v>
          </cell>
          <cell r="R47">
            <v>193.35999999999999</v>
          </cell>
          <cell r="S47">
            <v>12.25</v>
          </cell>
          <cell r="T47">
            <v>13.43</v>
          </cell>
          <cell r="U47">
            <v>30</v>
          </cell>
          <cell r="V47">
            <v>36</v>
          </cell>
          <cell r="AD47" t="str">
            <v>نعم</v>
          </cell>
          <cell r="AE47" t="str">
            <v>نعم</v>
          </cell>
          <cell r="AG47">
            <v>0</v>
          </cell>
          <cell r="AH47">
            <v>70</v>
          </cell>
        </row>
        <row r="48">
          <cell r="A48">
            <v>47</v>
          </cell>
          <cell r="B48" t="str">
            <v>بنها 47</v>
          </cell>
          <cell r="F48" t="str">
            <v>الثالثة</v>
          </cell>
          <cell r="G48" t="str">
            <v>متزوجه</v>
          </cell>
          <cell r="N48">
            <v>10.97</v>
          </cell>
          <cell r="O48">
            <v>4</v>
          </cell>
          <cell r="Q48">
            <v>175.59</v>
          </cell>
          <cell r="R48">
            <v>190.56</v>
          </cell>
          <cell r="S48">
            <v>12.05</v>
          </cell>
          <cell r="T48">
            <v>13.23</v>
          </cell>
          <cell r="U48">
            <v>30</v>
          </cell>
          <cell r="V48">
            <v>36</v>
          </cell>
          <cell r="AD48" t="str">
            <v>نعم</v>
          </cell>
          <cell r="AE48" t="str">
            <v>نعم</v>
          </cell>
          <cell r="AG48">
            <v>0</v>
          </cell>
          <cell r="AH48">
            <v>70</v>
          </cell>
        </row>
        <row r="49">
          <cell r="A49">
            <v>48</v>
          </cell>
          <cell r="B49" t="str">
            <v>بنها 48</v>
          </cell>
          <cell r="E49" t="str">
            <v>ب ت</v>
          </cell>
          <cell r="F49" t="str">
            <v>الثانية</v>
          </cell>
          <cell r="G49" t="str">
            <v>متزوجه</v>
          </cell>
          <cell r="J49" t="str">
            <v>نقابى</v>
          </cell>
          <cell r="K49" t="str">
            <v>نعم</v>
          </cell>
          <cell r="L49" t="str">
            <v>ثانوى</v>
          </cell>
          <cell r="M49" t="str">
            <v>نعم</v>
          </cell>
          <cell r="N49">
            <v>15.94</v>
          </cell>
          <cell r="O49">
            <v>5</v>
          </cell>
          <cell r="Q49">
            <v>248.7</v>
          </cell>
          <cell r="R49">
            <v>269.64</v>
          </cell>
          <cell r="S49">
            <v>17.420000000000002</v>
          </cell>
          <cell r="T49">
            <v>19</v>
          </cell>
          <cell r="U49">
            <v>42.34</v>
          </cell>
          <cell r="V49">
            <v>36</v>
          </cell>
          <cell r="AF49" t="str">
            <v>ن</v>
          </cell>
          <cell r="AG49">
            <v>124.35</v>
          </cell>
          <cell r="AH49">
            <v>70</v>
          </cell>
        </row>
        <row r="50">
          <cell r="A50">
            <v>49</v>
          </cell>
          <cell r="B50" t="str">
            <v>بنها 49</v>
          </cell>
          <cell r="F50" t="str">
            <v>الثانية</v>
          </cell>
          <cell r="G50" t="str">
            <v>متزوجه</v>
          </cell>
          <cell r="J50" t="str">
            <v>نقابى</v>
          </cell>
          <cell r="L50" t="str">
            <v>ثانوى</v>
          </cell>
          <cell r="M50" t="str">
            <v>نعم</v>
          </cell>
          <cell r="N50">
            <v>15.98</v>
          </cell>
          <cell r="O50">
            <v>5</v>
          </cell>
          <cell r="Q50">
            <v>248.3</v>
          </cell>
          <cell r="R50">
            <v>269.28000000000003</v>
          </cell>
          <cell r="S50">
            <v>17.420000000000002</v>
          </cell>
          <cell r="T50">
            <v>19</v>
          </cell>
          <cell r="U50">
            <v>42.34</v>
          </cell>
          <cell r="V50">
            <v>36</v>
          </cell>
          <cell r="AE50" t="str">
            <v>نعم</v>
          </cell>
          <cell r="AF50" t="str">
            <v>ن</v>
          </cell>
          <cell r="AG50">
            <v>124.15</v>
          </cell>
          <cell r="AH50">
            <v>70</v>
          </cell>
        </row>
        <row r="51">
          <cell r="A51">
            <v>50</v>
          </cell>
          <cell r="B51" t="str">
            <v>بنها 50</v>
          </cell>
          <cell r="F51" t="str">
            <v>الثالثة</v>
          </cell>
          <cell r="G51" t="str">
            <v>متزوجه</v>
          </cell>
          <cell r="N51">
            <v>13.17</v>
          </cell>
          <cell r="O51">
            <v>4</v>
          </cell>
          <cell r="Q51">
            <v>205.63</v>
          </cell>
          <cell r="R51">
            <v>222.8</v>
          </cell>
          <cell r="S51">
            <v>14.35</v>
          </cell>
          <cell r="T51">
            <v>15.65</v>
          </cell>
          <cell r="U51">
            <v>34.92</v>
          </cell>
          <cell r="V51">
            <v>36</v>
          </cell>
          <cell r="AD51" t="str">
            <v>نعم</v>
          </cell>
          <cell r="AE51" t="str">
            <v>نعم</v>
          </cell>
          <cell r="AG51">
            <v>0</v>
          </cell>
          <cell r="AH51">
            <v>70</v>
          </cell>
        </row>
        <row r="52">
          <cell r="A52">
            <v>51</v>
          </cell>
          <cell r="B52" t="str">
            <v>بنها 51</v>
          </cell>
          <cell r="F52" t="str">
            <v>الثانية</v>
          </cell>
          <cell r="G52" t="str">
            <v>متزوجه</v>
          </cell>
          <cell r="J52" t="str">
            <v>نقابى</v>
          </cell>
          <cell r="L52" t="str">
            <v>ثانوى</v>
          </cell>
          <cell r="M52" t="str">
            <v>نعم</v>
          </cell>
          <cell r="N52">
            <v>17.8</v>
          </cell>
          <cell r="O52">
            <v>5</v>
          </cell>
          <cell r="Q52">
            <v>281.37</v>
          </cell>
          <cell r="R52">
            <v>304.17</v>
          </cell>
          <cell r="S52">
            <v>19.39</v>
          </cell>
          <cell r="T52">
            <v>21.62</v>
          </cell>
          <cell r="U52">
            <v>48</v>
          </cell>
          <cell r="V52">
            <v>36</v>
          </cell>
          <cell r="AG52">
            <v>0</v>
          </cell>
          <cell r="AH52">
            <v>70</v>
          </cell>
        </row>
        <row r="53">
          <cell r="A53">
            <v>52</v>
          </cell>
          <cell r="B53" t="str">
            <v>بنها 52</v>
          </cell>
          <cell r="F53" t="str">
            <v>الثانية</v>
          </cell>
          <cell r="G53" t="str">
            <v>متزوجه</v>
          </cell>
          <cell r="J53" t="str">
            <v>نقابى</v>
          </cell>
          <cell r="L53" t="str">
            <v>ثانوى</v>
          </cell>
          <cell r="M53" t="str">
            <v>نعم</v>
          </cell>
          <cell r="N53">
            <v>20.75</v>
          </cell>
          <cell r="O53">
            <v>5</v>
          </cell>
          <cell r="Q53">
            <v>315.27999999999997</v>
          </cell>
          <cell r="R53">
            <v>341.03</v>
          </cell>
          <cell r="S53">
            <v>22.48</v>
          </cell>
          <cell r="T53">
            <v>24.38</v>
          </cell>
          <cell r="U53">
            <v>53.91</v>
          </cell>
          <cell r="V53">
            <v>36</v>
          </cell>
          <cell r="Z53">
            <v>2</v>
          </cell>
          <cell r="AF53" t="str">
            <v>ن</v>
          </cell>
          <cell r="AG53">
            <v>157.63999999999999</v>
          </cell>
          <cell r="AH53">
            <v>70</v>
          </cell>
        </row>
        <row r="54">
          <cell r="A54">
            <v>53</v>
          </cell>
          <cell r="B54" t="str">
            <v>بنها 53</v>
          </cell>
          <cell r="E54" t="str">
            <v>ب ت</v>
          </cell>
          <cell r="F54" t="str">
            <v>الاولى</v>
          </cell>
          <cell r="G54" t="str">
            <v>متزوج</v>
          </cell>
          <cell r="H54">
            <v>2</v>
          </cell>
          <cell r="J54" t="str">
            <v>نقابى</v>
          </cell>
          <cell r="K54" t="str">
            <v>نعم</v>
          </cell>
          <cell r="L54" t="str">
            <v>ثانوى</v>
          </cell>
          <cell r="M54" t="str">
            <v>نعم</v>
          </cell>
          <cell r="N54">
            <v>23.07</v>
          </cell>
          <cell r="O54">
            <v>5</v>
          </cell>
          <cell r="Q54">
            <v>355.25</v>
          </cell>
          <cell r="R54">
            <v>383.32</v>
          </cell>
          <cell r="S54">
            <v>25.04</v>
          </cell>
          <cell r="T54">
            <v>27.66</v>
          </cell>
          <cell r="U54">
            <v>59.84</v>
          </cell>
          <cell r="V54">
            <v>36</v>
          </cell>
          <cell r="AF54" t="str">
            <v>ن</v>
          </cell>
          <cell r="AG54">
            <v>177.63</v>
          </cell>
          <cell r="AH54">
            <v>95</v>
          </cell>
        </row>
        <row r="55">
          <cell r="A55">
            <v>54</v>
          </cell>
          <cell r="B55" t="str">
            <v>بنها 54</v>
          </cell>
          <cell r="F55" t="str">
            <v>الثانية</v>
          </cell>
          <cell r="G55" t="str">
            <v>متزوج</v>
          </cell>
          <cell r="H55">
            <v>2</v>
          </cell>
          <cell r="J55" t="str">
            <v>نقابى</v>
          </cell>
          <cell r="L55" t="str">
            <v>ثانوى</v>
          </cell>
          <cell r="M55" t="str">
            <v>نعم</v>
          </cell>
          <cell r="N55">
            <v>18.7</v>
          </cell>
          <cell r="O55">
            <v>5</v>
          </cell>
          <cell r="Q55">
            <v>289.91000000000003</v>
          </cell>
          <cell r="R55">
            <v>313.61</v>
          </cell>
          <cell r="S55">
            <v>20.32</v>
          </cell>
          <cell r="T55">
            <v>22.08</v>
          </cell>
          <cell r="U55">
            <v>49.38</v>
          </cell>
          <cell r="V55">
            <v>36</v>
          </cell>
          <cell r="AG55">
            <v>0</v>
          </cell>
          <cell r="AH55">
            <v>70</v>
          </cell>
        </row>
        <row r="56">
          <cell r="A56">
            <v>55</v>
          </cell>
          <cell r="B56" t="str">
            <v>بنها 55</v>
          </cell>
          <cell r="F56" t="str">
            <v>الثانية</v>
          </cell>
          <cell r="G56" t="str">
            <v>متزوجه</v>
          </cell>
          <cell r="J56" t="str">
            <v>نقابى</v>
          </cell>
          <cell r="L56" t="str">
            <v>ثانوى</v>
          </cell>
          <cell r="M56" t="str">
            <v>نعم</v>
          </cell>
          <cell r="N56">
            <v>18.28</v>
          </cell>
          <cell r="O56">
            <v>5</v>
          </cell>
          <cell r="Q56">
            <v>286.58999999999997</v>
          </cell>
          <cell r="R56">
            <v>309.87</v>
          </cell>
          <cell r="S56">
            <v>20.37</v>
          </cell>
          <cell r="T56">
            <v>22.09</v>
          </cell>
          <cell r="U56">
            <v>49</v>
          </cell>
          <cell r="V56">
            <v>36</v>
          </cell>
          <cell r="AF56" t="str">
            <v>ن</v>
          </cell>
          <cell r="AG56">
            <v>143.30000000000001</v>
          </cell>
          <cell r="AH56">
            <v>70</v>
          </cell>
        </row>
        <row r="57">
          <cell r="A57">
            <v>56</v>
          </cell>
          <cell r="B57" t="str">
            <v>بنها 56</v>
          </cell>
          <cell r="F57" t="str">
            <v>الثانية</v>
          </cell>
          <cell r="G57" t="str">
            <v>متزوجه</v>
          </cell>
          <cell r="J57" t="str">
            <v>نقابى</v>
          </cell>
          <cell r="L57" t="str">
            <v>ثانوى</v>
          </cell>
          <cell r="M57" t="str">
            <v>نعم</v>
          </cell>
          <cell r="N57">
            <v>16.559999999999999</v>
          </cell>
          <cell r="O57">
            <v>5</v>
          </cell>
          <cell r="Q57">
            <v>257.98</v>
          </cell>
          <cell r="R57">
            <v>279.54000000000002</v>
          </cell>
          <cell r="S57">
            <v>18.04</v>
          </cell>
          <cell r="T57">
            <v>19.7</v>
          </cell>
          <cell r="U57">
            <v>42.92</v>
          </cell>
          <cell r="V57">
            <v>36</v>
          </cell>
          <cell r="AF57" t="str">
            <v>ن</v>
          </cell>
          <cell r="AG57">
            <v>128.99</v>
          </cell>
          <cell r="AH57">
            <v>70</v>
          </cell>
        </row>
        <row r="58">
          <cell r="A58">
            <v>57</v>
          </cell>
          <cell r="B58" t="str">
            <v>بنها 57</v>
          </cell>
          <cell r="E58" t="str">
            <v>ب ت</v>
          </cell>
          <cell r="F58" t="str">
            <v>الثانية</v>
          </cell>
          <cell r="G58" t="str">
            <v>متزوجه</v>
          </cell>
          <cell r="J58" t="str">
            <v>نقابى</v>
          </cell>
          <cell r="K58" t="str">
            <v>نعم</v>
          </cell>
          <cell r="L58" t="str">
            <v>ثانوى</v>
          </cell>
          <cell r="M58" t="str">
            <v>نعم</v>
          </cell>
          <cell r="N58">
            <v>15.98</v>
          </cell>
          <cell r="O58">
            <v>5</v>
          </cell>
          <cell r="Q58">
            <v>248.72</v>
          </cell>
          <cell r="R58">
            <v>269.7</v>
          </cell>
          <cell r="S58">
            <v>17.43</v>
          </cell>
          <cell r="T58">
            <v>19.010000000000002</v>
          </cell>
          <cell r="U58">
            <v>42.35</v>
          </cell>
          <cell r="V58">
            <v>36</v>
          </cell>
          <cell r="AF58" t="str">
            <v>ن</v>
          </cell>
          <cell r="AG58">
            <v>124.36</v>
          </cell>
          <cell r="AH58">
            <v>70</v>
          </cell>
        </row>
        <row r="59">
          <cell r="A59">
            <v>58</v>
          </cell>
          <cell r="B59" t="str">
            <v>بنها 58</v>
          </cell>
          <cell r="E59" t="str">
            <v>ب ت</v>
          </cell>
          <cell r="F59" t="str">
            <v>الثانية</v>
          </cell>
          <cell r="G59" t="str">
            <v>متزوج</v>
          </cell>
          <cell r="H59">
            <v>2</v>
          </cell>
          <cell r="J59" t="str">
            <v>نقابى</v>
          </cell>
          <cell r="K59" t="str">
            <v>نعم</v>
          </cell>
          <cell r="L59" t="str">
            <v>ثانوى</v>
          </cell>
          <cell r="M59" t="str">
            <v>نعم</v>
          </cell>
          <cell r="N59">
            <v>14.87</v>
          </cell>
          <cell r="O59">
            <v>5</v>
          </cell>
          <cell r="Q59">
            <v>230.28</v>
          </cell>
          <cell r="R59">
            <v>250.15</v>
          </cell>
          <cell r="S59">
            <v>16.18</v>
          </cell>
          <cell r="T59">
            <v>18.12</v>
          </cell>
          <cell r="U59">
            <v>39.29</v>
          </cell>
          <cell r="V59">
            <v>36</v>
          </cell>
          <cell r="AF59" t="str">
            <v>ن</v>
          </cell>
          <cell r="AG59">
            <v>115.14</v>
          </cell>
          <cell r="AH59">
            <v>70</v>
          </cell>
        </row>
        <row r="60">
          <cell r="A60">
            <v>59</v>
          </cell>
          <cell r="B60" t="str">
            <v>بنها 59</v>
          </cell>
          <cell r="F60" t="str">
            <v>الثالثة</v>
          </cell>
          <cell r="G60" t="str">
            <v>متزوجه</v>
          </cell>
          <cell r="J60" t="str">
            <v>نقابى</v>
          </cell>
          <cell r="L60" t="str">
            <v>ثانوى</v>
          </cell>
          <cell r="M60" t="str">
            <v>نعم</v>
          </cell>
          <cell r="N60">
            <v>11.92</v>
          </cell>
          <cell r="O60">
            <v>4</v>
          </cell>
          <cell r="Q60">
            <v>173.44</v>
          </cell>
          <cell r="R60">
            <v>189.35999999999999</v>
          </cell>
          <cell r="S60">
            <v>12.8</v>
          </cell>
          <cell r="T60">
            <v>13.68</v>
          </cell>
          <cell r="U60">
            <v>30</v>
          </cell>
          <cell r="V60">
            <v>36</v>
          </cell>
          <cell r="AF60" t="str">
            <v>ن</v>
          </cell>
          <cell r="AG60">
            <v>86.72</v>
          </cell>
          <cell r="AH60">
            <v>70</v>
          </cell>
        </row>
        <row r="61">
          <cell r="A61">
            <v>60</v>
          </cell>
          <cell r="B61" t="str">
            <v>بنها 60</v>
          </cell>
          <cell r="F61" t="str">
            <v>الثانية</v>
          </cell>
          <cell r="G61" t="str">
            <v>متزوج</v>
          </cell>
          <cell r="H61">
            <v>2</v>
          </cell>
          <cell r="J61" t="str">
            <v>نقابى</v>
          </cell>
          <cell r="L61" t="str">
            <v>ثانوى</v>
          </cell>
          <cell r="M61" t="str">
            <v>نعم</v>
          </cell>
          <cell r="N61">
            <v>13.83</v>
          </cell>
          <cell r="O61">
            <v>5</v>
          </cell>
          <cell r="Q61">
            <v>223.24</v>
          </cell>
          <cell r="R61">
            <v>242.07</v>
          </cell>
          <cell r="S61">
            <v>15.5</v>
          </cell>
          <cell r="T61">
            <v>16.899999999999999</v>
          </cell>
          <cell r="U61">
            <v>37.770000000000003</v>
          </cell>
          <cell r="V61">
            <v>36</v>
          </cell>
          <cell r="AF61" t="str">
            <v>ن</v>
          </cell>
          <cell r="AG61">
            <v>111.62</v>
          </cell>
          <cell r="AH61">
            <v>70</v>
          </cell>
        </row>
        <row r="62">
          <cell r="A62">
            <v>61</v>
          </cell>
          <cell r="B62" t="str">
            <v>بنها 61</v>
          </cell>
          <cell r="F62" t="str">
            <v>الثانية</v>
          </cell>
          <cell r="G62" t="str">
            <v>متزوجه</v>
          </cell>
          <cell r="J62" t="str">
            <v>نقابى</v>
          </cell>
          <cell r="L62" t="str">
            <v>ثانوى</v>
          </cell>
          <cell r="M62" t="str">
            <v>نعم</v>
          </cell>
          <cell r="N62">
            <v>17.62</v>
          </cell>
          <cell r="O62">
            <v>5</v>
          </cell>
          <cell r="Q62">
            <v>268.44</v>
          </cell>
          <cell r="R62">
            <v>291.06</v>
          </cell>
          <cell r="S62">
            <v>19.22</v>
          </cell>
          <cell r="T62">
            <v>20.95</v>
          </cell>
          <cell r="U62">
            <v>45.56</v>
          </cell>
          <cell r="V62">
            <v>36</v>
          </cell>
          <cell r="AF62" t="str">
            <v>ن</v>
          </cell>
          <cell r="AG62">
            <v>134.22</v>
          </cell>
          <cell r="AH62">
            <v>70</v>
          </cell>
        </row>
        <row r="63">
          <cell r="A63">
            <v>62</v>
          </cell>
          <cell r="B63" t="str">
            <v>بنها 62</v>
          </cell>
          <cell r="E63" t="str">
            <v>ب ت</v>
          </cell>
          <cell r="F63" t="str">
            <v>الثانية</v>
          </cell>
          <cell r="G63" t="str">
            <v>متزوجه</v>
          </cell>
          <cell r="J63" t="str">
            <v>نقابى</v>
          </cell>
          <cell r="K63" t="str">
            <v>نعم</v>
          </cell>
          <cell r="L63" t="str">
            <v>ثانوى</v>
          </cell>
          <cell r="M63" t="str">
            <v>نعم</v>
          </cell>
          <cell r="N63">
            <v>13.83</v>
          </cell>
          <cell r="O63">
            <v>5</v>
          </cell>
          <cell r="Q63">
            <v>219.24</v>
          </cell>
          <cell r="R63">
            <v>238.07</v>
          </cell>
          <cell r="S63">
            <v>15.1</v>
          </cell>
          <cell r="T63">
            <v>16.5</v>
          </cell>
          <cell r="U63">
            <v>36.97</v>
          </cell>
          <cell r="V63">
            <v>36</v>
          </cell>
          <cell r="AF63" t="str">
            <v>ن</v>
          </cell>
          <cell r="AG63">
            <v>109.62</v>
          </cell>
          <cell r="AH63">
            <v>70</v>
          </cell>
        </row>
        <row r="64">
          <cell r="A64">
            <v>63</v>
          </cell>
          <cell r="B64" t="str">
            <v>بنها 63</v>
          </cell>
          <cell r="E64" t="str">
            <v>ب ت</v>
          </cell>
          <cell r="F64" t="str">
            <v>الثانية</v>
          </cell>
          <cell r="G64" t="str">
            <v>ارمل</v>
          </cell>
          <cell r="H64">
            <v>2</v>
          </cell>
          <cell r="J64" t="str">
            <v>نقابى</v>
          </cell>
          <cell r="K64" t="str">
            <v>نعم</v>
          </cell>
          <cell r="L64" t="str">
            <v>ثانوى</v>
          </cell>
          <cell r="M64" t="str">
            <v>نعم</v>
          </cell>
          <cell r="N64">
            <v>17.8</v>
          </cell>
          <cell r="O64">
            <v>5</v>
          </cell>
          <cell r="Q64">
            <v>280.98</v>
          </cell>
          <cell r="R64">
            <v>303.78000000000003</v>
          </cell>
          <cell r="S64">
            <v>19.350000000000001</v>
          </cell>
          <cell r="T64">
            <v>21.08</v>
          </cell>
          <cell r="U64">
            <v>47.92</v>
          </cell>
          <cell r="V64">
            <v>36</v>
          </cell>
          <cell r="AF64" t="str">
            <v>ن</v>
          </cell>
          <cell r="AG64">
            <v>140.49</v>
          </cell>
          <cell r="AH64">
            <v>70</v>
          </cell>
        </row>
        <row r="65">
          <cell r="A65">
            <v>64</v>
          </cell>
          <cell r="B65" t="str">
            <v>بنها 64</v>
          </cell>
          <cell r="E65" t="str">
            <v>ب ت</v>
          </cell>
          <cell r="F65" t="str">
            <v>الثانية</v>
          </cell>
          <cell r="G65" t="str">
            <v>متزوجه</v>
          </cell>
          <cell r="J65" t="str">
            <v>نقابى</v>
          </cell>
          <cell r="K65" t="str">
            <v>نعم</v>
          </cell>
          <cell r="L65" t="str">
            <v>ثانوى</v>
          </cell>
          <cell r="M65" t="str">
            <v>نعم</v>
          </cell>
          <cell r="N65">
            <v>14.23</v>
          </cell>
          <cell r="O65">
            <v>5</v>
          </cell>
          <cell r="Q65">
            <v>225.24</v>
          </cell>
          <cell r="R65">
            <v>244.47</v>
          </cell>
          <cell r="S65">
            <v>15.54</v>
          </cell>
          <cell r="T65">
            <v>16.98</v>
          </cell>
          <cell r="U65">
            <v>38.01</v>
          </cell>
          <cell r="V65">
            <v>36</v>
          </cell>
          <cell r="AF65" t="str">
            <v>ن</v>
          </cell>
          <cell r="AG65">
            <v>112.62</v>
          </cell>
          <cell r="AH65">
            <v>70</v>
          </cell>
        </row>
        <row r="66">
          <cell r="A66">
            <v>65</v>
          </cell>
          <cell r="B66" t="str">
            <v>بنها 65</v>
          </cell>
          <cell r="E66" t="str">
            <v>ب ت</v>
          </cell>
          <cell r="F66" t="str">
            <v>الثانية</v>
          </cell>
          <cell r="G66" t="str">
            <v>متزوجه</v>
          </cell>
          <cell r="J66" t="str">
            <v>نقابى</v>
          </cell>
          <cell r="K66" t="str">
            <v>نعم</v>
          </cell>
          <cell r="L66" t="str">
            <v>ثانوى</v>
          </cell>
          <cell r="M66" t="str">
            <v>نعم</v>
          </cell>
          <cell r="N66">
            <v>15.68</v>
          </cell>
          <cell r="O66">
            <v>5</v>
          </cell>
          <cell r="Q66">
            <v>245.28</v>
          </cell>
          <cell r="R66">
            <v>265.95999999999998</v>
          </cell>
          <cell r="S66">
            <v>17.12</v>
          </cell>
          <cell r="T66">
            <v>18.7</v>
          </cell>
          <cell r="U66">
            <v>41.74</v>
          </cell>
          <cell r="V66">
            <v>36</v>
          </cell>
          <cell r="AF66" t="str">
            <v>ن</v>
          </cell>
          <cell r="AG66">
            <v>122.64</v>
          </cell>
          <cell r="AH66">
            <v>70</v>
          </cell>
        </row>
        <row r="67">
          <cell r="A67">
            <v>66</v>
          </cell>
          <cell r="B67" t="str">
            <v>بنها 66</v>
          </cell>
          <cell r="F67" t="str">
            <v>الثانية</v>
          </cell>
          <cell r="G67" t="str">
            <v>متزوجه</v>
          </cell>
          <cell r="J67" t="str">
            <v>نقابى</v>
          </cell>
          <cell r="L67" t="str">
            <v>ثانوى</v>
          </cell>
          <cell r="M67" t="str">
            <v>نعم</v>
          </cell>
          <cell r="N67">
            <v>19.64</v>
          </cell>
          <cell r="O67">
            <v>5</v>
          </cell>
          <cell r="Q67">
            <v>306.88</v>
          </cell>
          <cell r="R67">
            <v>331.52</v>
          </cell>
          <cell r="S67">
            <v>21.34</v>
          </cell>
          <cell r="T67">
            <v>23.7</v>
          </cell>
          <cell r="U67">
            <v>52.45</v>
          </cell>
          <cell r="V67">
            <v>36</v>
          </cell>
          <cell r="AF67" t="str">
            <v>ن</v>
          </cell>
          <cell r="AG67">
            <v>153.44</v>
          </cell>
          <cell r="AH67">
            <v>70</v>
          </cell>
        </row>
        <row r="68">
          <cell r="A68">
            <v>67</v>
          </cell>
          <cell r="B68" t="str">
            <v>بنها 67</v>
          </cell>
          <cell r="F68" t="str">
            <v>الثانية</v>
          </cell>
          <cell r="G68" t="str">
            <v>متزوجه</v>
          </cell>
          <cell r="J68" t="str">
            <v>نقابى</v>
          </cell>
          <cell r="L68" t="str">
            <v>ثانوى</v>
          </cell>
          <cell r="M68" t="str">
            <v>نعم</v>
          </cell>
          <cell r="N68">
            <v>14.23</v>
          </cell>
          <cell r="O68">
            <v>5</v>
          </cell>
          <cell r="Q68">
            <v>223.24</v>
          </cell>
          <cell r="R68">
            <v>242.47</v>
          </cell>
          <cell r="S68">
            <v>15.5</v>
          </cell>
          <cell r="T68">
            <v>16.899999999999999</v>
          </cell>
          <cell r="U68">
            <v>37.770000000000003</v>
          </cell>
          <cell r="V68">
            <v>36</v>
          </cell>
          <cell r="AF68" t="str">
            <v>ن</v>
          </cell>
          <cell r="AG68">
            <v>111.62</v>
          </cell>
          <cell r="AH68">
            <v>70</v>
          </cell>
        </row>
        <row r="69">
          <cell r="A69">
            <v>68</v>
          </cell>
          <cell r="B69" t="str">
            <v>بنها 68</v>
          </cell>
          <cell r="F69" t="str">
            <v>الثانية</v>
          </cell>
          <cell r="G69" t="str">
            <v>متزوجه</v>
          </cell>
          <cell r="J69" t="str">
            <v>نقابى</v>
          </cell>
          <cell r="L69" t="str">
            <v>ثانوى</v>
          </cell>
          <cell r="M69" t="str">
            <v>نعم</v>
          </cell>
          <cell r="N69">
            <v>14.87</v>
          </cell>
          <cell r="O69">
            <v>5</v>
          </cell>
          <cell r="Q69">
            <v>233.68</v>
          </cell>
          <cell r="R69">
            <v>253.55</v>
          </cell>
          <cell r="S69">
            <v>16.18</v>
          </cell>
          <cell r="T69">
            <v>18.12</v>
          </cell>
          <cell r="U69">
            <v>39.49</v>
          </cell>
          <cell r="V69">
            <v>36</v>
          </cell>
          <cell r="AF69" t="str">
            <v>ن</v>
          </cell>
          <cell r="AG69">
            <v>116.84</v>
          </cell>
          <cell r="AH69">
            <v>70</v>
          </cell>
        </row>
        <row r="70">
          <cell r="A70">
            <v>69</v>
          </cell>
          <cell r="B70" t="str">
            <v>بنها 69</v>
          </cell>
          <cell r="E70" t="str">
            <v>ب ت</v>
          </cell>
          <cell r="F70" t="str">
            <v>الثانية</v>
          </cell>
          <cell r="G70" t="str">
            <v>ارمل</v>
          </cell>
          <cell r="H70">
            <v>2</v>
          </cell>
          <cell r="J70" t="str">
            <v>نقابى</v>
          </cell>
          <cell r="K70" t="str">
            <v>نعم</v>
          </cell>
          <cell r="L70" t="str">
            <v>ثانوى</v>
          </cell>
          <cell r="M70" t="str">
            <v>نعم</v>
          </cell>
          <cell r="N70">
            <v>15.98</v>
          </cell>
          <cell r="O70">
            <v>5</v>
          </cell>
          <cell r="Q70">
            <v>248.3</v>
          </cell>
          <cell r="R70">
            <v>269.28000000000003</v>
          </cell>
          <cell r="S70">
            <v>17.420000000000002</v>
          </cell>
          <cell r="T70">
            <v>19</v>
          </cell>
          <cell r="U70">
            <v>41.34</v>
          </cell>
          <cell r="V70">
            <v>36</v>
          </cell>
          <cell r="AF70" t="str">
            <v>ن</v>
          </cell>
          <cell r="AG70">
            <v>124.15</v>
          </cell>
          <cell r="AH70">
            <v>70</v>
          </cell>
        </row>
        <row r="71">
          <cell r="A71">
            <v>70</v>
          </cell>
          <cell r="B71" t="str">
            <v>بنها 70</v>
          </cell>
          <cell r="F71" t="str">
            <v>الثانية</v>
          </cell>
          <cell r="G71" t="str">
            <v>متزوجه</v>
          </cell>
          <cell r="J71" t="str">
            <v>نقابى</v>
          </cell>
          <cell r="L71" t="str">
            <v>ثانوى</v>
          </cell>
          <cell r="M71" t="str">
            <v>نعم</v>
          </cell>
          <cell r="N71">
            <v>13.83</v>
          </cell>
          <cell r="O71">
            <v>5</v>
          </cell>
          <cell r="Q71">
            <v>223.16</v>
          </cell>
          <cell r="R71">
            <v>241.99</v>
          </cell>
          <cell r="S71">
            <v>15.1</v>
          </cell>
          <cell r="T71">
            <v>16.5</v>
          </cell>
          <cell r="U71">
            <v>37.75</v>
          </cell>
          <cell r="V71">
            <v>36</v>
          </cell>
          <cell r="AF71" t="str">
            <v>ن</v>
          </cell>
          <cell r="AG71">
            <v>111.58</v>
          </cell>
          <cell r="AH71">
            <v>70</v>
          </cell>
        </row>
        <row r="72">
          <cell r="A72">
            <v>71</v>
          </cell>
          <cell r="B72" t="str">
            <v>بنها 71</v>
          </cell>
          <cell r="F72" t="str">
            <v>الثانية</v>
          </cell>
          <cell r="G72" t="str">
            <v>متزوجه</v>
          </cell>
          <cell r="J72" t="str">
            <v>نقابى</v>
          </cell>
          <cell r="L72" t="str">
            <v>ثانوى</v>
          </cell>
          <cell r="M72" t="str">
            <v>نعم</v>
          </cell>
          <cell r="N72">
            <v>24.87</v>
          </cell>
          <cell r="O72">
            <v>5</v>
          </cell>
          <cell r="Q72">
            <v>374.07</v>
          </cell>
          <cell r="R72">
            <v>403.94</v>
          </cell>
          <cell r="S72">
            <v>26.91</v>
          </cell>
          <cell r="T72">
            <v>29.15</v>
          </cell>
          <cell r="U72">
            <v>63.15</v>
          </cell>
          <cell r="V72">
            <v>36</v>
          </cell>
          <cell r="AF72" t="str">
            <v>ن</v>
          </cell>
          <cell r="AG72">
            <v>187.04</v>
          </cell>
          <cell r="AH72">
            <v>70</v>
          </cell>
        </row>
        <row r="73">
          <cell r="A73">
            <v>72</v>
          </cell>
          <cell r="B73" t="str">
            <v>بنها 72</v>
          </cell>
          <cell r="F73" t="str">
            <v>الثانية</v>
          </cell>
          <cell r="G73" t="str">
            <v>متزوجه</v>
          </cell>
          <cell r="J73" t="str">
            <v>نقابى</v>
          </cell>
          <cell r="L73" t="str">
            <v>ثانوى</v>
          </cell>
          <cell r="M73" t="str">
            <v>نعم</v>
          </cell>
          <cell r="N73">
            <v>14.47</v>
          </cell>
          <cell r="O73">
            <v>5</v>
          </cell>
          <cell r="Q73">
            <v>227.88</v>
          </cell>
          <cell r="R73">
            <v>247.35</v>
          </cell>
          <cell r="S73">
            <v>15.78</v>
          </cell>
          <cell r="T73">
            <v>17.22</v>
          </cell>
          <cell r="U73">
            <v>38.49</v>
          </cell>
          <cell r="V73">
            <v>36</v>
          </cell>
          <cell r="AG73">
            <v>0</v>
          </cell>
          <cell r="AH73">
            <v>70</v>
          </cell>
        </row>
        <row r="74">
          <cell r="A74">
            <v>73</v>
          </cell>
          <cell r="B74" t="str">
            <v>بنها 73</v>
          </cell>
          <cell r="F74" t="str">
            <v>الثانية</v>
          </cell>
          <cell r="G74" t="str">
            <v>متزوجه</v>
          </cell>
          <cell r="J74" t="str">
            <v>نقابى</v>
          </cell>
          <cell r="L74" t="str">
            <v>ثانوى</v>
          </cell>
          <cell r="M74" t="str">
            <v>نعم</v>
          </cell>
          <cell r="N74">
            <v>20.399999999999999</v>
          </cell>
          <cell r="O74">
            <v>5</v>
          </cell>
          <cell r="Q74">
            <v>310.5</v>
          </cell>
          <cell r="R74">
            <v>335.9</v>
          </cell>
          <cell r="S74">
            <v>22.12</v>
          </cell>
          <cell r="T74">
            <v>24</v>
          </cell>
          <cell r="U74">
            <v>53.07</v>
          </cell>
          <cell r="V74">
            <v>36</v>
          </cell>
          <cell r="AF74" t="str">
            <v>ن</v>
          </cell>
          <cell r="AG74">
            <v>155.25</v>
          </cell>
          <cell r="AH74">
            <v>70</v>
          </cell>
        </row>
        <row r="75">
          <cell r="A75">
            <v>74</v>
          </cell>
          <cell r="B75" t="str">
            <v>بنها 74</v>
          </cell>
          <cell r="F75" t="str">
            <v>الثانية</v>
          </cell>
          <cell r="G75" t="str">
            <v>متزوجه</v>
          </cell>
          <cell r="J75" t="str">
            <v>نقابى</v>
          </cell>
          <cell r="L75" t="str">
            <v>ثانوى</v>
          </cell>
          <cell r="M75" t="str">
            <v>نعم</v>
          </cell>
          <cell r="N75">
            <v>26.26</v>
          </cell>
          <cell r="O75">
            <v>5</v>
          </cell>
          <cell r="Q75">
            <v>394.46</v>
          </cell>
          <cell r="R75">
            <v>425.71999999999997</v>
          </cell>
          <cell r="S75">
            <v>28.39</v>
          </cell>
          <cell r="T75">
            <v>30.78</v>
          </cell>
          <cell r="U75">
            <v>67.63</v>
          </cell>
          <cell r="V75">
            <v>36.520000000000003</v>
          </cell>
          <cell r="AF75" t="str">
            <v>ن</v>
          </cell>
          <cell r="AG75">
            <v>197.23</v>
          </cell>
          <cell r="AH75">
            <v>70</v>
          </cell>
        </row>
        <row r="76">
          <cell r="A76">
            <v>75</v>
          </cell>
          <cell r="B76" t="str">
            <v>بنها 75</v>
          </cell>
          <cell r="E76" t="str">
            <v>ب ت</v>
          </cell>
          <cell r="F76" t="str">
            <v>الثانية</v>
          </cell>
          <cell r="G76" t="str">
            <v>ارمل</v>
          </cell>
          <cell r="H76">
            <v>2</v>
          </cell>
          <cell r="J76" t="str">
            <v>نقابى</v>
          </cell>
          <cell r="K76" t="str">
            <v>نعم</v>
          </cell>
          <cell r="L76" t="str">
            <v>ثانوى</v>
          </cell>
          <cell r="M76" t="str">
            <v>نعم</v>
          </cell>
          <cell r="N76">
            <v>26.21</v>
          </cell>
          <cell r="O76">
            <v>5</v>
          </cell>
          <cell r="Q76">
            <v>393.38</v>
          </cell>
          <cell r="R76">
            <v>424.59</v>
          </cell>
          <cell r="S76">
            <v>28.35</v>
          </cell>
          <cell r="T76">
            <v>30.69</v>
          </cell>
          <cell r="U76">
            <v>67.45</v>
          </cell>
          <cell r="V76">
            <v>36.42</v>
          </cell>
          <cell r="AF76" t="str">
            <v>ن</v>
          </cell>
          <cell r="AG76">
            <v>196.69</v>
          </cell>
          <cell r="AH76">
            <v>70</v>
          </cell>
        </row>
        <row r="77">
          <cell r="A77">
            <v>76</v>
          </cell>
          <cell r="B77" t="str">
            <v>بنها 76</v>
          </cell>
          <cell r="E77" t="str">
            <v>ب ت</v>
          </cell>
          <cell r="F77" t="str">
            <v>الثانية</v>
          </cell>
          <cell r="G77" t="str">
            <v>متزوجه</v>
          </cell>
          <cell r="J77" t="str">
            <v>نقابى</v>
          </cell>
          <cell r="K77" t="str">
            <v>نعم</v>
          </cell>
          <cell r="L77" t="str">
            <v>ثانوى</v>
          </cell>
          <cell r="M77" t="str">
            <v>نعم</v>
          </cell>
          <cell r="N77">
            <v>13.67</v>
          </cell>
          <cell r="O77">
            <v>5</v>
          </cell>
          <cell r="Q77">
            <v>217.88</v>
          </cell>
          <cell r="R77">
            <v>236.55</v>
          </cell>
          <cell r="S77">
            <v>14.94</v>
          </cell>
          <cell r="T77">
            <v>16.34</v>
          </cell>
          <cell r="U77">
            <v>36.65</v>
          </cell>
          <cell r="V77">
            <v>36</v>
          </cell>
          <cell r="AF77" t="str">
            <v>ن</v>
          </cell>
          <cell r="AG77">
            <v>108.94</v>
          </cell>
          <cell r="AH77">
            <v>70</v>
          </cell>
        </row>
        <row r="78">
          <cell r="A78">
            <v>77</v>
          </cell>
          <cell r="B78" t="str">
            <v>بنها 77</v>
          </cell>
          <cell r="E78" t="str">
            <v>ب ت</v>
          </cell>
          <cell r="F78" t="str">
            <v>الثانية</v>
          </cell>
          <cell r="G78" t="str">
            <v>متزوجه</v>
          </cell>
          <cell r="J78" t="str">
            <v>نقابى</v>
          </cell>
          <cell r="K78" t="str">
            <v>نعم</v>
          </cell>
          <cell r="L78" t="str">
            <v>ثانوى</v>
          </cell>
          <cell r="M78" t="str">
            <v>نعم</v>
          </cell>
          <cell r="N78">
            <v>23</v>
          </cell>
          <cell r="O78">
            <v>5</v>
          </cell>
          <cell r="Q78">
            <v>354.17</v>
          </cell>
          <cell r="R78">
            <v>382.17</v>
          </cell>
          <cell r="S78">
            <v>24.94</v>
          </cell>
          <cell r="T78">
            <v>27.57</v>
          </cell>
          <cell r="U78">
            <v>59.66</v>
          </cell>
          <cell r="V78">
            <v>36</v>
          </cell>
          <cell r="AF78" t="str">
            <v>ن</v>
          </cell>
          <cell r="AG78">
            <v>177.09</v>
          </cell>
          <cell r="AH78">
            <v>70</v>
          </cell>
        </row>
        <row r="79">
          <cell r="A79">
            <v>78</v>
          </cell>
          <cell r="B79" t="str">
            <v>بنها 78</v>
          </cell>
          <cell r="F79" t="str">
            <v>الثانية</v>
          </cell>
          <cell r="G79" t="str">
            <v>متزوجه</v>
          </cell>
          <cell r="J79" t="str">
            <v>نقابى</v>
          </cell>
          <cell r="L79" t="str">
            <v>ثانوى</v>
          </cell>
          <cell r="M79" t="str">
            <v>نعم</v>
          </cell>
          <cell r="N79">
            <v>30.48</v>
          </cell>
          <cell r="O79">
            <v>5</v>
          </cell>
          <cell r="Q79">
            <v>448.6</v>
          </cell>
          <cell r="R79">
            <v>484.08000000000004</v>
          </cell>
          <cell r="S79">
            <v>32.94</v>
          </cell>
          <cell r="T79">
            <v>35.65</v>
          </cell>
          <cell r="U79">
            <v>77.06</v>
          </cell>
          <cell r="V79">
            <v>41.59</v>
          </cell>
          <cell r="AC79" t="str">
            <v>لا</v>
          </cell>
          <cell r="AF79" t="str">
            <v>ن</v>
          </cell>
          <cell r="AG79">
            <v>224.3</v>
          </cell>
          <cell r="AH79">
            <v>70</v>
          </cell>
        </row>
        <row r="80">
          <cell r="A80">
            <v>79</v>
          </cell>
          <cell r="B80" t="str">
            <v>بنها 79</v>
          </cell>
          <cell r="F80" t="str">
            <v>الثانية</v>
          </cell>
          <cell r="G80" t="str">
            <v>متزوجه</v>
          </cell>
          <cell r="J80" t="str">
            <v>نقابى</v>
          </cell>
          <cell r="L80" t="str">
            <v>ثانوى</v>
          </cell>
          <cell r="M80" t="str">
            <v>نعم</v>
          </cell>
          <cell r="N80">
            <v>18.899999999999999</v>
          </cell>
          <cell r="O80">
            <v>5</v>
          </cell>
          <cell r="Q80">
            <v>290.5</v>
          </cell>
          <cell r="R80">
            <v>314.39999999999998</v>
          </cell>
          <cell r="S80">
            <v>20.51</v>
          </cell>
          <cell r="T80">
            <v>22.29</v>
          </cell>
          <cell r="U80">
            <v>49.42</v>
          </cell>
          <cell r="V80">
            <v>36</v>
          </cell>
          <cell r="AF80" t="str">
            <v>ن</v>
          </cell>
          <cell r="AG80">
            <v>145.25</v>
          </cell>
          <cell r="AH80">
            <v>70</v>
          </cell>
        </row>
        <row r="81">
          <cell r="A81">
            <v>80</v>
          </cell>
          <cell r="B81" t="str">
            <v>بنها 80</v>
          </cell>
          <cell r="F81" t="str">
            <v>الثانية</v>
          </cell>
          <cell r="G81" t="str">
            <v>متزوجه</v>
          </cell>
          <cell r="J81" t="str">
            <v>نقابى</v>
          </cell>
          <cell r="L81" t="str">
            <v>ثانوى</v>
          </cell>
          <cell r="M81" t="str">
            <v>نعم</v>
          </cell>
          <cell r="N81">
            <v>23.44</v>
          </cell>
          <cell r="O81">
            <v>5</v>
          </cell>
          <cell r="Q81">
            <v>358.86</v>
          </cell>
          <cell r="R81">
            <v>387.3</v>
          </cell>
          <cell r="S81">
            <v>25.4</v>
          </cell>
          <cell r="T81">
            <v>28.03</v>
          </cell>
          <cell r="U81">
            <v>60.65</v>
          </cell>
          <cell r="V81">
            <v>36</v>
          </cell>
          <cell r="AF81" t="str">
            <v>ن</v>
          </cell>
          <cell r="AG81">
            <v>179.43</v>
          </cell>
          <cell r="AH81">
            <v>70</v>
          </cell>
        </row>
        <row r="82">
          <cell r="A82">
            <v>81</v>
          </cell>
          <cell r="B82" t="str">
            <v>بنها 81</v>
          </cell>
          <cell r="E82" t="str">
            <v>ب ت</v>
          </cell>
          <cell r="F82" t="str">
            <v>الثانية</v>
          </cell>
          <cell r="G82" t="str">
            <v>متزوجه</v>
          </cell>
          <cell r="J82" t="str">
            <v>نقابى</v>
          </cell>
          <cell r="K82" t="str">
            <v>نعم</v>
          </cell>
          <cell r="L82" t="str">
            <v>ثانوى</v>
          </cell>
          <cell r="M82" t="str">
            <v>نعم</v>
          </cell>
          <cell r="N82">
            <v>23.06</v>
          </cell>
          <cell r="O82">
            <v>5</v>
          </cell>
          <cell r="Q82">
            <v>353.03</v>
          </cell>
          <cell r="R82">
            <v>381.09</v>
          </cell>
          <cell r="S82">
            <v>24.87</v>
          </cell>
          <cell r="T82">
            <v>27.5</v>
          </cell>
          <cell r="U82">
            <v>59.52</v>
          </cell>
          <cell r="V82">
            <v>36</v>
          </cell>
          <cell r="AF82" t="str">
            <v>ن</v>
          </cell>
          <cell r="AG82">
            <v>176.52</v>
          </cell>
          <cell r="AH82">
            <v>70</v>
          </cell>
        </row>
        <row r="83">
          <cell r="A83">
            <v>82</v>
          </cell>
          <cell r="B83" t="str">
            <v>بنها 82</v>
          </cell>
          <cell r="E83" t="str">
            <v>ب ت</v>
          </cell>
          <cell r="F83" t="str">
            <v>الثانية</v>
          </cell>
          <cell r="G83" t="str">
            <v>متزوجه</v>
          </cell>
          <cell r="J83" t="str">
            <v>نقابى</v>
          </cell>
          <cell r="K83" t="str">
            <v>نعم</v>
          </cell>
          <cell r="L83" t="str">
            <v>ثانوى</v>
          </cell>
          <cell r="M83" t="str">
            <v>نعم</v>
          </cell>
          <cell r="N83">
            <v>12.72</v>
          </cell>
          <cell r="O83">
            <v>5</v>
          </cell>
          <cell r="Q83">
            <v>194.48</v>
          </cell>
          <cell r="R83">
            <v>212.2</v>
          </cell>
          <cell r="S83">
            <v>13.6</v>
          </cell>
          <cell r="T83">
            <v>14.96</v>
          </cell>
          <cell r="U83">
            <v>32.74</v>
          </cell>
          <cell r="V83">
            <v>36</v>
          </cell>
          <cell r="AF83" t="str">
            <v>ن</v>
          </cell>
          <cell r="AG83">
            <v>97.24</v>
          </cell>
          <cell r="AH83">
            <v>70</v>
          </cell>
        </row>
        <row r="84">
          <cell r="A84">
            <v>83</v>
          </cell>
          <cell r="B84" t="str">
            <v>بنها 83</v>
          </cell>
          <cell r="F84" t="str">
            <v>الثانية</v>
          </cell>
          <cell r="G84" t="str">
            <v>متزوجه</v>
          </cell>
          <cell r="J84" t="str">
            <v>نقابى</v>
          </cell>
          <cell r="L84" t="str">
            <v>ثانوى</v>
          </cell>
          <cell r="M84" t="str">
            <v>نعم</v>
          </cell>
          <cell r="N84">
            <v>16.18</v>
          </cell>
          <cell r="O84">
            <v>5</v>
          </cell>
          <cell r="Q84">
            <v>254.74</v>
          </cell>
          <cell r="R84">
            <v>275.92</v>
          </cell>
          <cell r="S84">
            <v>17.7</v>
          </cell>
          <cell r="T84">
            <v>19.36</v>
          </cell>
          <cell r="U84">
            <v>43.24</v>
          </cell>
          <cell r="V84">
            <v>36</v>
          </cell>
          <cell r="AF84" t="str">
            <v>ن</v>
          </cell>
          <cell r="AG84">
            <v>127.37</v>
          </cell>
          <cell r="AH84">
            <v>70</v>
          </cell>
        </row>
        <row r="85">
          <cell r="A85">
            <v>84</v>
          </cell>
          <cell r="B85" t="str">
            <v>بنها 84</v>
          </cell>
          <cell r="F85" t="str">
            <v>الثانية</v>
          </cell>
          <cell r="G85" t="str">
            <v>متزوجه</v>
          </cell>
          <cell r="J85" t="str">
            <v>نقابى</v>
          </cell>
          <cell r="L85" t="str">
            <v>ثانوى</v>
          </cell>
          <cell r="N85">
            <v>19.12</v>
          </cell>
          <cell r="O85">
            <v>5</v>
          </cell>
          <cell r="Q85">
            <v>293.04000000000002</v>
          </cell>
          <cell r="R85">
            <v>317.16000000000003</v>
          </cell>
          <cell r="S85">
            <v>20.6</v>
          </cell>
          <cell r="T85">
            <v>22.45</v>
          </cell>
          <cell r="U85">
            <v>49.86</v>
          </cell>
          <cell r="V85">
            <v>36</v>
          </cell>
          <cell r="AF85" t="str">
            <v>ن</v>
          </cell>
          <cell r="AG85">
            <v>146.52000000000001</v>
          </cell>
          <cell r="AH85">
            <v>70</v>
          </cell>
        </row>
        <row r="86">
          <cell r="A86">
            <v>85</v>
          </cell>
          <cell r="B86" t="str">
            <v>بنها 85</v>
          </cell>
          <cell r="F86" t="str">
            <v>الثانية</v>
          </cell>
          <cell r="G86" t="str">
            <v>متزوجه</v>
          </cell>
          <cell r="J86" t="str">
            <v>غير نقابى</v>
          </cell>
          <cell r="L86" t="str">
            <v>ثانوى</v>
          </cell>
          <cell r="N86">
            <v>19.41</v>
          </cell>
          <cell r="O86">
            <v>5</v>
          </cell>
          <cell r="Q86">
            <v>298.35000000000002</v>
          </cell>
          <cell r="R86">
            <v>322.76000000000005</v>
          </cell>
          <cell r="S86">
            <v>21.13</v>
          </cell>
          <cell r="T86">
            <v>22.99</v>
          </cell>
          <cell r="U86">
            <v>49.96</v>
          </cell>
          <cell r="V86">
            <v>36</v>
          </cell>
          <cell r="AG86">
            <v>0</v>
          </cell>
          <cell r="AH86">
            <v>70</v>
          </cell>
        </row>
        <row r="87">
          <cell r="A87">
            <v>86</v>
          </cell>
          <cell r="B87" t="str">
            <v>بنها 86</v>
          </cell>
          <cell r="E87" t="str">
            <v>ب ت</v>
          </cell>
          <cell r="F87" t="str">
            <v>الثانية</v>
          </cell>
          <cell r="G87" t="str">
            <v>متزوجه</v>
          </cell>
          <cell r="J87" t="str">
            <v>نقابى</v>
          </cell>
          <cell r="K87" t="str">
            <v>نعم</v>
          </cell>
          <cell r="L87" t="str">
            <v>ثانوى</v>
          </cell>
          <cell r="M87" t="str">
            <v>نعم</v>
          </cell>
          <cell r="N87">
            <v>21.99</v>
          </cell>
          <cell r="O87">
            <v>5</v>
          </cell>
          <cell r="Q87">
            <v>333.38</v>
          </cell>
          <cell r="R87">
            <v>360.37</v>
          </cell>
          <cell r="S87">
            <v>23.82</v>
          </cell>
          <cell r="T87">
            <v>25.81</v>
          </cell>
          <cell r="U87">
            <v>56.97</v>
          </cell>
          <cell r="V87">
            <v>36</v>
          </cell>
          <cell r="AF87" t="str">
            <v>ن</v>
          </cell>
          <cell r="AG87">
            <v>166.69</v>
          </cell>
          <cell r="AH87">
            <v>70</v>
          </cell>
        </row>
        <row r="88">
          <cell r="A88">
            <v>87</v>
          </cell>
          <cell r="B88" t="str">
            <v>بنها 87</v>
          </cell>
          <cell r="F88" t="str">
            <v>الثانية</v>
          </cell>
          <cell r="G88" t="str">
            <v>متزوجه</v>
          </cell>
          <cell r="J88" t="str">
            <v>نقابى</v>
          </cell>
          <cell r="M88" t="str">
            <v>نعم</v>
          </cell>
          <cell r="N88">
            <v>16.05</v>
          </cell>
          <cell r="O88">
            <v>5</v>
          </cell>
          <cell r="Q88">
            <v>251.77</v>
          </cell>
          <cell r="R88">
            <v>272.82</v>
          </cell>
          <cell r="S88">
            <v>18.04</v>
          </cell>
          <cell r="T88">
            <v>19.66</v>
          </cell>
          <cell r="U88">
            <v>42.75</v>
          </cell>
          <cell r="V88">
            <v>36</v>
          </cell>
          <cell r="AF88" t="str">
            <v>ن</v>
          </cell>
          <cell r="AG88">
            <v>125.89</v>
          </cell>
          <cell r="AH88">
            <v>70</v>
          </cell>
        </row>
        <row r="89">
          <cell r="A89">
            <v>88</v>
          </cell>
          <cell r="B89" t="str">
            <v>بنها 88</v>
          </cell>
          <cell r="F89" t="str">
            <v>الثالثة</v>
          </cell>
          <cell r="G89" t="str">
            <v>متزوجه</v>
          </cell>
          <cell r="J89" t="str">
            <v>نقابى</v>
          </cell>
          <cell r="M89" t="str">
            <v>نعم</v>
          </cell>
          <cell r="N89">
            <v>11.52</v>
          </cell>
          <cell r="O89">
            <v>4</v>
          </cell>
          <cell r="Q89">
            <v>169.44</v>
          </cell>
          <cell r="R89">
            <v>184.96</v>
          </cell>
          <cell r="S89">
            <v>12.4</v>
          </cell>
          <cell r="T89">
            <v>13.28</v>
          </cell>
          <cell r="U89">
            <v>30</v>
          </cell>
          <cell r="V89">
            <v>36</v>
          </cell>
          <cell r="AG89">
            <v>0</v>
          </cell>
          <cell r="AH89">
            <v>70</v>
          </cell>
        </row>
        <row r="90">
          <cell r="A90">
            <v>89</v>
          </cell>
          <cell r="B90" t="str">
            <v>بنها 89</v>
          </cell>
          <cell r="E90" t="str">
            <v>ب ت</v>
          </cell>
          <cell r="F90" t="str">
            <v>الثانية</v>
          </cell>
          <cell r="G90" t="str">
            <v>متزوج</v>
          </cell>
          <cell r="H90">
            <v>2</v>
          </cell>
          <cell r="J90" t="str">
            <v>نقابى</v>
          </cell>
          <cell r="K90" t="str">
            <v>نعم</v>
          </cell>
          <cell r="M90" t="str">
            <v>نعم</v>
          </cell>
          <cell r="N90">
            <v>16.38</v>
          </cell>
          <cell r="O90">
            <v>5</v>
          </cell>
          <cell r="Q90">
            <v>254.4</v>
          </cell>
          <cell r="R90">
            <v>275.78000000000003</v>
          </cell>
          <cell r="S90">
            <v>17.86</v>
          </cell>
          <cell r="T90">
            <v>19.48</v>
          </cell>
          <cell r="U90">
            <v>42.4</v>
          </cell>
          <cell r="V90">
            <v>36</v>
          </cell>
          <cell r="AF90" t="str">
            <v>ن</v>
          </cell>
          <cell r="AG90">
            <v>127.2</v>
          </cell>
          <cell r="AH90">
            <v>70</v>
          </cell>
        </row>
        <row r="91">
          <cell r="A91">
            <v>90</v>
          </cell>
          <cell r="B91" t="str">
            <v>بنها 90</v>
          </cell>
          <cell r="F91" t="str">
            <v>الثالثة</v>
          </cell>
          <cell r="G91" t="str">
            <v>متزوج</v>
          </cell>
          <cell r="H91">
            <v>2</v>
          </cell>
          <cell r="N91">
            <v>11.17</v>
          </cell>
          <cell r="O91">
            <v>4</v>
          </cell>
          <cell r="Q91">
            <v>178.19</v>
          </cell>
          <cell r="R91">
            <v>193.35999999999999</v>
          </cell>
          <cell r="S91">
            <v>12.25</v>
          </cell>
          <cell r="T91">
            <v>13.43</v>
          </cell>
          <cell r="U91">
            <v>30.18</v>
          </cell>
          <cell r="V91">
            <v>36</v>
          </cell>
          <cell r="AA91">
            <v>5.88</v>
          </cell>
          <cell r="AG91">
            <v>0</v>
          </cell>
          <cell r="AH91">
            <v>70</v>
          </cell>
        </row>
        <row r="92">
          <cell r="A92">
            <v>91</v>
          </cell>
          <cell r="B92" t="str">
            <v>بنها 91</v>
          </cell>
          <cell r="E92" t="str">
            <v>ب ت</v>
          </cell>
          <cell r="F92" t="str">
            <v>الثانية</v>
          </cell>
          <cell r="G92" t="str">
            <v>متزوج</v>
          </cell>
          <cell r="H92">
            <v>2</v>
          </cell>
          <cell r="J92" t="str">
            <v>نقابى</v>
          </cell>
          <cell r="K92" t="str">
            <v>نعم</v>
          </cell>
          <cell r="M92" t="str">
            <v>نعم</v>
          </cell>
          <cell r="N92">
            <v>15.94</v>
          </cell>
          <cell r="O92">
            <v>5</v>
          </cell>
          <cell r="Q92">
            <v>253.09</v>
          </cell>
          <cell r="R92">
            <v>274.02999999999997</v>
          </cell>
          <cell r="S92">
            <v>17.82</v>
          </cell>
          <cell r="T92">
            <v>19.399999999999999</v>
          </cell>
          <cell r="U92">
            <v>43.14</v>
          </cell>
          <cell r="V92">
            <v>36</v>
          </cell>
          <cell r="AF92" t="str">
            <v>ن</v>
          </cell>
          <cell r="AG92">
            <v>126.55</v>
          </cell>
          <cell r="AH92">
            <v>70</v>
          </cell>
        </row>
        <row r="93">
          <cell r="A93">
            <v>92</v>
          </cell>
          <cell r="B93" t="str">
            <v>بنها 92</v>
          </cell>
          <cell r="E93" t="str">
            <v>ب ت</v>
          </cell>
          <cell r="F93" t="str">
            <v>الثانية</v>
          </cell>
          <cell r="G93" t="str">
            <v>متزوجه</v>
          </cell>
          <cell r="J93" t="str">
            <v>نقابى</v>
          </cell>
          <cell r="K93" t="str">
            <v>نعم</v>
          </cell>
          <cell r="M93" t="str">
            <v>نعم</v>
          </cell>
          <cell r="N93">
            <v>23.01</v>
          </cell>
          <cell r="O93">
            <v>5</v>
          </cell>
          <cell r="Q93">
            <v>354.64</v>
          </cell>
          <cell r="R93">
            <v>382.65</v>
          </cell>
          <cell r="S93">
            <v>24.97</v>
          </cell>
          <cell r="T93">
            <v>27.6</v>
          </cell>
          <cell r="U93">
            <v>59.74</v>
          </cell>
          <cell r="V93">
            <v>36</v>
          </cell>
          <cell r="AF93" t="str">
            <v>ن</v>
          </cell>
          <cell r="AG93">
            <v>177.32</v>
          </cell>
          <cell r="AH93">
            <v>70</v>
          </cell>
        </row>
        <row r="94">
          <cell r="A94">
            <v>93</v>
          </cell>
          <cell r="B94" t="str">
            <v>بنها 93</v>
          </cell>
          <cell r="F94" t="str">
            <v>الثانية</v>
          </cell>
          <cell r="G94" t="str">
            <v>متزوجه</v>
          </cell>
          <cell r="J94" t="str">
            <v>نقابى</v>
          </cell>
          <cell r="M94" t="str">
            <v>نعم</v>
          </cell>
          <cell r="N94">
            <v>29.19</v>
          </cell>
          <cell r="O94">
            <v>5</v>
          </cell>
          <cell r="Q94">
            <v>429.26</v>
          </cell>
          <cell r="R94">
            <v>463.45</v>
          </cell>
          <cell r="S94">
            <v>31.51</v>
          </cell>
          <cell r="T94">
            <v>34.08</v>
          </cell>
          <cell r="U94">
            <v>73.819999999999993</v>
          </cell>
          <cell r="V94">
            <v>39.82</v>
          </cell>
          <cell r="AC94" t="str">
            <v>لا</v>
          </cell>
          <cell r="AF94" t="str">
            <v>ن</v>
          </cell>
          <cell r="AG94">
            <v>214.63</v>
          </cell>
          <cell r="AH94">
            <v>70</v>
          </cell>
        </row>
        <row r="95">
          <cell r="A95">
            <v>94</v>
          </cell>
          <cell r="B95" t="str">
            <v>بنها 94</v>
          </cell>
          <cell r="E95" t="str">
            <v>ب ت</v>
          </cell>
          <cell r="F95" t="str">
            <v>الثانية</v>
          </cell>
          <cell r="G95" t="str">
            <v>متزوجه</v>
          </cell>
          <cell r="J95" t="str">
            <v>نقابى</v>
          </cell>
          <cell r="K95" t="str">
            <v>نعم</v>
          </cell>
          <cell r="M95" t="str">
            <v>نعم</v>
          </cell>
          <cell r="N95">
            <v>20.79</v>
          </cell>
          <cell r="O95">
            <v>5</v>
          </cell>
          <cell r="Q95">
            <v>327.13</v>
          </cell>
          <cell r="R95">
            <v>352.92</v>
          </cell>
          <cell r="S95">
            <v>23.04</v>
          </cell>
          <cell r="T95">
            <v>24.97</v>
          </cell>
          <cell r="U95">
            <v>56.13</v>
          </cell>
          <cell r="V95">
            <v>36</v>
          </cell>
          <cell r="AF95" t="str">
            <v>ن</v>
          </cell>
          <cell r="AG95">
            <v>163.57</v>
          </cell>
          <cell r="AH95">
            <v>70</v>
          </cell>
        </row>
        <row r="96">
          <cell r="A96">
            <v>95</v>
          </cell>
          <cell r="B96" t="str">
            <v>بنها 95</v>
          </cell>
          <cell r="F96" t="str">
            <v>الثانية</v>
          </cell>
          <cell r="G96" t="str">
            <v>متزوجه</v>
          </cell>
          <cell r="J96" t="str">
            <v>نقابى</v>
          </cell>
          <cell r="M96" t="str">
            <v>نعم</v>
          </cell>
          <cell r="N96">
            <v>15.08</v>
          </cell>
          <cell r="O96">
            <v>5</v>
          </cell>
          <cell r="Q96">
            <v>244.37</v>
          </cell>
          <cell r="R96">
            <v>264.45</v>
          </cell>
          <cell r="S96">
            <v>17.02</v>
          </cell>
          <cell r="T96">
            <v>18.600000000000001</v>
          </cell>
          <cell r="U96">
            <v>40.56</v>
          </cell>
          <cell r="V96">
            <v>36</v>
          </cell>
          <cell r="AF96" t="str">
            <v>ن</v>
          </cell>
          <cell r="AG96">
            <v>122.19</v>
          </cell>
          <cell r="AH96">
            <v>70</v>
          </cell>
        </row>
        <row r="97">
          <cell r="A97">
            <v>96</v>
          </cell>
          <cell r="B97" t="str">
            <v>بنها 96</v>
          </cell>
          <cell r="E97" t="str">
            <v>ب ت</v>
          </cell>
          <cell r="F97" t="str">
            <v>الثانية</v>
          </cell>
          <cell r="G97" t="str">
            <v>متزوجه</v>
          </cell>
          <cell r="J97" t="str">
            <v>نقابى</v>
          </cell>
          <cell r="K97" t="str">
            <v>نعم</v>
          </cell>
          <cell r="M97" t="str">
            <v>نعم</v>
          </cell>
          <cell r="N97">
            <v>17.3</v>
          </cell>
          <cell r="O97">
            <v>5</v>
          </cell>
          <cell r="Q97">
            <v>274.74</v>
          </cell>
          <cell r="R97">
            <v>297.04000000000002</v>
          </cell>
          <cell r="S97">
            <v>19.100000000000001</v>
          </cell>
          <cell r="T97">
            <v>20.93</v>
          </cell>
          <cell r="U97">
            <v>46.54</v>
          </cell>
          <cell r="V97">
            <v>36</v>
          </cell>
          <cell r="AF97" t="str">
            <v>ن</v>
          </cell>
          <cell r="AG97">
            <v>137.37</v>
          </cell>
          <cell r="AH97">
            <v>70</v>
          </cell>
        </row>
        <row r="98">
          <cell r="A98">
            <v>97</v>
          </cell>
          <cell r="B98" t="str">
            <v>بنها 97</v>
          </cell>
          <cell r="E98" t="str">
            <v>ب ت</v>
          </cell>
          <cell r="F98" t="str">
            <v>الثانية</v>
          </cell>
          <cell r="G98" t="str">
            <v>متزوج</v>
          </cell>
          <cell r="H98">
            <v>2</v>
          </cell>
          <cell r="J98" t="str">
            <v>نقابى</v>
          </cell>
          <cell r="K98" t="str">
            <v>نعم</v>
          </cell>
          <cell r="M98" t="str">
            <v>نعم</v>
          </cell>
          <cell r="N98">
            <v>18.38</v>
          </cell>
          <cell r="O98">
            <v>5</v>
          </cell>
          <cell r="Q98">
            <v>282.83999999999997</v>
          </cell>
          <cell r="R98">
            <v>306.21999999999997</v>
          </cell>
          <cell r="S98">
            <v>19.989999999999998</v>
          </cell>
          <cell r="T98">
            <v>21.75</v>
          </cell>
          <cell r="U98">
            <v>48.24</v>
          </cell>
          <cell r="V98">
            <v>36</v>
          </cell>
          <cell r="AF98" t="str">
            <v>ن</v>
          </cell>
          <cell r="AG98">
            <v>141.41999999999999</v>
          </cell>
          <cell r="AH98">
            <v>70</v>
          </cell>
        </row>
        <row r="99">
          <cell r="A99">
            <v>98</v>
          </cell>
          <cell r="B99" t="str">
            <v>بنها 98</v>
          </cell>
          <cell r="F99" t="str">
            <v>الثالثة</v>
          </cell>
          <cell r="G99" t="str">
            <v>متزوجه</v>
          </cell>
          <cell r="J99" t="str">
            <v>نقابى</v>
          </cell>
          <cell r="M99" t="str">
            <v>نعم</v>
          </cell>
          <cell r="N99">
            <v>13.12</v>
          </cell>
          <cell r="O99">
            <v>4</v>
          </cell>
          <cell r="Q99">
            <v>214.52</v>
          </cell>
          <cell r="R99">
            <v>231.64000000000001</v>
          </cell>
          <cell r="S99">
            <v>14.78</v>
          </cell>
          <cell r="T99">
            <v>16.14</v>
          </cell>
          <cell r="U99">
            <v>36.18</v>
          </cell>
          <cell r="V99">
            <v>36</v>
          </cell>
          <cell r="AF99" t="str">
            <v>ن</v>
          </cell>
          <cell r="AG99">
            <v>107.26</v>
          </cell>
          <cell r="AH99">
            <v>70</v>
          </cell>
        </row>
        <row r="100">
          <cell r="A100">
            <v>99</v>
          </cell>
          <cell r="B100" t="str">
            <v>بنها 99</v>
          </cell>
          <cell r="E100" t="str">
            <v>ب ت</v>
          </cell>
          <cell r="F100" t="str">
            <v>الثانية</v>
          </cell>
          <cell r="G100" t="str">
            <v>متزوجه</v>
          </cell>
          <cell r="J100" t="str">
            <v>نقابى</v>
          </cell>
          <cell r="K100" t="str">
            <v>نعم</v>
          </cell>
          <cell r="M100" t="str">
            <v>نعم</v>
          </cell>
          <cell r="N100">
            <v>22.61</v>
          </cell>
          <cell r="O100">
            <v>5</v>
          </cell>
          <cell r="Q100">
            <v>349.61</v>
          </cell>
          <cell r="R100">
            <v>377.22</v>
          </cell>
          <cell r="S100">
            <v>24.57</v>
          </cell>
          <cell r="T100">
            <v>27.21</v>
          </cell>
          <cell r="U100">
            <v>58.95</v>
          </cell>
          <cell r="V100">
            <v>36</v>
          </cell>
          <cell r="AF100" t="str">
            <v>ن</v>
          </cell>
          <cell r="AG100">
            <v>174.81</v>
          </cell>
          <cell r="AH100">
            <v>70</v>
          </cell>
        </row>
        <row r="101">
          <cell r="A101">
            <v>100</v>
          </cell>
          <cell r="B101" t="str">
            <v>بنها 100</v>
          </cell>
          <cell r="F101" t="str">
            <v>الثالثة</v>
          </cell>
          <cell r="G101" t="str">
            <v>متزوجه</v>
          </cell>
          <cell r="J101" t="str">
            <v>نقابى</v>
          </cell>
          <cell r="M101" t="str">
            <v>نعم</v>
          </cell>
          <cell r="N101">
            <v>4.8</v>
          </cell>
          <cell r="O101">
            <v>4</v>
          </cell>
          <cell r="Q101">
            <v>147.19999999999999</v>
          </cell>
          <cell r="R101">
            <v>156</v>
          </cell>
          <cell r="S101">
            <v>4.8</v>
          </cell>
          <cell r="T101">
            <v>4.8</v>
          </cell>
          <cell r="U101">
            <v>30</v>
          </cell>
          <cell r="V101">
            <v>36</v>
          </cell>
          <cell r="AF101" t="str">
            <v>ن</v>
          </cell>
          <cell r="AG101">
            <v>73.599999999999994</v>
          </cell>
          <cell r="AH101">
            <v>70</v>
          </cell>
        </row>
        <row r="102">
          <cell r="A102">
            <v>101</v>
          </cell>
          <cell r="B102" t="str">
            <v>بنها 101</v>
          </cell>
          <cell r="F102" t="str">
            <v>الثالثة</v>
          </cell>
          <cell r="G102" t="str">
            <v>متزوجه</v>
          </cell>
          <cell r="J102" t="str">
            <v>نقابى</v>
          </cell>
          <cell r="M102" t="str">
            <v>نعم</v>
          </cell>
          <cell r="N102">
            <v>4.8</v>
          </cell>
          <cell r="O102">
            <v>4</v>
          </cell>
          <cell r="Q102">
            <v>147.19999999999999</v>
          </cell>
          <cell r="R102">
            <v>156</v>
          </cell>
          <cell r="S102">
            <v>4.8</v>
          </cell>
          <cell r="T102">
            <v>4.8</v>
          </cell>
          <cell r="U102">
            <v>30</v>
          </cell>
          <cell r="V102">
            <v>36</v>
          </cell>
          <cell r="AF102" t="str">
            <v>ن</v>
          </cell>
          <cell r="AG102">
            <v>73.599999999999994</v>
          </cell>
          <cell r="AH102">
            <v>70</v>
          </cell>
        </row>
        <row r="103">
          <cell r="A103">
            <v>102</v>
          </cell>
          <cell r="B103" t="str">
            <v>بنها 102</v>
          </cell>
          <cell r="F103" t="str">
            <v>الثالثة</v>
          </cell>
          <cell r="G103" t="str">
            <v>متزوجه</v>
          </cell>
          <cell r="J103" t="str">
            <v>نقابى</v>
          </cell>
          <cell r="M103" t="str">
            <v>نعم</v>
          </cell>
          <cell r="N103">
            <v>4.8</v>
          </cell>
          <cell r="O103">
            <v>4</v>
          </cell>
          <cell r="Q103">
            <v>147.19999999999999</v>
          </cell>
          <cell r="R103">
            <v>156</v>
          </cell>
          <cell r="S103">
            <v>4.8</v>
          </cell>
          <cell r="T103">
            <v>4.8</v>
          </cell>
          <cell r="U103">
            <v>30</v>
          </cell>
          <cell r="V103">
            <v>36</v>
          </cell>
          <cell r="AF103" t="str">
            <v>ن</v>
          </cell>
          <cell r="AG103">
            <v>73.599999999999994</v>
          </cell>
          <cell r="AH103">
            <v>70</v>
          </cell>
        </row>
        <row r="104">
          <cell r="A104">
            <v>103</v>
          </cell>
          <cell r="B104" t="str">
            <v>بنها 103</v>
          </cell>
          <cell r="F104" t="str">
            <v>الرابعة</v>
          </cell>
          <cell r="N104">
            <v>3.8</v>
          </cell>
          <cell r="O104">
            <v>2</v>
          </cell>
          <cell r="Q104">
            <v>114.2</v>
          </cell>
          <cell r="R104">
            <v>120</v>
          </cell>
          <cell r="S104">
            <v>3.8</v>
          </cell>
          <cell r="T104">
            <v>3.8</v>
          </cell>
          <cell r="U104">
            <v>30</v>
          </cell>
          <cell r="V104">
            <v>36</v>
          </cell>
          <cell r="AG104">
            <v>0</v>
          </cell>
          <cell r="AH104">
            <v>38</v>
          </cell>
        </row>
        <row r="105">
          <cell r="A105">
            <v>104</v>
          </cell>
          <cell r="B105" t="str">
            <v>بنها 104</v>
          </cell>
          <cell r="F105" t="str">
            <v>الثانية</v>
          </cell>
          <cell r="G105" t="str">
            <v>متزوجه</v>
          </cell>
          <cell r="J105" t="str">
            <v>نقابى</v>
          </cell>
          <cell r="M105" t="str">
            <v>نعم</v>
          </cell>
          <cell r="N105">
            <v>25.33</v>
          </cell>
          <cell r="O105">
            <v>5</v>
          </cell>
          <cell r="Q105">
            <v>381.35</v>
          </cell>
          <cell r="R105">
            <v>411.68</v>
          </cell>
          <cell r="S105">
            <v>27.44</v>
          </cell>
          <cell r="T105">
            <v>29.76</v>
          </cell>
          <cell r="U105">
            <v>64.44</v>
          </cell>
          <cell r="V105">
            <v>36</v>
          </cell>
          <cell r="AF105" t="str">
            <v>ن</v>
          </cell>
          <cell r="AG105">
            <v>190.68</v>
          </cell>
          <cell r="AH105">
            <v>70</v>
          </cell>
        </row>
        <row r="106">
          <cell r="A106">
            <v>105</v>
          </cell>
          <cell r="B106" t="str">
            <v>بنها 105</v>
          </cell>
          <cell r="E106" t="str">
            <v>ب ت</v>
          </cell>
          <cell r="F106" t="str">
            <v>الثانية</v>
          </cell>
          <cell r="G106" t="str">
            <v>متزوجه</v>
          </cell>
          <cell r="J106" t="str">
            <v>نقابى</v>
          </cell>
          <cell r="K106" t="str">
            <v>نعم</v>
          </cell>
          <cell r="M106" t="str">
            <v>نعم</v>
          </cell>
          <cell r="N106">
            <v>20.8</v>
          </cell>
          <cell r="O106">
            <v>5</v>
          </cell>
          <cell r="Q106">
            <v>316.29000000000002</v>
          </cell>
          <cell r="R106">
            <v>342.09000000000003</v>
          </cell>
          <cell r="S106">
            <v>22.52</v>
          </cell>
          <cell r="T106">
            <v>24.45</v>
          </cell>
          <cell r="U106">
            <v>54.07</v>
          </cell>
          <cell r="V106">
            <v>36</v>
          </cell>
          <cell r="AF106" t="str">
            <v>ن</v>
          </cell>
          <cell r="AG106">
            <v>158.15</v>
          </cell>
          <cell r="AH106">
            <v>70</v>
          </cell>
        </row>
        <row r="107">
          <cell r="A107">
            <v>106</v>
          </cell>
          <cell r="B107" t="str">
            <v>بنها 106</v>
          </cell>
          <cell r="E107" t="str">
            <v>ب ت</v>
          </cell>
          <cell r="F107" t="str">
            <v>الثانية</v>
          </cell>
          <cell r="G107" t="str">
            <v>متزوجه</v>
          </cell>
          <cell r="J107" t="str">
            <v>نقابى</v>
          </cell>
          <cell r="K107" t="str">
            <v>نعم</v>
          </cell>
          <cell r="M107" t="str">
            <v>نعم</v>
          </cell>
          <cell r="N107">
            <v>23.15</v>
          </cell>
          <cell r="O107">
            <v>5</v>
          </cell>
          <cell r="Q107">
            <v>355.78</v>
          </cell>
          <cell r="R107">
            <v>383.92999999999995</v>
          </cell>
          <cell r="S107">
            <v>25.09</v>
          </cell>
          <cell r="T107">
            <v>27.23</v>
          </cell>
          <cell r="U107">
            <v>60.02</v>
          </cell>
          <cell r="V107">
            <v>36</v>
          </cell>
          <cell r="AF107" t="str">
            <v>ن</v>
          </cell>
          <cell r="AG107">
            <v>177.89</v>
          </cell>
          <cell r="AH107">
            <v>70</v>
          </cell>
        </row>
        <row r="108">
          <cell r="A108">
            <v>107</v>
          </cell>
          <cell r="B108" t="str">
            <v>بنها 107</v>
          </cell>
          <cell r="E108" t="str">
            <v>ب ت</v>
          </cell>
          <cell r="F108" t="str">
            <v>الثانية</v>
          </cell>
          <cell r="G108" t="str">
            <v>متزوج</v>
          </cell>
          <cell r="H108">
            <v>2</v>
          </cell>
          <cell r="J108" t="str">
            <v>نقابى</v>
          </cell>
          <cell r="K108" t="str">
            <v>نعم</v>
          </cell>
          <cell r="M108" t="str">
            <v>نعم</v>
          </cell>
          <cell r="N108">
            <v>15.98</v>
          </cell>
          <cell r="O108">
            <v>5</v>
          </cell>
          <cell r="Q108">
            <v>248.69</v>
          </cell>
          <cell r="R108">
            <v>269.67</v>
          </cell>
          <cell r="S108">
            <v>17.420000000000002</v>
          </cell>
          <cell r="T108">
            <v>19</v>
          </cell>
          <cell r="U108">
            <v>42.34</v>
          </cell>
          <cell r="V108">
            <v>36</v>
          </cell>
          <cell r="AF108" t="str">
            <v>ن</v>
          </cell>
          <cell r="AG108">
            <v>124.35</v>
          </cell>
          <cell r="AH108">
            <v>70</v>
          </cell>
        </row>
        <row r="109">
          <cell r="A109">
            <v>108</v>
          </cell>
          <cell r="B109" t="str">
            <v>بنها 108</v>
          </cell>
          <cell r="E109" t="str">
            <v>ب ت</v>
          </cell>
          <cell r="F109" t="str">
            <v>الثانية</v>
          </cell>
          <cell r="G109" t="str">
            <v>متزوج</v>
          </cell>
          <cell r="H109">
            <v>2</v>
          </cell>
          <cell r="J109" t="str">
            <v>نقابى</v>
          </cell>
          <cell r="K109" t="str">
            <v>نعم</v>
          </cell>
          <cell r="M109" t="str">
            <v>نعم</v>
          </cell>
          <cell r="N109">
            <v>15.98</v>
          </cell>
          <cell r="O109">
            <v>5</v>
          </cell>
          <cell r="Q109">
            <v>249.6</v>
          </cell>
          <cell r="R109">
            <v>270.58</v>
          </cell>
          <cell r="S109">
            <v>17.420000000000002</v>
          </cell>
          <cell r="T109">
            <v>19</v>
          </cell>
          <cell r="U109">
            <v>42.44</v>
          </cell>
          <cell r="V109">
            <v>36</v>
          </cell>
          <cell r="AF109" t="str">
            <v>ن</v>
          </cell>
          <cell r="AG109">
            <v>124.8</v>
          </cell>
          <cell r="AH109">
            <v>70</v>
          </cell>
        </row>
        <row r="110">
          <cell r="A110">
            <v>109</v>
          </cell>
          <cell r="B110" t="str">
            <v>بنها 109</v>
          </cell>
          <cell r="E110" t="str">
            <v>ب ت</v>
          </cell>
          <cell r="F110" t="str">
            <v>الثانية</v>
          </cell>
          <cell r="G110" t="str">
            <v>متزوج</v>
          </cell>
          <cell r="H110">
            <v>2</v>
          </cell>
          <cell r="J110" t="str">
            <v>نقابى</v>
          </cell>
          <cell r="K110" t="str">
            <v>نعم</v>
          </cell>
          <cell r="M110" t="str">
            <v>نعم</v>
          </cell>
          <cell r="N110">
            <v>25.22</v>
          </cell>
          <cell r="O110">
            <v>5</v>
          </cell>
          <cell r="Q110">
            <v>385.54</v>
          </cell>
          <cell r="R110">
            <v>415.76</v>
          </cell>
          <cell r="S110">
            <v>27.31</v>
          </cell>
          <cell r="T110">
            <v>30.11</v>
          </cell>
          <cell r="U110">
            <v>65.12</v>
          </cell>
          <cell r="V110">
            <v>36</v>
          </cell>
          <cell r="AF110" t="str">
            <v>ن</v>
          </cell>
          <cell r="AG110">
            <v>192.77</v>
          </cell>
          <cell r="AH110">
            <v>70</v>
          </cell>
        </row>
        <row r="111">
          <cell r="A111">
            <v>110</v>
          </cell>
          <cell r="B111" t="str">
            <v>بنها 110</v>
          </cell>
          <cell r="E111" t="str">
            <v>ب ت</v>
          </cell>
          <cell r="F111" t="str">
            <v>الثانية</v>
          </cell>
          <cell r="G111" t="str">
            <v>متزوجه</v>
          </cell>
          <cell r="J111" t="str">
            <v>نقابى</v>
          </cell>
          <cell r="K111" t="str">
            <v>نعم</v>
          </cell>
          <cell r="M111" t="str">
            <v>نعم</v>
          </cell>
          <cell r="N111">
            <v>15.98</v>
          </cell>
          <cell r="O111">
            <v>5</v>
          </cell>
          <cell r="Q111">
            <v>248.32</v>
          </cell>
          <cell r="R111">
            <v>269.3</v>
          </cell>
          <cell r="S111">
            <v>17.43</v>
          </cell>
          <cell r="T111">
            <v>19.010000000000002</v>
          </cell>
          <cell r="U111">
            <v>42.35</v>
          </cell>
          <cell r="V111">
            <v>36</v>
          </cell>
          <cell r="AF111" t="str">
            <v>ن</v>
          </cell>
          <cell r="AG111">
            <v>124.16</v>
          </cell>
          <cell r="AH111">
            <v>70</v>
          </cell>
        </row>
        <row r="112">
          <cell r="A112">
            <v>111</v>
          </cell>
          <cell r="B112" t="str">
            <v>بنها 111</v>
          </cell>
          <cell r="F112" t="str">
            <v>الثانية</v>
          </cell>
          <cell r="G112" t="str">
            <v>متزوجه</v>
          </cell>
          <cell r="J112" t="str">
            <v>نقابى</v>
          </cell>
          <cell r="M112" t="str">
            <v>نعم</v>
          </cell>
          <cell r="N112">
            <v>19.11</v>
          </cell>
          <cell r="O112">
            <v>5</v>
          </cell>
          <cell r="Q112">
            <v>294.44</v>
          </cell>
          <cell r="R112">
            <v>318.55</v>
          </cell>
          <cell r="S112">
            <v>20.77</v>
          </cell>
          <cell r="T112">
            <v>22.6</v>
          </cell>
          <cell r="U112">
            <v>50.15</v>
          </cell>
          <cell r="V112">
            <v>36</v>
          </cell>
          <cell r="AF112" t="str">
            <v>ن</v>
          </cell>
          <cell r="AG112">
            <v>147.22</v>
          </cell>
          <cell r="AH112">
            <v>70</v>
          </cell>
        </row>
        <row r="113">
          <cell r="A113">
            <v>112</v>
          </cell>
          <cell r="B113" t="str">
            <v>بنها 112</v>
          </cell>
          <cell r="F113" t="str">
            <v>الثانية</v>
          </cell>
          <cell r="G113" t="str">
            <v>متزوجه</v>
          </cell>
          <cell r="J113" t="str">
            <v>نقابى</v>
          </cell>
          <cell r="M113" t="str">
            <v>نعم</v>
          </cell>
          <cell r="N113">
            <v>14.23</v>
          </cell>
          <cell r="O113">
            <v>5</v>
          </cell>
          <cell r="Q113">
            <v>224.24</v>
          </cell>
          <cell r="R113">
            <v>243.47</v>
          </cell>
          <cell r="S113">
            <v>15.49</v>
          </cell>
          <cell r="T113">
            <v>16.899999999999999</v>
          </cell>
          <cell r="U113">
            <v>37.97</v>
          </cell>
          <cell r="V113">
            <v>36</v>
          </cell>
          <cell r="AG113">
            <v>0</v>
          </cell>
          <cell r="AH113">
            <v>70</v>
          </cell>
        </row>
        <row r="114">
          <cell r="A114">
            <v>113</v>
          </cell>
          <cell r="B114" t="str">
            <v>بنها 113</v>
          </cell>
          <cell r="F114" t="str">
            <v>الثانية</v>
          </cell>
          <cell r="J114" t="str">
            <v>نقابى</v>
          </cell>
          <cell r="M114" t="str">
            <v>نعم</v>
          </cell>
          <cell r="N114">
            <v>16.55</v>
          </cell>
          <cell r="O114">
            <v>5</v>
          </cell>
          <cell r="Q114">
            <v>257.57</v>
          </cell>
          <cell r="R114">
            <v>279.12</v>
          </cell>
          <cell r="S114">
            <v>18.04</v>
          </cell>
          <cell r="T114">
            <v>19.66</v>
          </cell>
          <cell r="U114">
            <v>43.83</v>
          </cell>
          <cell r="V114">
            <v>36</v>
          </cell>
          <cell r="AF114" t="str">
            <v>ن</v>
          </cell>
          <cell r="AG114">
            <v>128.79</v>
          </cell>
          <cell r="AH114">
            <v>70</v>
          </cell>
        </row>
        <row r="115">
          <cell r="A115">
            <v>114</v>
          </cell>
          <cell r="B115" t="str">
            <v>بنها 114</v>
          </cell>
          <cell r="E115" t="str">
            <v>ب ت</v>
          </cell>
          <cell r="F115" t="str">
            <v>الثانية</v>
          </cell>
          <cell r="G115" t="str">
            <v>متزوج</v>
          </cell>
          <cell r="H115">
            <v>2</v>
          </cell>
          <cell r="J115" t="str">
            <v>نقابى</v>
          </cell>
          <cell r="K115" t="str">
            <v>نعم</v>
          </cell>
          <cell r="M115" t="str">
            <v>نعم</v>
          </cell>
          <cell r="N115">
            <v>19.64</v>
          </cell>
          <cell r="O115">
            <v>5</v>
          </cell>
          <cell r="Q115">
            <v>301.48</v>
          </cell>
          <cell r="R115">
            <v>326.12</v>
          </cell>
          <cell r="S115">
            <v>21.3</v>
          </cell>
          <cell r="T115">
            <v>23.2</v>
          </cell>
          <cell r="U115">
            <v>50.42</v>
          </cell>
          <cell r="V115">
            <v>36</v>
          </cell>
          <cell r="AF115" t="str">
            <v>ن</v>
          </cell>
          <cell r="AG115">
            <v>150.74</v>
          </cell>
          <cell r="AH115">
            <v>70</v>
          </cell>
        </row>
        <row r="116">
          <cell r="A116">
            <v>115</v>
          </cell>
          <cell r="B116" t="str">
            <v>بنها 115</v>
          </cell>
          <cell r="E116" t="str">
            <v>ب ت</v>
          </cell>
          <cell r="F116" t="str">
            <v>الثانية</v>
          </cell>
          <cell r="G116" t="str">
            <v>متزوج</v>
          </cell>
          <cell r="J116" t="str">
            <v>نقابى</v>
          </cell>
          <cell r="K116" t="str">
            <v>نعم</v>
          </cell>
          <cell r="M116" t="str">
            <v>نعم</v>
          </cell>
          <cell r="N116">
            <v>18.809999999999999</v>
          </cell>
          <cell r="O116">
            <v>5</v>
          </cell>
          <cell r="Q116">
            <v>296.25</v>
          </cell>
          <cell r="R116">
            <v>320.06</v>
          </cell>
          <cell r="S116">
            <v>20.99</v>
          </cell>
          <cell r="T116">
            <v>22.8</v>
          </cell>
          <cell r="U116">
            <v>50.53</v>
          </cell>
          <cell r="V116">
            <v>36</v>
          </cell>
          <cell r="AF116" t="str">
            <v>ن</v>
          </cell>
          <cell r="AG116">
            <v>148.13</v>
          </cell>
          <cell r="AH116">
            <v>70</v>
          </cell>
        </row>
        <row r="117">
          <cell r="A117">
            <v>116</v>
          </cell>
          <cell r="B117" t="str">
            <v>بنها 116</v>
          </cell>
          <cell r="E117" t="str">
            <v>ب ت</v>
          </cell>
          <cell r="F117" t="str">
            <v>الثانية</v>
          </cell>
          <cell r="G117" t="str">
            <v>متزوج</v>
          </cell>
          <cell r="H117">
            <v>2</v>
          </cell>
          <cell r="J117" t="str">
            <v>نقابى</v>
          </cell>
          <cell r="K117" t="str">
            <v>نعم</v>
          </cell>
          <cell r="M117" t="str">
            <v>نعم</v>
          </cell>
          <cell r="N117">
            <v>15.98</v>
          </cell>
          <cell r="O117">
            <v>5</v>
          </cell>
          <cell r="Q117">
            <v>249.2</v>
          </cell>
          <cell r="R117">
            <v>270.18</v>
          </cell>
          <cell r="S117">
            <v>17.420000000000002</v>
          </cell>
          <cell r="T117">
            <v>19</v>
          </cell>
          <cell r="U117">
            <v>42.36</v>
          </cell>
          <cell r="V117">
            <v>36</v>
          </cell>
          <cell r="AE117" t="str">
            <v>نعم</v>
          </cell>
          <cell r="AF117" t="str">
            <v>ن</v>
          </cell>
          <cell r="AG117">
            <v>124.6</v>
          </cell>
          <cell r="AH117">
            <v>70</v>
          </cell>
        </row>
        <row r="118">
          <cell r="A118">
            <v>117</v>
          </cell>
          <cell r="B118" t="str">
            <v>بنها 117</v>
          </cell>
          <cell r="F118" t="str">
            <v>الثانية</v>
          </cell>
          <cell r="G118" t="str">
            <v>متزوج</v>
          </cell>
          <cell r="H118">
            <v>2</v>
          </cell>
          <cell r="J118" t="str">
            <v>نقابى</v>
          </cell>
          <cell r="M118" t="str">
            <v>نعم</v>
          </cell>
          <cell r="N118">
            <v>20.88</v>
          </cell>
          <cell r="O118">
            <v>5</v>
          </cell>
          <cell r="Q118">
            <v>318.04000000000002</v>
          </cell>
          <cell r="R118">
            <v>343.92</v>
          </cell>
          <cell r="S118">
            <v>22.62</v>
          </cell>
          <cell r="T118">
            <v>24.57</v>
          </cell>
          <cell r="U118">
            <v>54.32</v>
          </cell>
          <cell r="V118">
            <v>36</v>
          </cell>
          <cell r="AF118" t="str">
            <v>ن</v>
          </cell>
          <cell r="AG118">
            <v>159.02000000000001</v>
          </cell>
          <cell r="AH118">
            <v>70</v>
          </cell>
        </row>
        <row r="119">
          <cell r="A119">
            <v>118</v>
          </cell>
          <cell r="B119" t="str">
            <v>بنها 118</v>
          </cell>
          <cell r="F119" t="str">
            <v>الثانية</v>
          </cell>
          <cell r="G119" t="str">
            <v>متزوجه</v>
          </cell>
          <cell r="J119" t="str">
            <v>نقابى</v>
          </cell>
          <cell r="M119" t="str">
            <v>نعم</v>
          </cell>
          <cell r="N119">
            <v>13.12</v>
          </cell>
          <cell r="O119">
            <v>5</v>
          </cell>
          <cell r="Q119">
            <v>209.52</v>
          </cell>
          <cell r="R119">
            <v>227.64000000000001</v>
          </cell>
          <cell r="S119">
            <v>14.38</v>
          </cell>
          <cell r="T119">
            <v>15.74</v>
          </cell>
          <cell r="U119">
            <v>35.380000000000003</v>
          </cell>
          <cell r="V119">
            <v>36</v>
          </cell>
          <cell r="AF119" t="str">
            <v>ن</v>
          </cell>
          <cell r="AG119">
            <v>104.76</v>
          </cell>
          <cell r="AH119">
            <v>70</v>
          </cell>
        </row>
        <row r="120">
          <cell r="A120">
            <v>119</v>
          </cell>
          <cell r="B120" t="str">
            <v>بنها 119</v>
          </cell>
          <cell r="F120" t="str">
            <v>الثانية</v>
          </cell>
          <cell r="G120" t="str">
            <v>متزوجه</v>
          </cell>
          <cell r="J120" t="str">
            <v>نقابى</v>
          </cell>
          <cell r="M120" t="str">
            <v>نعم</v>
          </cell>
          <cell r="N120">
            <v>17.829999999999998</v>
          </cell>
          <cell r="O120">
            <v>5</v>
          </cell>
          <cell r="Q120">
            <v>282.08999999999997</v>
          </cell>
          <cell r="R120">
            <v>304.91999999999996</v>
          </cell>
          <cell r="S120">
            <v>19.46</v>
          </cell>
          <cell r="T120">
            <v>21.68</v>
          </cell>
          <cell r="U120">
            <v>48.13</v>
          </cell>
          <cell r="V120">
            <v>36</v>
          </cell>
          <cell r="AF120" t="str">
            <v>ن</v>
          </cell>
          <cell r="AG120">
            <v>141.05000000000001</v>
          </cell>
          <cell r="AH120">
            <v>70</v>
          </cell>
        </row>
        <row r="121">
          <cell r="A121">
            <v>120</v>
          </cell>
          <cell r="B121" t="str">
            <v>بنها 120</v>
          </cell>
          <cell r="F121" t="str">
            <v>الثانية</v>
          </cell>
          <cell r="G121" t="str">
            <v>متزوج</v>
          </cell>
          <cell r="H121">
            <v>2</v>
          </cell>
          <cell r="J121" t="str">
            <v>نقابى</v>
          </cell>
          <cell r="M121" t="str">
            <v>نعم</v>
          </cell>
          <cell r="N121">
            <v>15.91</v>
          </cell>
          <cell r="O121">
            <v>5</v>
          </cell>
          <cell r="Q121">
            <v>249.5</v>
          </cell>
          <cell r="R121">
            <v>270.41000000000003</v>
          </cell>
          <cell r="S121">
            <v>17.420000000000002</v>
          </cell>
          <cell r="T121">
            <v>19</v>
          </cell>
          <cell r="U121">
            <v>42.42</v>
          </cell>
          <cell r="V121">
            <v>36</v>
          </cell>
          <cell r="AF121" t="str">
            <v>ن</v>
          </cell>
          <cell r="AG121">
            <v>124.75</v>
          </cell>
          <cell r="AH121">
            <v>70</v>
          </cell>
        </row>
        <row r="122">
          <cell r="A122">
            <v>121</v>
          </cell>
          <cell r="B122" t="str">
            <v>بنها 121</v>
          </cell>
          <cell r="F122" t="str">
            <v>الثالثة</v>
          </cell>
          <cell r="G122" t="str">
            <v>متزوجه</v>
          </cell>
          <cell r="J122" t="str">
            <v>نقابى</v>
          </cell>
          <cell r="M122" t="str">
            <v>نعم</v>
          </cell>
          <cell r="N122">
            <v>12.32</v>
          </cell>
          <cell r="O122">
            <v>4</v>
          </cell>
          <cell r="Q122">
            <v>188.88</v>
          </cell>
          <cell r="R122">
            <v>205.2</v>
          </cell>
          <cell r="S122">
            <v>13.2</v>
          </cell>
          <cell r="T122">
            <v>14</v>
          </cell>
          <cell r="U122">
            <v>31.77</v>
          </cell>
          <cell r="V122">
            <v>36</v>
          </cell>
          <cell r="AF122" t="str">
            <v>ن</v>
          </cell>
          <cell r="AG122">
            <v>94.44</v>
          </cell>
          <cell r="AH122">
            <v>70</v>
          </cell>
        </row>
        <row r="123">
          <cell r="A123">
            <v>122</v>
          </cell>
          <cell r="B123" t="str">
            <v>بنها 122</v>
          </cell>
          <cell r="F123" t="str">
            <v>الثانية</v>
          </cell>
          <cell r="G123" t="str">
            <v>متزوجه</v>
          </cell>
          <cell r="J123" t="str">
            <v>نقابى</v>
          </cell>
          <cell r="M123" t="str">
            <v>نعم</v>
          </cell>
          <cell r="N123">
            <v>23.15</v>
          </cell>
          <cell r="O123">
            <v>5</v>
          </cell>
          <cell r="Q123">
            <v>356.35</v>
          </cell>
          <cell r="R123">
            <v>384.5</v>
          </cell>
          <cell r="S123">
            <v>25.1</v>
          </cell>
          <cell r="T123">
            <v>27.74</v>
          </cell>
          <cell r="U123">
            <v>60.04</v>
          </cell>
          <cell r="V123">
            <v>36</v>
          </cell>
          <cell r="AF123" t="str">
            <v>ن</v>
          </cell>
          <cell r="AG123">
            <v>178.18</v>
          </cell>
          <cell r="AH123">
            <v>70</v>
          </cell>
        </row>
        <row r="124">
          <cell r="A124">
            <v>123</v>
          </cell>
          <cell r="B124" t="str">
            <v>بنها 123</v>
          </cell>
          <cell r="F124" t="str">
            <v>الرابعة</v>
          </cell>
          <cell r="G124" t="str">
            <v>متزوجه</v>
          </cell>
          <cell r="J124" t="str">
            <v>نقابى</v>
          </cell>
          <cell r="M124" t="str">
            <v>نعم</v>
          </cell>
          <cell r="N124">
            <v>9.1199999999999992</v>
          </cell>
          <cell r="O124">
            <v>2</v>
          </cell>
          <cell r="Q124">
            <v>118.2</v>
          </cell>
          <cell r="R124">
            <v>129.32</v>
          </cell>
          <cell r="S124">
            <v>9.5</v>
          </cell>
          <cell r="T124">
            <v>10.08</v>
          </cell>
          <cell r="U124">
            <v>30</v>
          </cell>
          <cell r="V124">
            <v>36</v>
          </cell>
          <cell r="AG124">
            <v>0</v>
          </cell>
          <cell r="AH124">
            <v>38</v>
          </cell>
        </row>
        <row r="125">
          <cell r="A125">
            <v>124</v>
          </cell>
          <cell r="B125" t="str">
            <v>بنها 124</v>
          </cell>
          <cell r="F125" t="str">
            <v>الرابعة</v>
          </cell>
          <cell r="G125" t="str">
            <v>متزوجه</v>
          </cell>
          <cell r="J125" t="str">
            <v>نقابى</v>
          </cell>
          <cell r="M125" t="str">
            <v>نعم</v>
          </cell>
          <cell r="N125">
            <v>9.1199999999999992</v>
          </cell>
          <cell r="O125">
            <v>2</v>
          </cell>
          <cell r="Q125">
            <v>118.2</v>
          </cell>
          <cell r="R125">
            <v>129.32</v>
          </cell>
          <cell r="S125">
            <v>9.5</v>
          </cell>
          <cell r="T125">
            <v>10.08</v>
          </cell>
          <cell r="U125">
            <v>30</v>
          </cell>
          <cell r="V125">
            <v>36</v>
          </cell>
          <cell r="AG125">
            <v>0</v>
          </cell>
          <cell r="AH125">
            <v>38</v>
          </cell>
        </row>
        <row r="126">
          <cell r="A126">
            <v>125</v>
          </cell>
          <cell r="B126" t="str">
            <v>بنها 125</v>
          </cell>
          <cell r="F126" t="str">
            <v>الثانية</v>
          </cell>
          <cell r="G126" t="str">
            <v>متزوجه</v>
          </cell>
          <cell r="J126" t="str">
            <v>نقابى</v>
          </cell>
          <cell r="M126" t="str">
            <v>نعم</v>
          </cell>
          <cell r="N126">
            <v>32.75</v>
          </cell>
          <cell r="O126">
            <v>5</v>
          </cell>
          <cell r="Q126">
            <v>481.83</v>
          </cell>
          <cell r="R126">
            <v>519.57999999999993</v>
          </cell>
          <cell r="S126">
            <v>35.32</v>
          </cell>
          <cell r="T126">
            <v>38.21</v>
          </cell>
          <cell r="U126">
            <v>82.66</v>
          </cell>
          <cell r="V126">
            <v>44.65</v>
          </cell>
          <cell r="AC126" t="str">
            <v>لا</v>
          </cell>
          <cell r="AF126" t="str">
            <v>ن</v>
          </cell>
          <cell r="AG126">
            <v>240.92</v>
          </cell>
          <cell r="AH126">
            <v>70</v>
          </cell>
        </row>
        <row r="127">
          <cell r="A127">
            <v>126</v>
          </cell>
          <cell r="B127" t="str">
            <v>بنها 126</v>
          </cell>
          <cell r="F127" t="str">
            <v>الثانية</v>
          </cell>
          <cell r="G127" t="str">
            <v>متزوجه</v>
          </cell>
          <cell r="J127" t="str">
            <v>نقابى</v>
          </cell>
          <cell r="M127" t="str">
            <v>نعم</v>
          </cell>
          <cell r="N127">
            <v>14.47</v>
          </cell>
          <cell r="O127">
            <v>5</v>
          </cell>
          <cell r="Q127">
            <v>228.88</v>
          </cell>
          <cell r="R127">
            <v>248.35</v>
          </cell>
          <cell r="S127">
            <v>15.77</v>
          </cell>
          <cell r="T127">
            <v>17.71</v>
          </cell>
          <cell r="U127">
            <v>38.68</v>
          </cell>
          <cell r="V127">
            <v>36</v>
          </cell>
          <cell r="AF127" t="str">
            <v>ن</v>
          </cell>
          <cell r="AG127">
            <v>114.44</v>
          </cell>
          <cell r="AH127">
            <v>70</v>
          </cell>
        </row>
        <row r="128">
          <cell r="A128">
            <v>127</v>
          </cell>
          <cell r="B128" t="str">
            <v>بنها 127</v>
          </cell>
          <cell r="F128" t="str">
            <v>الثانية</v>
          </cell>
          <cell r="G128" t="str">
            <v>متزوجه</v>
          </cell>
          <cell r="J128" t="str">
            <v>نقابى</v>
          </cell>
          <cell r="M128" t="str">
            <v>نعم</v>
          </cell>
          <cell r="N128">
            <v>15.98</v>
          </cell>
          <cell r="O128">
            <v>5</v>
          </cell>
          <cell r="Q128">
            <v>249.5</v>
          </cell>
          <cell r="R128">
            <v>270.48</v>
          </cell>
          <cell r="S128">
            <v>17.420000000000002</v>
          </cell>
          <cell r="T128">
            <v>19</v>
          </cell>
          <cell r="U128">
            <v>41.42</v>
          </cell>
          <cell r="V128">
            <v>36</v>
          </cell>
          <cell r="AF128" t="str">
            <v>ن</v>
          </cell>
          <cell r="AG128">
            <v>124.75</v>
          </cell>
          <cell r="AH128">
            <v>70</v>
          </cell>
        </row>
        <row r="129">
          <cell r="A129">
            <v>128</v>
          </cell>
          <cell r="B129" t="str">
            <v>بنها 128</v>
          </cell>
          <cell r="F129" t="str">
            <v>الثانية</v>
          </cell>
          <cell r="J129" t="str">
            <v>نقابى</v>
          </cell>
          <cell r="M129" t="str">
            <v>نعم</v>
          </cell>
          <cell r="N129">
            <v>12.72</v>
          </cell>
          <cell r="O129">
            <v>5</v>
          </cell>
          <cell r="Q129">
            <v>199.48</v>
          </cell>
          <cell r="R129">
            <v>217.2</v>
          </cell>
          <cell r="S129">
            <v>13.6</v>
          </cell>
          <cell r="T129">
            <v>14.96</v>
          </cell>
          <cell r="U129">
            <v>32.729999999999997</v>
          </cell>
          <cell r="V129">
            <v>36</v>
          </cell>
          <cell r="AF129" t="str">
            <v>ن</v>
          </cell>
          <cell r="AG129">
            <v>99.74</v>
          </cell>
          <cell r="AH129">
            <v>70</v>
          </cell>
        </row>
        <row r="130">
          <cell r="A130">
            <v>129</v>
          </cell>
          <cell r="B130" t="str">
            <v>بنها 129</v>
          </cell>
          <cell r="F130" t="str">
            <v>الثانية</v>
          </cell>
          <cell r="G130" t="str">
            <v>متزوجه</v>
          </cell>
          <cell r="J130" t="str">
            <v>نقابى</v>
          </cell>
          <cell r="M130" t="str">
            <v>نعم</v>
          </cell>
          <cell r="N130">
            <v>14.23</v>
          </cell>
          <cell r="O130">
            <v>5</v>
          </cell>
          <cell r="Q130">
            <v>224.64</v>
          </cell>
          <cell r="R130">
            <v>243.86999999999998</v>
          </cell>
          <cell r="S130">
            <v>15.49</v>
          </cell>
          <cell r="T130">
            <v>17.399999999999999</v>
          </cell>
          <cell r="U130">
            <v>37.96</v>
          </cell>
          <cell r="V130">
            <v>36</v>
          </cell>
          <cell r="AF130" t="str">
            <v>ن</v>
          </cell>
          <cell r="AG130">
            <v>112.32</v>
          </cell>
          <cell r="AH130">
            <v>70</v>
          </cell>
        </row>
        <row r="131">
          <cell r="A131">
            <v>130</v>
          </cell>
          <cell r="B131" t="str">
            <v>بنها 130</v>
          </cell>
          <cell r="F131" t="str">
            <v>الثانية</v>
          </cell>
          <cell r="G131" t="str">
            <v>متزوجه</v>
          </cell>
          <cell r="J131" t="str">
            <v>نقابى</v>
          </cell>
          <cell r="M131" t="str">
            <v>نعم</v>
          </cell>
          <cell r="N131">
            <v>17.82</v>
          </cell>
          <cell r="O131">
            <v>5</v>
          </cell>
          <cell r="Q131">
            <v>281.42</v>
          </cell>
          <cell r="R131">
            <v>304.24</v>
          </cell>
          <cell r="S131">
            <v>19.91</v>
          </cell>
          <cell r="T131">
            <v>21.63</v>
          </cell>
          <cell r="U131">
            <v>48</v>
          </cell>
          <cell r="V131">
            <v>36</v>
          </cell>
          <cell r="Z131">
            <v>15.76</v>
          </cell>
          <cell r="AG131">
            <v>0</v>
          </cell>
          <cell r="AH131">
            <v>70</v>
          </cell>
        </row>
        <row r="132">
          <cell r="A132">
            <v>131</v>
          </cell>
          <cell r="B132" t="str">
            <v>بنها 131</v>
          </cell>
          <cell r="F132" t="str">
            <v>الثانية</v>
          </cell>
          <cell r="G132" t="str">
            <v>متزوجه</v>
          </cell>
          <cell r="J132" t="str">
            <v>نقابى</v>
          </cell>
          <cell r="M132" t="str">
            <v>نعم</v>
          </cell>
          <cell r="N132">
            <v>13.12</v>
          </cell>
          <cell r="O132">
            <v>5</v>
          </cell>
          <cell r="Q132">
            <v>214.52</v>
          </cell>
          <cell r="R132">
            <v>232.64000000000001</v>
          </cell>
          <cell r="S132">
            <v>14.38</v>
          </cell>
          <cell r="T132">
            <v>16.14</v>
          </cell>
          <cell r="U132">
            <v>36.880000000000003</v>
          </cell>
          <cell r="V132">
            <v>36</v>
          </cell>
          <cell r="AF132" t="str">
            <v>ن</v>
          </cell>
          <cell r="AG132">
            <v>107.26</v>
          </cell>
          <cell r="AH132">
            <v>70</v>
          </cell>
        </row>
        <row r="133">
          <cell r="A133">
            <v>132</v>
          </cell>
          <cell r="B133" t="str">
            <v>بنها 132</v>
          </cell>
          <cell r="F133" t="str">
            <v>الثالثة</v>
          </cell>
          <cell r="G133" t="str">
            <v>متزوج</v>
          </cell>
          <cell r="H133">
            <v>2</v>
          </cell>
          <cell r="N133">
            <v>15.86</v>
          </cell>
          <cell r="O133">
            <v>4</v>
          </cell>
          <cell r="Q133">
            <v>240.31</v>
          </cell>
          <cell r="R133">
            <v>260.17</v>
          </cell>
          <cell r="S133">
            <v>17.260000000000002</v>
          </cell>
          <cell r="T133">
            <v>18.79</v>
          </cell>
          <cell r="U133">
            <v>40.86</v>
          </cell>
          <cell r="V133">
            <v>36</v>
          </cell>
          <cell r="AG133">
            <v>0</v>
          </cell>
          <cell r="AH133">
            <v>70</v>
          </cell>
        </row>
        <row r="134">
          <cell r="A134">
            <v>133</v>
          </cell>
          <cell r="B134" t="str">
            <v>بنها 133</v>
          </cell>
          <cell r="F134" t="str">
            <v>الثانية</v>
          </cell>
          <cell r="G134" t="str">
            <v>متزوجه</v>
          </cell>
          <cell r="J134" t="str">
            <v>نقابى</v>
          </cell>
          <cell r="M134" t="str">
            <v>نعم</v>
          </cell>
          <cell r="N134">
            <v>14.63</v>
          </cell>
          <cell r="O134">
            <v>5</v>
          </cell>
          <cell r="Q134">
            <v>229.59</v>
          </cell>
          <cell r="R134">
            <v>249.22</v>
          </cell>
          <cell r="S134">
            <v>15.89</v>
          </cell>
          <cell r="T134">
            <v>17.3</v>
          </cell>
          <cell r="U134">
            <v>38.81</v>
          </cell>
          <cell r="V134">
            <v>36</v>
          </cell>
          <cell r="AF134" t="str">
            <v>ن</v>
          </cell>
          <cell r="AG134">
            <v>114.8</v>
          </cell>
          <cell r="AH134">
            <v>70</v>
          </cell>
        </row>
        <row r="135">
          <cell r="A135">
            <v>134</v>
          </cell>
          <cell r="B135" t="str">
            <v>بنها 134</v>
          </cell>
          <cell r="F135" t="str">
            <v>الثانية</v>
          </cell>
          <cell r="G135" t="str">
            <v>متزوجه</v>
          </cell>
          <cell r="J135" t="str">
            <v>نقابى</v>
          </cell>
          <cell r="M135" t="str">
            <v>نعم</v>
          </cell>
          <cell r="N135">
            <v>16.78</v>
          </cell>
          <cell r="O135">
            <v>5</v>
          </cell>
          <cell r="Q135">
            <v>261.19</v>
          </cell>
          <cell r="R135">
            <v>282.97000000000003</v>
          </cell>
          <cell r="S135">
            <v>18.8</v>
          </cell>
          <cell r="T135">
            <v>20.46</v>
          </cell>
          <cell r="U135">
            <v>44.43</v>
          </cell>
          <cell r="V135">
            <v>36</v>
          </cell>
          <cell r="AF135" t="str">
            <v>ن</v>
          </cell>
          <cell r="AG135">
            <v>130.6</v>
          </cell>
          <cell r="AH135">
            <v>70</v>
          </cell>
        </row>
        <row r="136">
          <cell r="A136">
            <v>135</v>
          </cell>
          <cell r="B136" t="str">
            <v>بنها 135</v>
          </cell>
          <cell r="F136" t="str">
            <v>الثانية</v>
          </cell>
          <cell r="G136" t="str">
            <v>متزوجه</v>
          </cell>
          <cell r="J136" t="str">
            <v>نقابى</v>
          </cell>
          <cell r="M136" t="str">
            <v>نعم</v>
          </cell>
          <cell r="N136">
            <v>13.12</v>
          </cell>
          <cell r="O136">
            <v>5</v>
          </cell>
          <cell r="Q136">
            <v>214.52</v>
          </cell>
          <cell r="R136">
            <v>232.64000000000001</v>
          </cell>
          <cell r="S136">
            <v>14.78</v>
          </cell>
          <cell r="T136">
            <v>16.14</v>
          </cell>
          <cell r="U136">
            <v>36.18</v>
          </cell>
          <cell r="V136">
            <v>36</v>
          </cell>
          <cell r="AF136" t="str">
            <v>ن</v>
          </cell>
          <cell r="AG136">
            <v>107.26</v>
          </cell>
          <cell r="AH136">
            <v>70</v>
          </cell>
        </row>
        <row r="137">
          <cell r="A137">
            <v>136</v>
          </cell>
          <cell r="B137" t="str">
            <v>بنها 136</v>
          </cell>
          <cell r="F137" t="str">
            <v>الثانية</v>
          </cell>
          <cell r="G137" t="str">
            <v>متزوجه</v>
          </cell>
          <cell r="J137" t="str">
            <v>نقابى</v>
          </cell>
          <cell r="M137" t="str">
            <v>نعم</v>
          </cell>
          <cell r="N137">
            <v>13.12</v>
          </cell>
          <cell r="O137">
            <v>5</v>
          </cell>
          <cell r="Q137">
            <v>209.52</v>
          </cell>
          <cell r="R137">
            <v>227.64000000000001</v>
          </cell>
          <cell r="S137">
            <v>14.78</v>
          </cell>
          <cell r="T137">
            <v>15.74</v>
          </cell>
          <cell r="U137">
            <v>34.380000000000003</v>
          </cell>
          <cell r="V137">
            <v>36</v>
          </cell>
          <cell r="AF137" t="str">
            <v>ن</v>
          </cell>
          <cell r="AG137">
            <v>104.76</v>
          </cell>
          <cell r="AH137">
            <v>70</v>
          </cell>
        </row>
        <row r="138">
          <cell r="A138">
            <v>137</v>
          </cell>
          <cell r="B138" t="str">
            <v>بنها 137</v>
          </cell>
          <cell r="F138" t="str">
            <v>الثالثة</v>
          </cell>
          <cell r="G138" t="str">
            <v>متزوج</v>
          </cell>
          <cell r="H138">
            <v>2</v>
          </cell>
          <cell r="J138" t="str">
            <v>نقابى</v>
          </cell>
          <cell r="M138" t="str">
            <v>نعم</v>
          </cell>
          <cell r="N138">
            <v>4.8</v>
          </cell>
          <cell r="O138">
            <v>4</v>
          </cell>
          <cell r="Q138">
            <v>147.19999999999999</v>
          </cell>
          <cell r="R138">
            <v>156</v>
          </cell>
          <cell r="S138">
            <v>4.8</v>
          </cell>
          <cell r="T138">
            <v>4.8</v>
          </cell>
          <cell r="U138">
            <v>30</v>
          </cell>
          <cell r="V138">
            <v>36</v>
          </cell>
          <cell r="W138">
            <v>5.12</v>
          </cell>
          <cell r="Z138">
            <v>2</v>
          </cell>
          <cell r="AF138" t="str">
            <v>ن</v>
          </cell>
          <cell r="AG138">
            <v>73.599999999999994</v>
          </cell>
          <cell r="AH138">
            <v>70</v>
          </cell>
        </row>
        <row r="139">
          <cell r="A139">
            <v>138</v>
          </cell>
          <cell r="B139" t="str">
            <v>بنها 138</v>
          </cell>
          <cell r="F139" t="str">
            <v>الثالثة</v>
          </cell>
          <cell r="G139" t="str">
            <v>متزوج</v>
          </cell>
          <cell r="H139">
            <v>1</v>
          </cell>
          <cell r="J139" t="str">
            <v>نقابى</v>
          </cell>
          <cell r="M139" t="str">
            <v>نعم</v>
          </cell>
          <cell r="N139">
            <v>11.52</v>
          </cell>
          <cell r="O139">
            <v>4</v>
          </cell>
          <cell r="Q139">
            <v>165.44</v>
          </cell>
          <cell r="R139">
            <v>180.96</v>
          </cell>
          <cell r="S139">
            <v>12.4</v>
          </cell>
          <cell r="T139">
            <v>13.28</v>
          </cell>
          <cell r="U139">
            <v>30</v>
          </cell>
          <cell r="V139">
            <v>36</v>
          </cell>
          <cell r="AF139" t="str">
            <v>ن</v>
          </cell>
          <cell r="AG139">
            <v>82.72</v>
          </cell>
          <cell r="AH139">
            <v>70</v>
          </cell>
        </row>
        <row r="140">
          <cell r="A140">
            <v>139</v>
          </cell>
          <cell r="B140" t="str">
            <v>بنها 139</v>
          </cell>
          <cell r="E140" t="str">
            <v>ب ت</v>
          </cell>
          <cell r="F140" t="str">
            <v>الثانية</v>
          </cell>
          <cell r="G140" t="str">
            <v>متزوج</v>
          </cell>
          <cell r="H140">
            <v>2</v>
          </cell>
          <cell r="J140" t="str">
            <v>نقابى</v>
          </cell>
          <cell r="K140" t="str">
            <v>نعم</v>
          </cell>
          <cell r="M140" t="str">
            <v>نعم</v>
          </cell>
          <cell r="N140">
            <v>15.58</v>
          </cell>
          <cell r="O140">
            <v>5</v>
          </cell>
          <cell r="Q140">
            <v>249.2</v>
          </cell>
          <cell r="R140">
            <v>269.77999999999997</v>
          </cell>
          <cell r="S140">
            <v>17.420000000000002</v>
          </cell>
          <cell r="T140">
            <v>19</v>
          </cell>
          <cell r="U140">
            <v>42.36</v>
          </cell>
          <cell r="V140">
            <v>36</v>
          </cell>
          <cell r="AF140" t="str">
            <v>ن</v>
          </cell>
          <cell r="AG140">
            <v>124.6</v>
          </cell>
          <cell r="AH140">
            <v>70</v>
          </cell>
        </row>
        <row r="141">
          <cell r="A141">
            <v>140</v>
          </cell>
          <cell r="B141" t="str">
            <v>بنها 140</v>
          </cell>
          <cell r="E141" t="str">
            <v>ب ت</v>
          </cell>
          <cell r="F141" t="str">
            <v>الثانية</v>
          </cell>
          <cell r="G141" t="str">
            <v>متزوجه</v>
          </cell>
          <cell r="J141" t="str">
            <v>نقابى</v>
          </cell>
          <cell r="K141" t="str">
            <v>نعم</v>
          </cell>
          <cell r="M141" t="str">
            <v>نعم</v>
          </cell>
          <cell r="N141">
            <v>15.58</v>
          </cell>
          <cell r="O141">
            <v>5</v>
          </cell>
          <cell r="Q141">
            <v>244.3</v>
          </cell>
          <cell r="R141">
            <v>264.88</v>
          </cell>
          <cell r="S141">
            <v>17.52</v>
          </cell>
          <cell r="T141">
            <v>19.100000000000001</v>
          </cell>
          <cell r="U141">
            <v>41.54</v>
          </cell>
          <cell r="V141">
            <v>36</v>
          </cell>
          <cell r="AF141" t="str">
            <v>ن</v>
          </cell>
          <cell r="AG141">
            <v>122.15</v>
          </cell>
          <cell r="AH141">
            <v>70</v>
          </cell>
        </row>
        <row r="142">
          <cell r="A142">
            <v>141</v>
          </cell>
          <cell r="B142" t="str">
            <v>بنها 141</v>
          </cell>
          <cell r="F142" t="str">
            <v>الثانية</v>
          </cell>
          <cell r="G142" t="str">
            <v>متزوجه</v>
          </cell>
          <cell r="J142" t="str">
            <v>نقابى</v>
          </cell>
          <cell r="M142" t="str">
            <v>نعم</v>
          </cell>
          <cell r="N142">
            <v>15.88</v>
          </cell>
          <cell r="O142">
            <v>5</v>
          </cell>
          <cell r="Q142">
            <v>248.25</v>
          </cell>
          <cell r="R142">
            <v>269.13</v>
          </cell>
          <cell r="S142">
            <v>17.34</v>
          </cell>
          <cell r="T142">
            <v>18.920000000000002</v>
          </cell>
          <cell r="U142">
            <v>41.18</v>
          </cell>
          <cell r="V142">
            <v>36</v>
          </cell>
          <cell r="AF142" t="str">
            <v>ن</v>
          </cell>
          <cell r="AG142">
            <v>124.13</v>
          </cell>
          <cell r="AH142">
            <v>70</v>
          </cell>
        </row>
        <row r="143">
          <cell r="A143">
            <v>142</v>
          </cell>
          <cell r="B143" t="str">
            <v>بنها 142</v>
          </cell>
          <cell r="E143" t="str">
            <v>ب ت</v>
          </cell>
          <cell r="F143" t="str">
            <v>الثانية</v>
          </cell>
          <cell r="G143" t="str">
            <v>متزوج</v>
          </cell>
          <cell r="H143">
            <v>2</v>
          </cell>
          <cell r="J143" t="str">
            <v>نقابى</v>
          </cell>
          <cell r="K143" t="str">
            <v>نعم</v>
          </cell>
          <cell r="M143" t="str">
            <v>نعم</v>
          </cell>
          <cell r="N143">
            <v>34.479999999999997</v>
          </cell>
          <cell r="O143">
            <v>5</v>
          </cell>
          <cell r="P143">
            <v>-5</v>
          </cell>
          <cell r="Q143">
            <v>510.85</v>
          </cell>
          <cell r="R143">
            <v>545.33000000000004</v>
          </cell>
          <cell r="S143">
            <v>37.200000000000003</v>
          </cell>
          <cell r="T143">
            <v>40.229999999999997</v>
          </cell>
          <cell r="U143">
            <v>86.91</v>
          </cell>
          <cell r="V143">
            <v>46.89</v>
          </cell>
          <cell r="AC143" t="str">
            <v>لا</v>
          </cell>
          <cell r="AF143" t="str">
            <v>ن</v>
          </cell>
          <cell r="AG143">
            <v>255.43</v>
          </cell>
          <cell r="AH143">
            <v>70</v>
          </cell>
        </row>
        <row r="144">
          <cell r="A144">
            <v>143</v>
          </cell>
          <cell r="B144" t="str">
            <v>بنها 143</v>
          </cell>
          <cell r="F144" t="str">
            <v>الثالثة</v>
          </cell>
          <cell r="G144" t="str">
            <v>متزوجه</v>
          </cell>
          <cell r="J144" t="str">
            <v>نقابى</v>
          </cell>
          <cell r="M144" t="str">
            <v>نعم</v>
          </cell>
          <cell r="N144">
            <v>11.92</v>
          </cell>
          <cell r="O144">
            <v>4</v>
          </cell>
          <cell r="Q144">
            <v>173.44</v>
          </cell>
          <cell r="R144">
            <v>189.35999999999999</v>
          </cell>
          <cell r="S144">
            <v>12.8</v>
          </cell>
          <cell r="T144">
            <v>13.6</v>
          </cell>
          <cell r="U144">
            <v>30</v>
          </cell>
          <cell r="V144">
            <v>36</v>
          </cell>
          <cell r="AF144" t="str">
            <v>ن</v>
          </cell>
          <cell r="AG144">
            <v>86.72</v>
          </cell>
          <cell r="AH144">
            <v>70</v>
          </cell>
        </row>
        <row r="145">
          <cell r="A145">
            <v>144</v>
          </cell>
          <cell r="B145" t="str">
            <v>بنها 144</v>
          </cell>
          <cell r="F145" t="str">
            <v>الثانية</v>
          </cell>
          <cell r="G145" t="str">
            <v>متزوجه</v>
          </cell>
          <cell r="J145" t="str">
            <v>نقابى</v>
          </cell>
          <cell r="M145" t="str">
            <v>نعم</v>
          </cell>
          <cell r="N145">
            <v>21.48</v>
          </cell>
          <cell r="O145">
            <v>5</v>
          </cell>
          <cell r="Q145">
            <v>327.99</v>
          </cell>
          <cell r="R145">
            <v>354.47</v>
          </cell>
          <cell r="S145">
            <v>23.31</v>
          </cell>
          <cell r="T145">
            <v>25.32</v>
          </cell>
          <cell r="U145">
            <v>55.99</v>
          </cell>
          <cell r="V145">
            <v>36</v>
          </cell>
          <cell r="AF145" t="str">
            <v>ن</v>
          </cell>
          <cell r="AG145">
            <v>164</v>
          </cell>
          <cell r="AH145">
            <v>70</v>
          </cell>
        </row>
        <row r="146">
          <cell r="A146">
            <v>145</v>
          </cell>
          <cell r="B146" t="str">
            <v>بنها 145</v>
          </cell>
          <cell r="F146" t="str">
            <v>الثانية</v>
          </cell>
          <cell r="G146" t="str">
            <v>متزوجه</v>
          </cell>
          <cell r="J146" t="str">
            <v>نقابى</v>
          </cell>
          <cell r="M146" t="str">
            <v>نعم</v>
          </cell>
          <cell r="N146">
            <v>20.85</v>
          </cell>
          <cell r="O146">
            <v>5</v>
          </cell>
          <cell r="Q146">
            <v>324.02999999999997</v>
          </cell>
          <cell r="R146">
            <v>349.88</v>
          </cell>
          <cell r="S146">
            <v>22.64</v>
          </cell>
          <cell r="T146">
            <v>24.6</v>
          </cell>
          <cell r="U146">
            <v>54.44</v>
          </cell>
          <cell r="V146">
            <v>36</v>
          </cell>
          <cell r="W146">
            <v>22.6</v>
          </cell>
          <cell r="AF146" t="str">
            <v>ن</v>
          </cell>
          <cell r="AG146">
            <v>162.02000000000001</v>
          </cell>
          <cell r="AH146">
            <v>70</v>
          </cell>
        </row>
        <row r="147">
          <cell r="A147">
            <v>146</v>
          </cell>
          <cell r="B147" t="str">
            <v>بنها 146</v>
          </cell>
          <cell r="F147" t="str">
            <v>الثالثة</v>
          </cell>
          <cell r="G147" t="str">
            <v>متزوجه</v>
          </cell>
          <cell r="J147" t="str">
            <v>نقابى</v>
          </cell>
          <cell r="M147" t="str">
            <v>نعم</v>
          </cell>
          <cell r="N147">
            <v>11.52</v>
          </cell>
          <cell r="O147">
            <v>4</v>
          </cell>
          <cell r="Q147">
            <v>159.19999999999999</v>
          </cell>
          <cell r="R147">
            <v>174.72</v>
          </cell>
          <cell r="S147">
            <v>12</v>
          </cell>
          <cell r="T147">
            <v>12.88</v>
          </cell>
          <cell r="U147">
            <v>30</v>
          </cell>
          <cell r="V147">
            <v>36</v>
          </cell>
          <cell r="AF147" t="str">
            <v>ن</v>
          </cell>
          <cell r="AG147">
            <v>79.599999999999994</v>
          </cell>
          <cell r="AH147">
            <v>70</v>
          </cell>
        </row>
        <row r="148">
          <cell r="A148">
            <v>147</v>
          </cell>
          <cell r="B148" t="str">
            <v>بنها 147</v>
          </cell>
          <cell r="F148" t="str">
            <v>الثانية</v>
          </cell>
          <cell r="G148" t="str">
            <v>متزوجه</v>
          </cell>
          <cell r="J148" t="str">
            <v>نقابى</v>
          </cell>
          <cell r="M148" t="str">
            <v>نعم</v>
          </cell>
          <cell r="N148">
            <v>18.34</v>
          </cell>
          <cell r="O148">
            <v>5</v>
          </cell>
          <cell r="Q148">
            <v>283.64999999999998</v>
          </cell>
          <cell r="R148">
            <v>306.98999999999995</v>
          </cell>
          <cell r="S148">
            <v>19.96</v>
          </cell>
          <cell r="T148">
            <v>21.72</v>
          </cell>
          <cell r="U148">
            <v>48.28</v>
          </cell>
          <cell r="V148">
            <v>36</v>
          </cell>
          <cell r="AF148" t="str">
            <v>ن</v>
          </cell>
          <cell r="AG148">
            <v>141.83000000000001</v>
          </cell>
          <cell r="AH148">
            <v>70</v>
          </cell>
        </row>
        <row r="149">
          <cell r="A149">
            <v>148</v>
          </cell>
          <cell r="B149" t="str">
            <v>بنها 148</v>
          </cell>
          <cell r="F149" t="str">
            <v>الثانية</v>
          </cell>
          <cell r="G149" t="str">
            <v>متزوج</v>
          </cell>
          <cell r="H149">
            <v>1</v>
          </cell>
          <cell r="J149" t="str">
            <v>نقابى</v>
          </cell>
          <cell r="M149" t="str">
            <v>نعم</v>
          </cell>
          <cell r="N149">
            <v>14.23</v>
          </cell>
          <cell r="O149">
            <v>5</v>
          </cell>
          <cell r="Q149">
            <v>223.24</v>
          </cell>
          <cell r="R149">
            <v>242.47</v>
          </cell>
          <cell r="S149">
            <v>15.49</v>
          </cell>
          <cell r="T149">
            <v>16.89</v>
          </cell>
          <cell r="U149">
            <v>37.770000000000003</v>
          </cell>
          <cell r="V149">
            <v>36</v>
          </cell>
          <cell r="AF149" t="str">
            <v>ن</v>
          </cell>
          <cell r="AG149">
            <v>111.62</v>
          </cell>
          <cell r="AH149">
            <v>70</v>
          </cell>
        </row>
        <row r="150">
          <cell r="A150">
            <v>149</v>
          </cell>
          <cell r="B150" t="str">
            <v>بنها 149</v>
          </cell>
          <cell r="E150" t="str">
            <v>ب ت</v>
          </cell>
          <cell r="F150" t="str">
            <v>كبير</v>
          </cell>
          <cell r="G150" t="str">
            <v>متزوجه</v>
          </cell>
          <cell r="J150" t="str">
            <v>نقابى</v>
          </cell>
          <cell r="K150" t="str">
            <v>نعم</v>
          </cell>
          <cell r="M150" t="str">
            <v>نعم</v>
          </cell>
          <cell r="N150">
            <v>32.770000000000003</v>
          </cell>
          <cell r="O150">
            <v>6</v>
          </cell>
          <cell r="Q150">
            <v>488.35</v>
          </cell>
          <cell r="R150">
            <v>527.12</v>
          </cell>
          <cell r="S150">
            <v>35.36</v>
          </cell>
          <cell r="T150">
            <v>38.21</v>
          </cell>
          <cell r="U150">
            <v>83.76</v>
          </cell>
          <cell r="V150">
            <v>45.25</v>
          </cell>
          <cell r="AC150" t="str">
            <v>لا</v>
          </cell>
          <cell r="AF150" t="str">
            <v>ن</v>
          </cell>
          <cell r="AG150">
            <v>244.18</v>
          </cell>
          <cell r="AH150">
            <v>125</v>
          </cell>
        </row>
        <row r="151">
          <cell r="A151">
            <v>150</v>
          </cell>
          <cell r="B151" t="str">
            <v>بنها 150</v>
          </cell>
          <cell r="E151" t="str">
            <v>ب ت</v>
          </cell>
          <cell r="F151" t="str">
            <v>الثانية</v>
          </cell>
          <cell r="G151" t="str">
            <v>متزوجه</v>
          </cell>
          <cell r="J151" t="str">
            <v>نقابى</v>
          </cell>
          <cell r="K151" t="str">
            <v>نعم</v>
          </cell>
          <cell r="M151" t="str">
            <v>نعم</v>
          </cell>
          <cell r="N151">
            <v>22.99</v>
          </cell>
          <cell r="O151">
            <v>5</v>
          </cell>
          <cell r="Q151">
            <v>353.19</v>
          </cell>
          <cell r="R151">
            <v>381.18</v>
          </cell>
          <cell r="S151">
            <v>24.94</v>
          </cell>
          <cell r="T151">
            <v>27.57</v>
          </cell>
          <cell r="U151">
            <v>59.66</v>
          </cell>
          <cell r="V151">
            <v>36</v>
          </cell>
          <cell r="AF151" t="str">
            <v>ن</v>
          </cell>
          <cell r="AG151">
            <v>176.6</v>
          </cell>
          <cell r="AH151">
            <v>70</v>
          </cell>
        </row>
        <row r="152">
          <cell r="A152">
            <v>151</v>
          </cell>
          <cell r="B152" t="str">
            <v>بنها 151</v>
          </cell>
          <cell r="F152" t="str">
            <v>الثانية</v>
          </cell>
          <cell r="G152" t="str">
            <v>متزوجه</v>
          </cell>
          <cell r="J152" t="str">
            <v>نقابى</v>
          </cell>
          <cell r="M152" t="str">
            <v>نعم</v>
          </cell>
          <cell r="N152">
            <v>15.58</v>
          </cell>
          <cell r="O152">
            <v>5</v>
          </cell>
          <cell r="Q152">
            <v>239.32</v>
          </cell>
          <cell r="R152">
            <v>259.89999999999998</v>
          </cell>
          <cell r="S152">
            <v>17.03</v>
          </cell>
          <cell r="T152">
            <v>18.61</v>
          </cell>
          <cell r="U152">
            <v>40.549999999999997</v>
          </cell>
          <cell r="V152">
            <v>36</v>
          </cell>
          <cell r="AF152" t="str">
            <v>ن</v>
          </cell>
          <cell r="AG152">
            <v>119.66</v>
          </cell>
          <cell r="AH152">
            <v>70</v>
          </cell>
        </row>
        <row r="153">
          <cell r="A153">
            <v>152</v>
          </cell>
          <cell r="B153" t="str">
            <v>بنها 152</v>
          </cell>
          <cell r="F153" t="str">
            <v>الثانية</v>
          </cell>
          <cell r="G153" t="str">
            <v>متزوجه</v>
          </cell>
          <cell r="J153" t="str">
            <v>نقابى</v>
          </cell>
          <cell r="M153" t="str">
            <v>نعم</v>
          </cell>
          <cell r="N153">
            <v>19.62</v>
          </cell>
          <cell r="O153">
            <v>5</v>
          </cell>
          <cell r="Q153">
            <v>300.16000000000003</v>
          </cell>
          <cell r="R153">
            <v>324.78000000000003</v>
          </cell>
          <cell r="S153">
            <v>21.29</v>
          </cell>
          <cell r="T153">
            <v>23.11</v>
          </cell>
          <cell r="U153">
            <v>51.19</v>
          </cell>
          <cell r="V153">
            <v>36</v>
          </cell>
          <cell r="AF153" t="str">
            <v>ن</v>
          </cell>
          <cell r="AG153">
            <v>150.08000000000001</v>
          </cell>
          <cell r="AH153">
            <v>70</v>
          </cell>
        </row>
        <row r="154">
          <cell r="A154">
            <v>153</v>
          </cell>
          <cell r="B154" t="str">
            <v>بنها 153</v>
          </cell>
          <cell r="F154" t="str">
            <v>الثانية</v>
          </cell>
          <cell r="G154" t="str">
            <v>متزوجه</v>
          </cell>
          <cell r="J154" t="str">
            <v>نقابى</v>
          </cell>
          <cell r="M154" t="str">
            <v>نعم</v>
          </cell>
          <cell r="N154">
            <v>18.32</v>
          </cell>
          <cell r="O154">
            <v>5</v>
          </cell>
          <cell r="Q154">
            <v>288.49</v>
          </cell>
          <cell r="R154">
            <v>311.81</v>
          </cell>
          <cell r="S154">
            <v>19.940000000000001</v>
          </cell>
          <cell r="T154">
            <v>24.13</v>
          </cell>
          <cell r="U154">
            <v>52.34</v>
          </cell>
          <cell r="V154">
            <v>36</v>
          </cell>
          <cell r="AF154" t="str">
            <v>ن</v>
          </cell>
          <cell r="AG154">
            <v>144.25</v>
          </cell>
          <cell r="AH154">
            <v>70</v>
          </cell>
        </row>
        <row r="155">
          <cell r="A155">
            <v>154</v>
          </cell>
          <cell r="B155" t="str">
            <v>بنها 154</v>
          </cell>
          <cell r="F155" t="str">
            <v>الثانية</v>
          </cell>
          <cell r="G155" t="str">
            <v>متزوجه</v>
          </cell>
          <cell r="J155" t="str">
            <v>نقابى</v>
          </cell>
          <cell r="M155" t="str">
            <v>نعم</v>
          </cell>
          <cell r="N155">
            <v>17.88</v>
          </cell>
          <cell r="O155">
            <v>5</v>
          </cell>
          <cell r="Q155">
            <v>277.08999999999997</v>
          </cell>
          <cell r="R155">
            <v>299.96999999999997</v>
          </cell>
          <cell r="S155">
            <v>19.46</v>
          </cell>
          <cell r="T155">
            <v>21.19</v>
          </cell>
          <cell r="U155">
            <v>47.13</v>
          </cell>
          <cell r="V155">
            <v>36</v>
          </cell>
          <cell r="AF155" t="str">
            <v>ن</v>
          </cell>
          <cell r="AG155">
            <v>138.55000000000001</v>
          </cell>
          <cell r="AH155">
            <v>70</v>
          </cell>
        </row>
        <row r="156">
          <cell r="A156">
            <v>155</v>
          </cell>
          <cell r="B156" t="str">
            <v>بنها 155</v>
          </cell>
          <cell r="F156" t="str">
            <v>الثانية</v>
          </cell>
          <cell r="G156" t="str">
            <v>متزوجه</v>
          </cell>
          <cell r="J156" t="str">
            <v>نقابى</v>
          </cell>
          <cell r="M156" t="str">
            <v>نعم</v>
          </cell>
          <cell r="N156">
            <v>14.47</v>
          </cell>
          <cell r="O156">
            <v>5</v>
          </cell>
          <cell r="Q156">
            <v>228.88</v>
          </cell>
          <cell r="R156">
            <v>248.35</v>
          </cell>
          <cell r="S156">
            <v>15.78</v>
          </cell>
          <cell r="T156">
            <v>17.72</v>
          </cell>
          <cell r="U156">
            <v>38.69</v>
          </cell>
          <cell r="V156">
            <v>36</v>
          </cell>
          <cell r="AG156">
            <v>0</v>
          </cell>
          <cell r="AH156">
            <v>70</v>
          </cell>
        </row>
        <row r="157">
          <cell r="A157">
            <v>156</v>
          </cell>
          <cell r="B157" t="str">
            <v>بنها 156</v>
          </cell>
          <cell r="F157" t="str">
            <v>الرابعة</v>
          </cell>
          <cell r="G157" t="str">
            <v>متزوجه</v>
          </cell>
          <cell r="N157">
            <v>10.29</v>
          </cell>
          <cell r="O157">
            <v>2</v>
          </cell>
          <cell r="Q157">
            <v>155.11000000000001</v>
          </cell>
          <cell r="R157">
            <v>167.4</v>
          </cell>
          <cell r="S157">
            <v>11.1</v>
          </cell>
          <cell r="T157">
            <v>12</v>
          </cell>
          <cell r="U157">
            <v>30</v>
          </cell>
          <cell r="V157">
            <v>36</v>
          </cell>
          <cell r="AG157">
            <v>0</v>
          </cell>
          <cell r="AH157">
            <v>38</v>
          </cell>
        </row>
        <row r="158">
          <cell r="A158">
            <v>157</v>
          </cell>
          <cell r="B158" t="str">
            <v>بنها 157</v>
          </cell>
          <cell r="F158" t="str">
            <v>الرابعة</v>
          </cell>
          <cell r="N158">
            <v>4.4000000000000004</v>
          </cell>
          <cell r="O158">
            <v>2</v>
          </cell>
          <cell r="Q158">
            <v>129.6</v>
          </cell>
          <cell r="R158">
            <v>136</v>
          </cell>
          <cell r="S158">
            <v>4.4000000000000004</v>
          </cell>
          <cell r="T158">
            <v>4.4000000000000004</v>
          </cell>
          <cell r="U158">
            <v>30</v>
          </cell>
          <cell r="V158">
            <v>36</v>
          </cell>
          <cell r="AG158">
            <v>0</v>
          </cell>
          <cell r="AH158">
            <v>38</v>
          </cell>
        </row>
        <row r="159">
          <cell r="A159">
            <v>158</v>
          </cell>
          <cell r="B159" t="str">
            <v>بنها 158</v>
          </cell>
          <cell r="F159" t="str">
            <v>الخامسة</v>
          </cell>
          <cell r="G159" t="str">
            <v>متزوج</v>
          </cell>
          <cell r="H159">
            <v>2</v>
          </cell>
          <cell r="N159">
            <v>8.64</v>
          </cell>
          <cell r="O159">
            <v>1.5</v>
          </cell>
          <cell r="Q159">
            <v>111.9</v>
          </cell>
          <cell r="R159">
            <v>122.04</v>
          </cell>
          <cell r="S159">
            <v>9</v>
          </cell>
          <cell r="T159">
            <v>9.51</v>
          </cell>
          <cell r="U159">
            <v>30</v>
          </cell>
          <cell r="V159">
            <v>36</v>
          </cell>
          <cell r="X159">
            <v>7.73</v>
          </cell>
          <cell r="AD159" t="str">
            <v>نعم</v>
          </cell>
          <cell r="AE159" t="str">
            <v>نعم</v>
          </cell>
          <cell r="AG159">
            <v>0</v>
          </cell>
          <cell r="AH159">
            <v>36</v>
          </cell>
        </row>
        <row r="160">
          <cell r="A160">
            <v>159</v>
          </cell>
          <cell r="B160" t="str">
            <v>بنها 159</v>
          </cell>
          <cell r="F160" t="str">
            <v>الخامسة</v>
          </cell>
          <cell r="G160" t="str">
            <v>متزوجه</v>
          </cell>
          <cell r="N160">
            <v>3.6</v>
          </cell>
          <cell r="O160">
            <v>1.5</v>
          </cell>
          <cell r="Q160">
            <v>107.4</v>
          </cell>
          <cell r="R160">
            <v>112.5</v>
          </cell>
          <cell r="S160">
            <v>3.6</v>
          </cell>
          <cell r="T160">
            <v>3.6</v>
          </cell>
          <cell r="U160">
            <v>30</v>
          </cell>
          <cell r="V160">
            <v>36</v>
          </cell>
          <cell r="AG160">
            <v>0</v>
          </cell>
          <cell r="AH160">
            <v>36</v>
          </cell>
        </row>
        <row r="161">
          <cell r="A161">
            <v>160</v>
          </cell>
          <cell r="B161" t="str">
            <v>بنها 160</v>
          </cell>
          <cell r="F161" t="str">
            <v>الخامسة</v>
          </cell>
          <cell r="N161">
            <v>3.6</v>
          </cell>
          <cell r="O161">
            <v>1.5</v>
          </cell>
          <cell r="Q161">
            <v>107.4</v>
          </cell>
          <cell r="R161">
            <v>112.5</v>
          </cell>
          <cell r="S161">
            <v>3.6</v>
          </cell>
          <cell r="T161">
            <v>3.6</v>
          </cell>
          <cell r="U161">
            <v>30</v>
          </cell>
          <cell r="V161">
            <v>36</v>
          </cell>
          <cell r="AD161" t="str">
            <v>نعم</v>
          </cell>
          <cell r="AE161" t="str">
            <v>نعم</v>
          </cell>
          <cell r="AG161">
            <v>0</v>
          </cell>
          <cell r="AH161">
            <v>36</v>
          </cell>
        </row>
        <row r="162">
          <cell r="A162">
            <v>161</v>
          </cell>
          <cell r="B162" t="str">
            <v>بنها 161</v>
          </cell>
          <cell r="F162" t="str">
            <v>الخامسة</v>
          </cell>
          <cell r="G162" t="str">
            <v>متزوج</v>
          </cell>
          <cell r="H162">
            <v>2</v>
          </cell>
          <cell r="N162">
            <v>3.6</v>
          </cell>
          <cell r="O162">
            <v>1.5</v>
          </cell>
          <cell r="Q162">
            <v>107.4</v>
          </cell>
          <cell r="R162">
            <v>112.5</v>
          </cell>
          <cell r="S162">
            <v>3.6</v>
          </cell>
          <cell r="T162">
            <v>3.6</v>
          </cell>
          <cell r="U162">
            <v>30</v>
          </cell>
          <cell r="V162">
            <v>36</v>
          </cell>
          <cell r="AG162">
            <v>0</v>
          </cell>
          <cell r="AH162">
            <v>36</v>
          </cell>
        </row>
        <row r="163">
          <cell r="A163">
            <v>162</v>
          </cell>
          <cell r="B163" t="str">
            <v>بنها 162</v>
          </cell>
          <cell r="F163" t="str">
            <v>الخامسة</v>
          </cell>
          <cell r="N163">
            <v>3.6</v>
          </cell>
          <cell r="O163">
            <v>1.5</v>
          </cell>
          <cell r="Q163">
            <v>107.4</v>
          </cell>
          <cell r="R163">
            <v>112.5</v>
          </cell>
          <cell r="S163">
            <v>3.6</v>
          </cell>
          <cell r="T163">
            <v>3.6</v>
          </cell>
          <cell r="U163">
            <v>30</v>
          </cell>
          <cell r="V163">
            <v>36</v>
          </cell>
          <cell r="AG163">
            <v>0</v>
          </cell>
          <cell r="AH163">
            <v>36</v>
          </cell>
        </row>
        <row r="164">
          <cell r="A164">
            <v>163</v>
          </cell>
          <cell r="B164" t="str">
            <v>بنها 163</v>
          </cell>
          <cell r="F164" t="str">
            <v>الخامسة</v>
          </cell>
          <cell r="N164">
            <v>3.6</v>
          </cell>
          <cell r="O164">
            <v>1.5</v>
          </cell>
          <cell r="Q164">
            <v>107.4</v>
          </cell>
          <cell r="R164">
            <v>112.5</v>
          </cell>
          <cell r="S164">
            <v>3.6</v>
          </cell>
          <cell r="T164">
            <v>3.6</v>
          </cell>
          <cell r="U164">
            <v>30</v>
          </cell>
          <cell r="V164">
            <v>36</v>
          </cell>
          <cell r="AD164" t="str">
            <v>نعم</v>
          </cell>
          <cell r="AE164" t="str">
            <v>نعم</v>
          </cell>
          <cell r="AG164">
            <v>0</v>
          </cell>
          <cell r="AH164">
            <v>36</v>
          </cell>
        </row>
        <row r="165">
          <cell r="A165">
            <v>164</v>
          </cell>
          <cell r="B165" t="str">
            <v>بنها 164</v>
          </cell>
          <cell r="F165" t="str">
            <v>الثالثة</v>
          </cell>
          <cell r="G165" t="str">
            <v>متزوج</v>
          </cell>
          <cell r="H165">
            <v>2</v>
          </cell>
          <cell r="N165">
            <v>17.899999999999999</v>
          </cell>
          <cell r="O165">
            <v>4</v>
          </cell>
          <cell r="Q165">
            <v>268.31</v>
          </cell>
          <cell r="R165">
            <v>290.20999999999998</v>
          </cell>
          <cell r="S165">
            <v>19.28</v>
          </cell>
          <cell r="T165">
            <v>20.79</v>
          </cell>
          <cell r="U165">
            <v>45.63</v>
          </cell>
          <cell r="V165">
            <v>36</v>
          </cell>
          <cell r="AD165" t="str">
            <v>نعم</v>
          </cell>
          <cell r="AE165" t="str">
            <v>نعم</v>
          </cell>
          <cell r="AG165">
            <v>0</v>
          </cell>
          <cell r="AH165">
            <v>70</v>
          </cell>
        </row>
        <row r="166">
          <cell r="A166">
            <v>165</v>
          </cell>
          <cell r="B166" t="str">
            <v>بنها 165</v>
          </cell>
          <cell r="E166" t="str">
            <v>ب ت</v>
          </cell>
          <cell r="F166" t="str">
            <v>الثانية</v>
          </cell>
          <cell r="G166" t="str">
            <v>متزوج</v>
          </cell>
          <cell r="H166">
            <v>2</v>
          </cell>
          <cell r="J166" t="str">
            <v>نقابى</v>
          </cell>
          <cell r="K166" t="str">
            <v>نعم</v>
          </cell>
          <cell r="M166" t="str">
            <v>نعم</v>
          </cell>
          <cell r="N166">
            <v>14.87</v>
          </cell>
          <cell r="O166">
            <v>5</v>
          </cell>
          <cell r="Q166">
            <v>233.28</v>
          </cell>
          <cell r="R166">
            <v>253.15</v>
          </cell>
          <cell r="S166">
            <v>16.18</v>
          </cell>
          <cell r="T166">
            <v>18.12</v>
          </cell>
          <cell r="U166">
            <v>39.49</v>
          </cell>
          <cell r="V166">
            <v>36</v>
          </cell>
          <cell r="AD166" t="str">
            <v>نعم</v>
          </cell>
          <cell r="AE166" t="str">
            <v>نعم</v>
          </cell>
          <cell r="AG166">
            <v>0</v>
          </cell>
          <cell r="AH166">
            <v>70</v>
          </cell>
        </row>
        <row r="167">
          <cell r="A167">
            <v>166</v>
          </cell>
          <cell r="B167" t="str">
            <v>بنها 166</v>
          </cell>
          <cell r="E167" t="str">
            <v>ب ت</v>
          </cell>
          <cell r="F167" t="str">
            <v>الثانية</v>
          </cell>
          <cell r="G167" t="str">
            <v>متزوج</v>
          </cell>
          <cell r="H167">
            <v>2</v>
          </cell>
          <cell r="J167" t="str">
            <v>نقابى</v>
          </cell>
          <cell r="K167" t="str">
            <v>نعم</v>
          </cell>
          <cell r="M167" t="str">
            <v>نعم</v>
          </cell>
          <cell r="N167">
            <v>33.57</v>
          </cell>
          <cell r="O167">
            <v>5</v>
          </cell>
          <cell r="Q167">
            <v>497.08</v>
          </cell>
          <cell r="R167">
            <v>535.65</v>
          </cell>
          <cell r="S167">
            <v>36.22</v>
          </cell>
          <cell r="T167">
            <v>39.130000000000003</v>
          </cell>
          <cell r="U167">
            <v>85.51</v>
          </cell>
          <cell r="V167">
            <v>46.1</v>
          </cell>
          <cell r="AC167" t="str">
            <v>لا</v>
          </cell>
          <cell r="AE167" t="str">
            <v>نعم</v>
          </cell>
          <cell r="AF167" t="str">
            <v>ن</v>
          </cell>
          <cell r="AG167">
            <v>248.54</v>
          </cell>
          <cell r="AH167">
            <v>70</v>
          </cell>
        </row>
        <row r="168">
          <cell r="A168">
            <v>167</v>
          </cell>
          <cell r="B168" t="str">
            <v>بنها 167</v>
          </cell>
          <cell r="F168" t="str">
            <v>الثانية</v>
          </cell>
          <cell r="G168" t="str">
            <v>متزوج</v>
          </cell>
          <cell r="H168">
            <v>2</v>
          </cell>
          <cell r="J168" t="str">
            <v>نقابى</v>
          </cell>
          <cell r="M168" t="str">
            <v>نعم</v>
          </cell>
          <cell r="N168">
            <v>15.98</v>
          </cell>
          <cell r="O168">
            <v>5</v>
          </cell>
          <cell r="Q168">
            <v>244.7</v>
          </cell>
          <cell r="R168">
            <v>265.68</v>
          </cell>
          <cell r="S168">
            <v>17.420000000000002</v>
          </cell>
          <cell r="T168">
            <v>19</v>
          </cell>
          <cell r="U168">
            <v>41.34</v>
          </cell>
          <cell r="V168">
            <v>36</v>
          </cell>
          <cell r="AF168" t="str">
            <v>ن</v>
          </cell>
          <cell r="AG168">
            <v>122.35</v>
          </cell>
          <cell r="AH168">
            <v>70</v>
          </cell>
        </row>
        <row r="169">
          <cell r="A169">
            <v>168</v>
          </cell>
          <cell r="B169" t="str">
            <v>بنها 168</v>
          </cell>
          <cell r="E169" t="str">
            <v>ب ت</v>
          </cell>
          <cell r="F169" t="str">
            <v>الثانية</v>
          </cell>
          <cell r="G169" t="str">
            <v>متزوج</v>
          </cell>
          <cell r="H169">
            <v>2</v>
          </cell>
          <cell r="J169" t="str">
            <v>نقابى</v>
          </cell>
          <cell r="K169" t="str">
            <v>نعم</v>
          </cell>
          <cell r="M169" t="str">
            <v>نعم</v>
          </cell>
          <cell r="N169">
            <v>15.98</v>
          </cell>
          <cell r="O169">
            <v>5</v>
          </cell>
          <cell r="Q169">
            <v>248.8</v>
          </cell>
          <cell r="R169">
            <v>269.78000000000003</v>
          </cell>
          <cell r="S169">
            <v>17.420000000000002</v>
          </cell>
          <cell r="T169">
            <v>19</v>
          </cell>
          <cell r="U169">
            <v>41.36</v>
          </cell>
          <cell r="V169">
            <v>36</v>
          </cell>
          <cell r="AF169" t="str">
            <v>ن</v>
          </cell>
          <cell r="AG169">
            <v>124.4</v>
          </cell>
          <cell r="AH169">
            <v>70</v>
          </cell>
        </row>
        <row r="170">
          <cell r="A170">
            <v>169</v>
          </cell>
          <cell r="B170" t="str">
            <v>بنها 169</v>
          </cell>
          <cell r="E170" t="str">
            <v>ب ت</v>
          </cell>
          <cell r="F170" t="str">
            <v>الثانية</v>
          </cell>
          <cell r="G170" t="str">
            <v>متزوج</v>
          </cell>
          <cell r="H170">
            <v>2</v>
          </cell>
          <cell r="J170" t="str">
            <v>نقابى</v>
          </cell>
          <cell r="K170" t="str">
            <v>نعم</v>
          </cell>
          <cell r="M170" t="str">
            <v>نعم</v>
          </cell>
          <cell r="N170">
            <v>21</v>
          </cell>
          <cell r="O170">
            <v>5</v>
          </cell>
          <cell r="Q170">
            <v>320.14</v>
          </cell>
          <cell r="R170">
            <v>346.14</v>
          </cell>
          <cell r="S170">
            <v>22.77</v>
          </cell>
          <cell r="T170">
            <v>24.7</v>
          </cell>
          <cell r="U170">
            <v>54.58</v>
          </cell>
          <cell r="V170">
            <v>36</v>
          </cell>
          <cell r="AG170">
            <v>0</v>
          </cell>
          <cell r="AH170">
            <v>70</v>
          </cell>
        </row>
        <row r="171">
          <cell r="A171">
            <v>170</v>
          </cell>
          <cell r="B171" t="str">
            <v>بنها 170</v>
          </cell>
          <cell r="F171" t="str">
            <v>الثانية</v>
          </cell>
          <cell r="G171" t="str">
            <v>متزوج</v>
          </cell>
          <cell r="H171">
            <v>2</v>
          </cell>
          <cell r="J171" t="str">
            <v>نقابى</v>
          </cell>
          <cell r="M171" t="str">
            <v>نعم</v>
          </cell>
          <cell r="N171">
            <v>15.48</v>
          </cell>
          <cell r="O171">
            <v>5</v>
          </cell>
          <cell r="Q171">
            <v>241.28</v>
          </cell>
          <cell r="R171">
            <v>261.76</v>
          </cell>
          <cell r="S171">
            <v>16.82</v>
          </cell>
          <cell r="T171">
            <v>18.3</v>
          </cell>
          <cell r="U171">
            <v>39.94</v>
          </cell>
          <cell r="V171">
            <v>36</v>
          </cell>
          <cell r="AF171" t="str">
            <v>ن</v>
          </cell>
          <cell r="AG171">
            <v>120.64</v>
          </cell>
          <cell r="AH171">
            <v>70</v>
          </cell>
        </row>
        <row r="172">
          <cell r="A172">
            <v>171</v>
          </cell>
          <cell r="B172" t="str">
            <v>بنها 171</v>
          </cell>
          <cell r="F172" t="str">
            <v>الخامسة</v>
          </cell>
          <cell r="G172" t="str">
            <v>متزوج</v>
          </cell>
          <cell r="H172">
            <v>2</v>
          </cell>
          <cell r="N172">
            <v>10.98</v>
          </cell>
          <cell r="O172">
            <v>1.5</v>
          </cell>
          <cell r="Q172">
            <v>163.88</v>
          </cell>
          <cell r="R172">
            <v>176.35999999999999</v>
          </cell>
          <cell r="S172">
            <v>11.85</v>
          </cell>
          <cell r="T172">
            <v>12.85</v>
          </cell>
          <cell r="U172">
            <v>30</v>
          </cell>
          <cell r="V172">
            <v>36</v>
          </cell>
          <cell r="AD172" t="str">
            <v>نعم</v>
          </cell>
          <cell r="AE172" t="str">
            <v>نعم</v>
          </cell>
          <cell r="AG172">
            <v>0</v>
          </cell>
          <cell r="AH172">
            <v>36</v>
          </cell>
        </row>
        <row r="173">
          <cell r="A173">
            <v>172</v>
          </cell>
          <cell r="B173" t="str">
            <v>بنها 172</v>
          </cell>
          <cell r="F173" t="str">
            <v>كبير</v>
          </cell>
          <cell r="G173" t="str">
            <v>متزوج</v>
          </cell>
          <cell r="H173">
            <v>2</v>
          </cell>
          <cell r="N173">
            <v>31.66</v>
          </cell>
          <cell r="O173">
            <v>6</v>
          </cell>
          <cell r="Q173">
            <v>473.03</v>
          </cell>
          <cell r="R173">
            <v>510.68999999999994</v>
          </cell>
          <cell r="S173">
            <v>34.159999999999997</v>
          </cell>
          <cell r="T173">
            <v>36.92</v>
          </cell>
          <cell r="U173">
            <v>79.89</v>
          </cell>
          <cell r="V173">
            <v>43</v>
          </cell>
          <cell r="AC173" t="str">
            <v>لا</v>
          </cell>
          <cell r="AG173">
            <v>0</v>
          </cell>
          <cell r="AH173">
            <v>125</v>
          </cell>
        </row>
        <row r="174">
          <cell r="A174">
            <v>173</v>
          </cell>
          <cell r="B174" t="str">
            <v>بنها 173</v>
          </cell>
          <cell r="E174" t="str">
            <v>ب ت</v>
          </cell>
          <cell r="F174" t="str">
            <v>الثانية</v>
          </cell>
          <cell r="G174" t="str">
            <v>متزوجه</v>
          </cell>
          <cell r="J174" t="str">
            <v>نقابى</v>
          </cell>
          <cell r="K174" t="str">
            <v>نعم</v>
          </cell>
          <cell r="M174" t="str">
            <v>نعم</v>
          </cell>
          <cell r="N174">
            <v>15.48</v>
          </cell>
          <cell r="O174">
            <v>5</v>
          </cell>
          <cell r="Q174">
            <v>244.28</v>
          </cell>
          <cell r="R174">
            <v>264.76</v>
          </cell>
          <cell r="S174">
            <v>17.52</v>
          </cell>
          <cell r="T174">
            <v>19.100000000000001</v>
          </cell>
          <cell r="U174">
            <v>41.54</v>
          </cell>
          <cell r="V174">
            <v>36</v>
          </cell>
          <cell r="AF174" t="str">
            <v>ن</v>
          </cell>
          <cell r="AG174">
            <v>122.14</v>
          </cell>
          <cell r="AH174">
            <v>70</v>
          </cell>
        </row>
        <row r="175">
          <cell r="A175">
            <v>174</v>
          </cell>
          <cell r="B175" t="str">
            <v>بنها 174</v>
          </cell>
          <cell r="F175" t="str">
            <v>الخامسة</v>
          </cell>
          <cell r="G175" t="str">
            <v>متزوج</v>
          </cell>
          <cell r="H175">
            <v>2</v>
          </cell>
          <cell r="N175">
            <v>10.29</v>
          </cell>
          <cell r="O175">
            <v>1.5</v>
          </cell>
          <cell r="Q175">
            <v>153.46</v>
          </cell>
          <cell r="R175">
            <v>165.25</v>
          </cell>
          <cell r="S175">
            <v>11.1</v>
          </cell>
          <cell r="T175">
            <v>11.99</v>
          </cell>
          <cell r="U175">
            <v>30</v>
          </cell>
          <cell r="V175">
            <v>36</v>
          </cell>
          <cell r="AG175">
            <v>0</v>
          </cell>
          <cell r="AH175">
            <v>36</v>
          </cell>
        </row>
        <row r="176">
          <cell r="A176">
            <v>175</v>
          </cell>
          <cell r="B176" t="str">
            <v>بنها 175</v>
          </cell>
          <cell r="F176" t="str">
            <v>الثانية</v>
          </cell>
          <cell r="G176" t="str">
            <v>متزوج</v>
          </cell>
          <cell r="H176">
            <v>2</v>
          </cell>
          <cell r="J176" t="str">
            <v>نقابى</v>
          </cell>
          <cell r="M176" t="str">
            <v>نعم</v>
          </cell>
          <cell r="N176">
            <v>14.24</v>
          </cell>
          <cell r="O176">
            <v>5</v>
          </cell>
          <cell r="Q176">
            <v>225.63</v>
          </cell>
          <cell r="R176">
            <v>244.87</v>
          </cell>
          <cell r="S176">
            <v>15.54</v>
          </cell>
          <cell r="T176">
            <v>17.440000000000001</v>
          </cell>
          <cell r="U176">
            <v>38.090000000000003</v>
          </cell>
          <cell r="V176">
            <v>36</v>
          </cell>
          <cell r="AF176" t="str">
            <v>ن</v>
          </cell>
          <cell r="AG176">
            <v>112.82</v>
          </cell>
          <cell r="AH176">
            <v>70</v>
          </cell>
        </row>
        <row r="177">
          <cell r="A177">
            <v>176</v>
          </cell>
          <cell r="B177" t="str">
            <v>بنها 176</v>
          </cell>
          <cell r="E177" t="str">
            <v>ب ت</v>
          </cell>
          <cell r="F177" t="str">
            <v>كبير</v>
          </cell>
          <cell r="G177" t="str">
            <v>متزوج</v>
          </cell>
          <cell r="H177">
            <v>2</v>
          </cell>
          <cell r="J177" t="str">
            <v>نقابى</v>
          </cell>
          <cell r="K177" t="str">
            <v>نعم</v>
          </cell>
          <cell r="M177" t="str">
            <v>نعم</v>
          </cell>
          <cell r="N177">
            <v>33.47</v>
          </cell>
          <cell r="O177">
            <v>6</v>
          </cell>
          <cell r="Q177">
            <v>498.57</v>
          </cell>
          <cell r="R177">
            <v>538.04</v>
          </cell>
          <cell r="S177">
            <v>36.1</v>
          </cell>
          <cell r="T177">
            <v>39</v>
          </cell>
          <cell r="U177">
            <v>85.44</v>
          </cell>
          <cell r="V177">
            <v>46.15</v>
          </cell>
          <cell r="Z177">
            <v>10.15</v>
          </cell>
          <cell r="AC177" t="str">
            <v>لا</v>
          </cell>
          <cell r="AF177" t="str">
            <v>ن</v>
          </cell>
          <cell r="AG177">
            <v>249.29</v>
          </cell>
          <cell r="AH177">
            <v>125</v>
          </cell>
        </row>
      </sheetData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MORA"/>
      <sheetName val="CONMORA1"/>
      <sheetName val="القائمة الرئيسية"/>
      <sheetName val="DATA"/>
      <sheetName val="GAZ"/>
      <sheetName val="كود الـ 18"/>
      <sheetName val="كشف الـ 18"/>
      <sheetName val="MORATBAT"/>
      <sheetName val="المرتبات"/>
    </sheetNames>
    <sheetDataSet>
      <sheetData sheetId="0" refreshError="1"/>
      <sheetData sheetId="1">
        <row r="1">
          <cell r="A1">
            <v>0</v>
          </cell>
          <cell r="B1">
            <v>0</v>
          </cell>
        </row>
        <row r="2">
          <cell r="A2">
            <v>120</v>
          </cell>
          <cell r="B2">
            <v>0.1</v>
          </cell>
        </row>
        <row r="3">
          <cell r="A3">
            <v>150</v>
          </cell>
          <cell r="B3">
            <v>0.2</v>
          </cell>
        </row>
        <row r="4">
          <cell r="A4">
            <v>200</v>
          </cell>
          <cell r="B4">
            <v>0.3</v>
          </cell>
        </row>
        <row r="5">
          <cell r="A5">
            <v>250</v>
          </cell>
          <cell r="B5">
            <v>0.4</v>
          </cell>
        </row>
        <row r="6">
          <cell r="A6">
            <v>300</v>
          </cell>
          <cell r="B6">
            <v>0.5</v>
          </cell>
        </row>
        <row r="7">
          <cell r="A7">
            <v>350</v>
          </cell>
          <cell r="B7">
            <v>0.6</v>
          </cell>
        </row>
        <row r="8">
          <cell r="A8">
            <v>400</v>
          </cell>
          <cell r="B8">
            <v>0.7</v>
          </cell>
        </row>
        <row r="9">
          <cell r="A9">
            <v>450</v>
          </cell>
          <cell r="B9">
            <v>0.8</v>
          </cell>
        </row>
        <row r="10">
          <cell r="A10">
            <v>500</v>
          </cell>
          <cell r="B10">
            <v>0.9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ables/table1.xml><?xml version="1.0" encoding="utf-8"?>
<table xmlns="http://schemas.openxmlformats.org/spreadsheetml/2006/main" id="2" name="الجدول6" displayName="الجدول6" ref="A2:G41" totalsRowShown="0" headerRowDxfId="3" tableBorderDxfId="2">
  <autoFilter ref="A2:G41"/>
  <tableColumns count="7">
    <tableColumn id="1" name="تسوية 2017"/>
    <tableColumn id="2" name="عمود2"/>
    <tableColumn id="3" name="عمود3"/>
    <tableColumn id="4" name="عمود4"/>
    <tableColumn id="5" name="عمود5"/>
    <tableColumn id="6" name="عمود6"/>
    <tableColumn id="7" name="عمود7" dataDxfId="1" dataCellStyle="Normal 2 2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1" name="الجدول8" displayName="الجدول8" ref="A2:BH87" totalsRowShown="0" headerRowDxfId="67" dataDxfId="65" headerRowBorderDxfId="66" tableBorderDxfId="64">
  <autoFilter ref="A2:BH87"/>
  <tableColumns count="60">
    <tableColumn id="1" name="رقم" dataDxfId="63"/>
    <tableColumn id="2" name="صورة شخصية" dataDxfId="62" dataCellStyle="Normal 6"/>
    <tableColumn id="3" name="يناير-18" dataDxfId="61"/>
    <tableColumn id="4" name="الرقم القومى" dataDxfId="60"/>
    <tableColumn id="5" name="أساسى المرتب فى ٣٠-٦" dataDxfId="59"/>
    <tableColumn id="6" name="فروق تسوية الأجر المكمل" dataDxfId="58"/>
    <tableColumn id="7" name="حافز التميز ماجيستير" dataDxfId="57"/>
    <tableColumn id="8" name="حافز التميز دكتوراه" dataDxfId="56"/>
    <tableColumn id="9" name="أساسى التأمينات (أساسى ٣٠-٦ * ١.٠٩)" dataDxfId="55"/>
    <tableColumn id="14" name="الأجر الوظيفى" dataDxfId="54"/>
    <tableColumn id="15" name="العلاوة الدورية ٧ %" dataDxfId="53"/>
    <tableColumn id="16" name="علاوة غلاء المعيشة" dataDxfId="52"/>
    <tableColumn id="17" name="حافز التميز العلمى" dataDxfId="51"/>
    <tableColumn id="18" name="إجمالى الأجر الوظيفى" dataDxfId="50"/>
    <tableColumn id="19" name="علاوة الترقية" dataDxfId="49"/>
    <tableColumn id="20" name="العلاوة التشجيعية" dataDxfId="48"/>
    <tableColumn id="21" name="بدل إقامة - غير خاضع للضريبة" dataDxfId="47"/>
    <tableColumn id="22" name="بدل نقدى - غير خاضع للمعاش" dataDxfId="46"/>
    <tableColumn id="23" name="بدل عدوى" dataDxfId="45"/>
    <tableColumn id="24" name="بدل محاماه" dataDxfId="44"/>
    <tableColumn id="25" name="بدل تفرغ تجاريين" dataDxfId="43"/>
    <tableColumn id="26" name="بدل تفرغ مهندسين" dataDxfId="42"/>
    <tableColumn id="27" name="الأجرالمكمل" dataDxfId="41"/>
    <tableColumn id="28" name="الحافز التعويضى" dataDxfId="40"/>
    <tableColumn id="29" name="إجمالى الأجر المكمل" dataDxfId="39"/>
    <tableColumn id="30" name="بدل عدوى2" dataDxfId="38"/>
    <tableColumn id="31" name="بدل محاماه3" dataDxfId="37"/>
    <tableColumn id="32" name="بدل تفرغ تجاريين4" dataDxfId="36"/>
    <tableColumn id="33" name="بدل تفرغ مهندسين5" dataDxfId="35"/>
    <tableColumn id="34" name="الأجرالمكمل6" dataDxfId="34"/>
    <tableColumn id="35" name="الحافز التعويضى7" dataDxfId="33"/>
    <tableColumn id="36" name="إجمالى الأجر المكمل8" dataDxfId="32"/>
    <tableColumn id="48" name="اعتبارى" dataDxfId="31"/>
    <tableColumn id="49" name="إدخار بدون وجه حق" dataDxfId="30"/>
    <tableColumn id="50" name="اعارة" dataDxfId="29"/>
    <tableColumn id="51" name="صندوق التأمين الخاص للعاملين بالجامعة" dataDxfId="28"/>
    <tableColumn id="52" name="حساب سيارات" dataDxfId="27"/>
    <tableColumn id="53" name="نادى العاملين بالجامعة" dataDxfId="26"/>
    <tableColumn id="54" name="نقابة مستشفي جامعة أسيوط" dataDxfId="25"/>
    <tableColumn id="55" name="صندوق الزمالة" dataDxfId="24"/>
    <tableColumn id="56" name="نقابة العاملين" dataDxfId="23"/>
    <tableColumn id="57" name="صندوق أسرة الجامعة" dataDxfId="22"/>
    <tableColumn id="58" name="شركة فودافون" dataDxfId="21"/>
    <tableColumn id="59" name="الشركة العربية للمنسوجات" dataDxfId="20"/>
    <tableColumn id="60" name="حساب سيارات المستشفى" dataDxfId="19"/>
    <tableColumn id="61" name="جمعية رعاية العاملين" dataDxfId="18"/>
    <tableColumn id="62" name="شركة مصر لتامينات الحياه" dataDxfId="17"/>
    <tableColumn id="63" name="جمعية كفالة اليتيم" dataDxfId="16"/>
    <tableColumn id="64" name="الجمعية النسائية" dataDxfId="15"/>
    <tableColumn id="65" name="بنك القاهرة فرع أسيوط" dataDxfId="14"/>
    <tableColumn id="66" name="بنك مصر فرع جامعة أسيوط" dataDxfId="13"/>
    <tableColumn id="67" name="شركة إتصالات" dataDxfId="12"/>
    <tableColumn id="68" name="نقابة المهن التطبيقية" dataDxfId="11"/>
    <tableColumn id="69" name="شركة موبينيل" dataDxfId="10"/>
    <tableColumn id="70" name="الجزاءات" dataDxfId="9"/>
    <tableColumn id="71" name="إيرادات" dataDxfId="8"/>
    <tableColumn id="72" name="الدمغة العادية" dataDxfId="7"/>
    <tableColumn id="73" name="الضريبة الموحدة" dataDxfId="6"/>
    <tableColumn id="74" name="إجمالى المستقطع" dataDxfId="5"/>
    <tableColumn id="75" name="الصافى" dataDxfId="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6"/>
  <sheetViews>
    <sheetView rightToLeft="1" tabSelected="1" workbookViewId="0">
      <selection sqref="A1:E1"/>
    </sheetView>
  </sheetViews>
  <sheetFormatPr defaultRowHeight="12.75" x14ac:dyDescent="0.2"/>
  <cols>
    <col min="1" max="1" width="18" style="84" customWidth="1"/>
    <col min="2" max="2" width="10.625" style="84" customWidth="1"/>
    <col min="3" max="3" width="17.75" style="84" customWidth="1"/>
    <col min="4" max="4" width="12.375" style="84" customWidth="1"/>
    <col min="5" max="5" width="17.625" style="83" customWidth="1"/>
    <col min="6" max="6" width="25.5" style="83" customWidth="1"/>
    <col min="7" max="7" width="15.625" style="84" customWidth="1"/>
    <col min="8" max="16384" width="9" style="84"/>
  </cols>
  <sheetData>
    <row r="1" spans="1:7" ht="27.75" customHeight="1" x14ac:dyDescent="0.25">
      <c r="A1" s="81" t="s">
        <v>205</v>
      </c>
      <c r="B1" s="82"/>
      <c r="C1" s="82"/>
      <c r="D1" s="82"/>
      <c r="E1" s="82"/>
    </row>
    <row r="2" spans="1:7" ht="20.25" x14ac:dyDescent="0.3">
      <c r="A2" s="85" t="s">
        <v>206</v>
      </c>
      <c r="B2" s="86" t="s">
        <v>207</v>
      </c>
      <c r="C2" s="87" t="s">
        <v>208</v>
      </c>
      <c r="D2" s="88" t="s">
        <v>209</v>
      </c>
      <c r="E2" s="89" t="s">
        <v>210</v>
      </c>
      <c r="F2" s="90" t="s">
        <v>211</v>
      </c>
      <c r="G2" s="90" t="s">
        <v>212</v>
      </c>
    </row>
    <row r="3" spans="1:7" ht="15" customHeight="1" x14ac:dyDescent="0.3">
      <c r="A3" s="91"/>
      <c r="B3" s="92"/>
      <c r="C3" s="93">
        <v>20</v>
      </c>
      <c r="D3" s="94"/>
      <c r="E3" s="95"/>
      <c r="G3" s="83"/>
    </row>
    <row r="4" spans="1:7" ht="18.75" thickBot="1" x14ac:dyDescent="0.3">
      <c r="A4" s="96"/>
      <c r="B4" s="96"/>
      <c r="C4" s="96"/>
      <c r="D4" s="94"/>
      <c r="E4" s="97"/>
      <c r="F4" s="98"/>
      <c r="G4" s="83"/>
    </row>
    <row r="5" spans="1:7" ht="19.5" thickTop="1" thickBot="1" x14ac:dyDescent="0.3">
      <c r="A5" s="99" t="s">
        <v>92</v>
      </c>
      <c r="B5" s="100" t="str">
        <f>VLOOKUP($C$3,'[11]تفصيلي المرتب يناير 2018'!A4:$BW$88,3,0)</f>
        <v>جرجس فيليب عزيز نخله</v>
      </c>
      <c r="C5" s="101"/>
      <c r="D5" s="102"/>
      <c r="E5" s="103" t="s">
        <v>213</v>
      </c>
      <c r="F5" s="104"/>
      <c r="G5" s="83"/>
    </row>
    <row r="6" spans="1:7" ht="19.5" thickTop="1" thickBot="1" x14ac:dyDescent="0.3">
      <c r="A6" s="105" t="s">
        <v>214</v>
      </c>
      <c r="B6" s="106" t="s">
        <v>215</v>
      </c>
      <c r="C6" s="107" t="s">
        <v>216</v>
      </c>
      <c r="D6" s="108">
        <f>C15</f>
        <v>2</v>
      </c>
      <c r="E6" s="109" t="s">
        <v>8</v>
      </c>
      <c r="F6" s="110" t="str">
        <f>IF(C15=9,"كبيربدرجة مدير عام",IF(C15=1,"الاولى",IF(C15=2,"الثانية",IF(C15=3,"الثالثة",IF(C15=4,"الرابعة",IF(C15=5,"الخامسة",IF(C15=6,"السادسة",IF(C15=10,"مدير عام تنفيذى","برجاء إدخال الدرجة المالية"))))))))</f>
        <v>الثانية</v>
      </c>
      <c r="G6" s="98"/>
    </row>
    <row r="7" spans="1:7" ht="21.75" thickTop="1" thickBot="1" x14ac:dyDescent="0.35">
      <c r="A7" s="111" t="s">
        <v>93</v>
      </c>
      <c r="B7" s="112"/>
      <c r="C7" s="113"/>
      <c r="D7" s="114"/>
      <c r="E7" s="115" t="s">
        <v>94</v>
      </c>
      <c r="F7" s="116" t="s">
        <v>95</v>
      </c>
      <c r="G7" s="117" t="s">
        <v>217</v>
      </c>
    </row>
    <row r="8" spans="1:7" ht="25.5" thickTop="1" thickBot="1" x14ac:dyDescent="0.25">
      <c r="A8" s="118" t="s">
        <v>96</v>
      </c>
      <c r="B8" s="119" t="s">
        <v>97</v>
      </c>
      <c r="C8" s="120">
        <f>IFERROR(VLOOKUP(#REF!,'[30]بيانات التسوية الضريبية'!$A$3:$AC$486,4,0),0)</f>
        <v>0</v>
      </c>
      <c r="D8" s="121">
        <v>6</v>
      </c>
      <c r="E8" s="122">
        <f>C8*D8</f>
        <v>0</v>
      </c>
      <c r="F8" s="123" t="s">
        <v>98</v>
      </c>
      <c r="G8" s="124">
        <v>1</v>
      </c>
    </row>
    <row r="9" spans="1:7" ht="16.5" thickBot="1" x14ac:dyDescent="0.3">
      <c r="A9" s="118"/>
      <c r="B9" s="125" t="s">
        <v>218</v>
      </c>
      <c r="C9" s="120">
        <f>IFERROR(VLOOKUP(#REF!,'[30]بيانات التسوية الضريبية'!$A$3:$AC$486,5,0),0)</f>
        <v>0</v>
      </c>
      <c r="D9" s="126">
        <f>D8</f>
        <v>6</v>
      </c>
      <c r="E9" s="122">
        <f>C9*D9</f>
        <v>0</v>
      </c>
      <c r="F9" s="123" t="s">
        <v>99</v>
      </c>
      <c r="G9" s="127">
        <v>2</v>
      </c>
    </row>
    <row r="10" spans="1:7" ht="16.5" thickBot="1" x14ac:dyDescent="0.25">
      <c r="A10" s="128"/>
      <c r="B10" s="129" t="s">
        <v>219</v>
      </c>
      <c r="C10" s="120">
        <f>IFERROR(VLOOKUP(#REF!,'[30]بيانات التسوية الضريبية'!$A$3:$AC$486,6,0),0)</f>
        <v>0</v>
      </c>
      <c r="D10" s="130">
        <f>D8</f>
        <v>6</v>
      </c>
      <c r="E10" s="122">
        <f>C10*D10</f>
        <v>0</v>
      </c>
      <c r="F10" s="123" t="s">
        <v>220</v>
      </c>
      <c r="G10" s="124">
        <v>3</v>
      </c>
    </row>
    <row r="11" spans="1:7" ht="24" x14ac:dyDescent="0.2">
      <c r="A11" s="131" t="s">
        <v>100</v>
      </c>
      <c r="B11" s="132" t="s">
        <v>97</v>
      </c>
      <c r="C11" s="133">
        <f>IF(C8&lt;=1857.14,C8*1.14,IF(C8&gt;1857.14,C8*1.07+130))</f>
        <v>0</v>
      </c>
      <c r="D11" s="121">
        <v>6</v>
      </c>
      <c r="E11" s="134">
        <f t="shared" ref="E11:E14" si="0">C11*D11</f>
        <v>0</v>
      </c>
      <c r="F11" s="123" t="s">
        <v>101</v>
      </c>
      <c r="G11" s="135">
        <v>4</v>
      </c>
    </row>
    <row r="12" spans="1:7" ht="15.75" x14ac:dyDescent="0.2">
      <c r="A12" s="136"/>
      <c r="B12" s="125" t="s">
        <v>218</v>
      </c>
      <c r="C12" s="137">
        <f>'[30]بيانات التسوية الضريبية'!K84221</f>
        <v>0</v>
      </c>
      <c r="D12" s="126">
        <f>D11</f>
        <v>6</v>
      </c>
      <c r="E12" s="134">
        <f t="shared" si="0"/>
        <v>0</v>
      </c>
      <c r="F12" s="123" t="s">
        <v>102</v>
      </c>
      <c r="G12" s="135">
        <v>5</v>
      </c>
    </row>
    <row r="13" spans="1:7" ht="16.5" thickBot="1" x14ac:dyDescent="0.25">
      <c r="A13" s="138"/>
      <c r="B13" s="129" t="s">
        <v>219</v>
      </c>
      <c r="C13" s="139">
        <f>C10</f>
        <v>0</v>
      </c>
      <c r="D13" s="140">
        <f>D12</f>
        <v>6</v>
      </c>
      <c r="E13" s="134">
        <f t="shared" si="0"/>
        <v>0</v>
      </c>
      <c r="F13" s="123" t="s">
        <v>221</v>
      </c>
      <c r="G13" s="135">
        <v>6</v>
      </c>
    </row>
    <row r="14" spans="1:7" ht="16.5" thickBot="1" x14ac:dyDescent="0.25">
      <c r="A14" s="141" t="s">
        <v>222</v>
      </c>
      <c r="B14" s="141" t="s">
        <v>222</v>
      </c>
      <c r="C14" s="120">
        <f>IFERROR(VLOOKUP(#REF!,'[30]بيانات التسوية الضريبية'!$A$3:$AC$486,15,0),0)</f>
        <v>0</v>
      </c>
      <c r="D14" s="142">
        <f>D11+D8</f>
        <v>12</v>
      </c>
      <c r="E14" s="134">
        <f t="shared" si="0"/>
        <v>0</v>
      </c>
      <c r="F14" s="123" t="s">
        <v>223</v>
      </c>
      <c r="G14" s="143">
        <v>9</v>
      </c>
    </row>
    <row r="15" spans="1:7" ht="18.75" thickBot="1" x14ac:dyDescent="0.25">
      <c r="A15" s="144" t="s">
        <v>103</v>
      </c>
      <c r="B15" s="145"/>
      <c r="C15" s="146">
        <v>2</v>
      </c>
      <c r="D15" s="147"/>
      <c r="E15" s="122">
        <f>IF(C15=9,C18*10%*D14,IF(C15=10,C18*0.3*D14,0))</f>
        <v>0</v>
      </c>
      <c r="F15" s="148" t="s">
        <v>104</v>
      </c>
      <c r="G15" s="149">
        <v>10</v>
      </c>
    </row>
    <row r="16" spans="1:7" ht="16.5" thickBot="1" x14ac:dyDescent="0.25">
      <c r="A16" s="150" t="s">
        <v>105</v>
      </c>
      <c r="B16" s="151"/>
      <c r="C16" s="120">
        <f>IFERROR(VLOOKUP(#REF!,'[30]بيانات التسوية الضريبية'!$A$3:$AC$486,16,0),0)</f>
        <v>0</v>
      </c>
      <c r="D16" s="152"/>
      <c r="E16" s="153">
        <f>C16+C17</f>
        <v>0</v>
      </c>
      <c r="F16" s="154" t="s">
        <v>106</v>
      </c>
      <c r="G16" s="155"/>
    </row>
    <row r="17" spans="1:7" ht="16.5" thickBot="1" x14ac:dyDescent="0.25">
      <c r="A17" s="156" t="s">
        <v>107</v>
      </c>
      <c r="B17" s="157"/>
      <c r="C17" s="120">
        <f>IFERROR(VLOOKUP(#REF!,'[30]بيانات التسوية الضريبية'!$A$3:$AC$486,17,0),0)</f>
        <v>0</v>
      </c>
      <c r="D17" s="158"/>
      <c r="E17" s="159">
        <f>SUM(E8:E16)</f>
        <v>0</v>
      </c>
      <c r="F17" s="160" t="s">
        <v>108</v>
      </c>
      <c r="G17" s="161"/>
    </row>
    <row r="18" spans="1:7" ht="16.5" thickBot="1" x14ac:dyDescent="0.25">
      <c r="A18" s="162" t="s">
        <v>109</v>
      </c>
      <c r="B18" s="163"/>
      <c r="C18" s="120">
        <f>IFERROR(VLOOKUP(#REF!,'[30]بيانات التسوية الضريبية'!$A$3:$AC$486,18,0),0)</f>
        <v>0</v>
      </c>
      <c r="D18" s="152" t="s">
        <v>224</v>
      </c>
      <c r="E18" s="164">
        <v>0</v>
      </c>
      <c r="F18" s="165" t="s">
        <v>110</v>
      </c>
      <c r="G18" s="161"/>
    </row>
    <row r="19" spans="1:7" ht="15.75" x14ac:dyDescent="0.2">
      <c r="A19" s="166" t="s">
        <v>111</v>
      </c>
      <c r="B19" s="167"/>
      <c r="C19" s="133">
        <f>C18*1.1881</f>
        <v>0</v>
      </c>
      <c r="D19" s="168">
        <f>(C19*D8*0.13)</f>
        <v>0</v>
      </c>
      <c r="E19" s="122">
        <f>-(7000*(D8+D11)/12)</f>
        <v>-7000</v>
      </c>
      <c r="F19" s="123" t="s">
        <v>112</v>
      </c>
      <c r="G19" s="161"/>
    </row>
    <row r="20" spans="1:7" ht="16.5" thickBot="1" x14ac:dyDescent="0.25">
      <c r="A20" s="166" t="s">
        <v>113</v>
      </c>
      <c r="B20" s="167"/>
      <c r="C20" s="133">
        <f>C19*1.09</f>
        <v>0</v>
      </c>
      <c r="D20" s="168">
        <f>(C20*D11*0.13)</f>
        <v>0</v>
      </c>
      <c r="E20" s="169"/>
      <c r="F20" s="123"/>
      <c r="G20" s="161"/>
    </row>
    <row r="21" spans="1:7" ht="16.5" thickBot="1" x14ac:dyDescent="0.25">
      <c r="A21" s="170" t="s">
        <v>114</v>
      </c>
      <c r="B21" s="171"/>
      <c r="C21" s="120">
        <f>IFERROR(VLOOKUP(#REF!,'[30]بيانات التسوية الضريبية'!$A$3:$AC$486,19,0),0)</f>
        <v>0</v>
      </c>
      <c r="D21" s="172">
        <f>(C21*0.1)</f>
        <v>0</v>
      </c>
      <c r="E21" s="169"/>
      <c r="F21" s="123"/>
      <c r="G21" s="161"/>
    </row>
    <row r="22" spans="1:7" ht="16.5" thickBot="1" x14ac:dyDescent="0.25">
      <c r="A22" s="173" t="s">
        <v>115</v>
      </c>
      <c r="B22" s="174"/>
      <c r="C22" s="120">
        <f>IFERROR(VLOOKUP(#REF!,'[30]بيانات التسوية الضريبية'!$A$3:$AC$486,22,0),0)</f>
        <v>0</v>
      </c>
      <c r="D22" s="175">
        <f>D14*C22</f>
        <v>0</v>
      </c>
      <c r="E22" s="122">
        <f>SUM(D19:D22)*-1</f>
        <v>0</v>
      </c>
      <c r="F22" s="123" t="s">
        <v>116</v>
      </c>
      <c r="G22" s="161"/>
    </row>
    <row r="23" spans="1:7" ht="16.5" thickBot="1" x14ac:dyDescent="0.25">
      <c r="A23" s="176" t="s">
        <v>117</v>
      </c>
      <c r="B23" s="177"/>
      <c r="C23" s="178"/>
      <c r="D23" s="158"/>
      <c r="E23" s="179">
        <f>SUM(E17:E22)</f>
        <v>-7000</v>
      </c>
      <c r="F23" s="123" t="s">
        <v>118</v>
      </c>
      <c r="G23" s="180">
        <f>E23*0.15</f>
        <v>-1050</v>
      </c>
    </row>
    <row r="24" spans="1:7" ht="26.25" thickBot="1" x14ac:dyDescent="0.25">
      <c r="A24" s="181" t="s">
        <v>119</v>
      </c>
      <c r="B24" s="182" t="s">
        <v>120</v>
      </c>
      <c r="C24" s="120">
        <f>IFERROR(VLOOKUP(#REF!,'[30]بيانات التسوية الضريبية'!$A$3:$AC$486,23,0),0)</f>
        <v>0</v>
      </c>
      <c r="D24" s="168">
        <f>C24*D8</f>
        <v>0</v>
      </c>
      <c r="E24" s="183"/>
      <c r="F24" s="123"/>
      <c r="G24" s="155"/>
    </row>
    <row r="25" spans="1:7" ht="16.5" thickBot="1" x14ac:dyDescent="0.25">
      <c r="A25" s="184"/>
      <c r="B25" s="185" t="s">
        <v>121</v>
      </c>
      <c r="C25" s="120">
        <f>IFERROR(VLOOKUP(#REF!,'[30]بيانات التسوية الضريبية'!$A$3:$AC$486,24,0),0)</f>
        <v>0</v>
      </c>
      <c r="D25" s="168">
        <f>C25*D11</f>
        <v>0</v>
      </c>
      <c r="E25" s="183"/>
      <c r="F25" s="123"/>
      <c r="G25" s="155"/>
    </row>
    <row r="26" spans="1:7" ht="16.5" thickBot="1" x14ac:dyDescent="0.25">
      <c r="A26" s="186" t="s">
        <v>122</v>
      </c>
      <c r="B26" s="187"/>
      <c r="C26" s="120">
        <f>IFERROR(VLOOKUP(#REF!,'[30]بيانات التسوية الضريبية'!$A$3:$AC$486,25,0),0)</f>
        <v>0</v>
      </c>
      <c r="D26" s="188">
        <f>C26</f>
        <v>0</v>
      </c>
      <c r="E26" s="122">
        <f>SUM(D24:D26)</f>
        <v>0</v>
      </c>
      <c r="F26" s="123" t="s">
        <v>123</v>
      </c>
      <c r="G26" s="189"/>
    </row>
    <row r="27" spans="1:7" ht="16.5" thickBot="1" x14ac:dyDescent="0.25">
      <c r="A27" s="190" t="s">
        <v>124</v>
      </c>
      <c r="B27" s="191"/>
      <c r="C27" s="120">
        <f>IFERROR(VLOOKUP(#REF!,'[30]بيانات التسوية الضريبية'!$A$3:$AC$486,31,0),0)</f>
        <v>0</v>
      </c>
      <c r="D27" s="192"/>
      <c r="E27" s="169"/>
      <c r="F27" s="148" t="s">
        <v>125</v>
      </c>
      <c r="G27" s="193"/>
    </row>
    <row r="28" spans="1:7" ht="16.5" thickBot="1" x14ac:dyDescent="0.25">
      <c r="A28" s="194" t="s">
        <v>126</v>
      </c>
      <c r="B28" s="195" t="s">
        <v>127</v>
      </c>
      <c r="C28" s="195"/>
      <c r="D28" s="195"/>
      <c r="E28" s="169"/>
      <c r="F28" s="160" t="s">
        <v>128</v>
      </c>
      <c r="G28" s="196">
        <f>C17</f>
        <v>0</v>
      </c>
    </row>
    <row r="29" spans="1:7" ht="16.5" thickBot="1" x14ac:dyDescent="0.25">
      <c r="A29" s="197"/>
      <c r="B29" s="198" t="s">
        <v>120</v>
      </c>
      <c r="C29" s="120">
        <f>IFERROR(VLOOKUP(#REF!,'[30]بيانات التسوية الضريبية'!$A$3:$AC$486,26,0),0)</f>
        <v>0</v>
      </c>
      <c r="D29" s="199">
        <f>(C29*D8)-(C29*A29)</f>
        <v>0</v>
      </c>
      <c r="E29" s="169"/>
      <c r="F29" s="123" t="s">
        <v>129</v>
      </c>
      <c r="G29" s="200">
        <f>C27*D14</f>
        <v>0</v>
      </c>
    </row>
    <row r="30" spans="1:7" ht="16.5" thickBot="1" x14ac:dyDescent="0.25">
      <c r="A30" s="201"/>
      <c r="B30" s="202" t="s">
        <v>121</v>
      </c>
      <c r="C30" s="120">
        <f>IFERROR(VLOOKUP(#REF!,'[30]بيانات التسوية الضريبية'!$A$3:$AC$486,27,0),0)</f>
        <v>0</v>
      </c>
      <c r="D30" s="199">
        <f>(C30*D11)-(C30*A30)</f>
        <v>0</v>
      </c>
      <c r="E30" s="203"/>
      <c r="F30" s="123" t="s">
        <v>130</v>
      </c>
      <c r="G30" s="204">
        <f>(C19*D8*0.01)+(C20*D11*0.01)+(C21*0.01)</f>
        <v>0</v>
      </c>
    </row>
    <row r="31" spans="1:7" ht="16.5" thickBot="1" x14ac:dyDescent="0.25">
      <c r="A31" s="205" t="s">
        <v>131</v>
      </c>
      <c r="B31" s="206"/>
      <c r="C31" s="207"/>
      <c r="D31" s="168">
        <f>C31</f>
        <v>0</v>
      </c>
      <c r="E31" s="153">
        <f>IF(G31&lt;G23,G31,IF(G23&lt;G31,G23))</f>
        <v>-1050</v>
      </c>
      <c r="F31" s="208" t="s">
        <v>132</v>
      </c>
      <c r="G31" s="209">
        <f>SUM(G28:G30)</f>
        <v>0</v>
      </c>
    </row>
    <row r="32" spans="1:7" ht="16.5" thickBot="1" x14ac:dyDescent="0.25">
      <c r="A32" s="210" t="s">
        <v>133</v>
      </c>
      <c r="B32" s="211"/>
      <c r="C32" s="120">
        <f>IFERROR(VLOOKUP(#REF!,'[30]بيانات التسوية الضريبية'!$A$3:$AC$486,28,0),0)</f>
        <v>0</v>
      </c>
      <c r="D32" s="188">
        <f>C32*1</f>
        <v>0</v>
      </c>
      <c r="E32" s="212"/>
      <c r="F32" s="109"/>
      <c r="G32" s="213"/>
    </row>
    <row r="33" spans="1:7" ht="16.5" thickBot="1" x14ac:dyDescent="0.25">
      <c r="A33" s="214" t="s">
        <v>134</v>
      </c>
      <c r="B33" s="215"/>
      <c r="C33" s="216"/>
      <c r="D33" s="217">
        <f>SUM(D29:D32)</f>
        <v>0</v>
      </c>
      <c r="E33" s="179">
        <f>ROUND(E23-E26-E31-C34,0)</f>
        <v>-5950</v>
      </c>
      <c r="F33" s="218" t="s">
        <v>135</v>
      </c>
      <c r="G33" s="219"/>
    </row>
    <row r="34" spans="1:7" ht="15.75" x14ac:dyDescent="0.2">
      <c r="A34" s="220"/>
      <c r="B34" s="221" t="s">
        <v>136</v>
      </c>
      <c r="C34" s="222">
        <v>0</v>
      </c>
      <c r="D34" s="223">
        <v>0</v>
      </c>
      <c r="E34" s="212">
        <v>7200</v>
      </c>
      <c r="F34" s="224" t="s">
        <v>137</v>
      </c>
      <c r="G34" s="225"/>
    </row>
    <row r="35" spans="1:7" ht="15.75" x14ac:dyDescent="0.2">
      <c r="A35" s="226"/>
      <c r="B35" s="221" t="s">
        <v>138</v>
      </c>
      <c r="C35" s="227"/>
      <c r="D35" s="228">
        <f>E35*0.1</f>
        <v>0</v>
      </c>
      <c r="E35" s="134">
        <f>IF(E33&lt;7200,0,IF(E33&lt;=30000,E33-7200,IF(E33&gt;30000,22800,)))</f>
        <v>0</v>
      </c>
      <c r="F35" s="229" t="s">
        <v>225</v>
      </c>
      <c r="G35" s="230"/>
    </row>
    <row r="36" spans="1:7" ht="15.75" x14ac:dyDescent="0.2">
      <c r="A36" s="226"/>
      <c r="B36" s="221" t="s">
        <v>139</v>
      </c>
      <c r="C36" s="227"/>
      <c r="D36" s="228">
        <f>E36*0.15</f>
        <v>0</v>
      </c>
      <c r="E36" s="122">
        <f>IF(E33&lt;=30000,0,IF(E33&lt;45000,E33-30000,IF(E33&gt;=45000,15000,)))</f>
        <v>0</v>
      </c>
      <c r="F36" s="231" t="s">
        <v>140</v>
      </c>
      <c r="G36" s="232"/>
    </row>
    <row r="37" spans="1:7" ht="16.5" thickBot="1" x14ac:dyDescent="0.25">
      <c r="A37" s="226"/>
      <c r="B37" s="221" t="s">
        <v>139</v>
      </c>
      <c r="C37" s="227"/>
      <c r="D37" s="233">
        <f>E37*0.2</f>
        <v>0</v>
      </c>
      <c r="E37" s="122">
        <f>IF(E33&gt;45000,E33-45000,IF(E33&lt;45000,0))</f>
        <v>0</v>
      </c>
      <c r="F37" s="234" t="s">
        <v>141</v>
      </c>
      <c r="G37" s="235"/>
    </row>
    <row r="38" spans="1:7" ht="16.5" thickBot="1" x14ac:dyDescent="0.25">
      <c r="A38" s="236" t="s">
        <v>142</v>
      </c>
      <c r="B38" s="237"/>
      <c r="C38" s="238"/>
      <c r="D38" s="239">
        <f>SUM(D35:D37)</f>
        <v>0</v>
      </c>
      <c r="E38" s="240">
        <v>0</v>
      </c>
      <c r="F38" s="109" t="s">
        <v>144</v>
      </c>
      <c r="G38" s="241"/>
    </row>
    <row r="39" spans="1:7" ht="19.5" thickTop="1" thickBot="1" x14ac:dyDescent="0.25">
      <c r="A39" s="242" t="s">
        <v>226</v>
      </c>
      <c r="B39" s="243"/>
      <c r="C39" s="244">
        <f>IF(E33&lt;30000,80%,IF(E33&lt;45000,40%,IF(E33&gt;45000,5%,0)))</f>
        <v>0.8</v>
      </c>
      <c r="D39" s="245">
        <f>D38*C39*50%</f>
        <v>0</v>
      </c>
      <c r="E39" s="246"/>
      <c r="F39" s="247"/>
      <c r="G39" s="241"/>
    </row>
    <row r="40" spans="1:7" ht="19.5" thickTop="1" thickBot="1" x14ac:dyDescent="0.25">
      <c r="A40" s="248" t="s">
        <v>143</v>
      </c>
      <c r="B40" s="249"/>
      <c r="C40" s="250">
        <f>IF(D40&lt;0,"عليه",IF(D40&gt;0,"له",))</f>
        <v>0</v>
      </c>
      <c r="D40" s="251">
        <f>D33-(D38-D39)</f>
        <v>0</v>
      </c>
      <c r="E40" s="252"/>
      <c r="F40" s="253"/>
      <c r="G40" s="254"/>
    </row>
    <row r="41" spans="1:7" ht="16.5" thickTop="1" x14ac:dyDescent="0.2">
      <c r="A41" s="255" t="s">
        <v>145</v>
      </c>
      <c r="B41" s="256"/>
      <c r="C41" s="257"/>
      <c r="D41" s="258"/>
      <c r="E41" s="212"/>
      <c r="F41" s="247"/>
      <c r="G41" s="241"/>
    </row>
    <row r="42" spans="1:7" x14ac:dyDescent="0.2">
      <c r="C42" s="259">
        <f>IFERROR(VLOOKUP(#REF!,'[30]بيانات التسوية الضريبية'!$A$3:$AC$486,4,0),0)</f>
        <v>0</v>
      </c>
    </row>
    <row r="43" spans="1:7" x14ac:dyDescent="0.2">
      <c r="C43" s="259">
        <f>IFERROR(VLOOKUP(#REF!,'[30]بيانات التسوية الضريبية'!$A$3:$AC$486,5,0),0)</f>
        <v>0</v>
      </c>
    </row>
    <row r="44" spans="1:7" x14ac:dyDescent="0.2">
      <c r="C44" s="259">
        <f>IFERROR(VLOOKUP(#REF!,'[30]بيانات التسوية الضريبية'!$A$3:$AC$486,6,0),0)</f>
        <v>0</v>
      </c>
    </row>
    <row r="45" spans="1:7" x14ac:dyDescent="0.2">
      <c r="C45" s="259">
        <f>IF(C8&lt;=1857.14,C8*1.14,IF(C8&gt;1857.14,C8*1.07+130))</f>
        <v>0</v>
      </c>
    </row>
    <row r="46" spans="1:7" x14ac:dyDescent="0.2">
      <c r="C46" s="259">
        <f>'[30]بيانات التسوية الضريبية'!K84221</f>
        <v>0</v>
      </c>
    </row>
  </sheetData>
  <protectedRanges>
    <protectedRange sqref="C35:C41 C33 B29:B41 A5:A41 C5:C7 B6:B27 C11:C13 C19:C20 C23 C28 C31" name="نطاق1"/>
    <protectedRange sqref="C34" name="نطاق1_1"/>
    <protectedRange sqref="C15" name="نطاق1_2"/>
  </protectedRanges>
  <mergeCells count="1">
    <mergeCell ref="A1:E1"/>
  </mergeCells>
  <conditionalFormatting sqref="F6">
    <cfRule type="cellIs" dxfId="0" priority="1" operator="equal">
      <formula>"برجاء إدخال الدرجة المالية"</formula>
    </cfRule>
  </conditionalFormatting>
  <dataValidations count="1">
    <dataValidation type="list" allowBlank="1" showInputMessage="1" showErrorMessage="1" sqref="C15">
      <formula1>$F$6:$F$13</formula1>
    </dataValidation>
  </dataValidations>
  <pageMargins left="0.7" right="0.7" top="0.75" bottom="0.75" header="0.3" footer="0.3"/>
  <pageSetup paperSize="9" orientation="portrait" horizontalDpi="0" verticalDpi="0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86"/>
  <sheetViews>
    <sheetView showGridLines="0" rightToLeft="1" workbookViewId="0">
      <pane xSplit="3" ySplit="3" topLeftCell="D4" activePane="bottomRight" state="frozen"/>
      <selection activeCell="A688" sqref="A688:C688"/>
      <selection pane="topRight" activeCell="A688" sqref="A688:C688"/>
      <selection pane="bottomLeft" activeCell="A688" sqref="A688:C688"/>
      <selection pane="bottomRight" activeCell="C7" sqref="C7"/>
    </sheetView>
  </sheetViews>
  <sheetFormatPr defaultColWidth="8" defaultRowHeight="18" x14ac:dyDescent="0.25"/>
  <cols>
    <col min="1" max="1" width="20.75" style="52" customWidth="1"/>
    <col min="2" max="2" width="6.25" style="53" customWidth="1"/>
    <col min="3" max="3" width="34.625" style="54" bestFit="1" customWidth="1"/>
    <col min="4" max="4" width="10.25" style="1" customWidth="1"/>
    <col min="5" max="5" width="8.75" style="1" customWidth="1"/>
    <col min="6" max="6" width="10" style="2" bestFit="1" customWidth="1"/>
    <col min="7" max="7" width="12.125" style="2" customWidth="1"/>
    <col min="8" max="8" width="9.375" style="3" hidden="1" customWidth="1"/>
    <col min="9" max="9" width="9" style="2" hidden="1" customWidth="1"/>
    <col min="10" max="10" width="5.75" style="4" hidden="1" customWidth="1"/>
    <col min="11" max="14" width="5.375" style="2" hidden="1" customWidth="1"/>
    <col min="15" max="15" width="6.25" style="1" hidden="1" customWidth="1"/>
    <col min="16" max="16" width="8.25" style="2" customWidth="1"/>
    <col min="17" max="17" width="11.375" style="2" customWidth="1"/>
    <col min="18" max="18" width="13.625" style="5" bestFit="1" customWidth="1"/>
    <col min="19" max="19" width="8.125" style="2" customWidth="1"/>
    <col min="20" max="20" width="6.5" style="2" customWidth="1"/>
    <col min="21" max="21" width="5.875" style="2" customWidth="1"/>
    <col min="22" max="22" width="9.375" style="2" customWidth="1"/>
    <col min="23" max="23" width="9.5" style="1" customWidth="1"/>
    <col min="24" max="24" width="7.25" style="2" bestFit="1" customWidth="1"/>
    <col min="25" max="25" width="7.25" style="2" customWidth="1"/>
    <col min="26" max="26" width="7.5" style="1" customWidth="1"/>
    <col min="27" max="27" width="8.625" style="2" bestFit="1" customWidth="1"/>
    <col min="28" max="28" width="8" style="2" customWidth="1"/>
    <col min="29" max="29" width="10.25" style="6" customWidth="1"/>
    <col min="30" max="30" width="11.375" style="7" customWidth="1"/>
    <col min="31" max="31" width="10.25" style="6" customWidth="1"/>
    <col min="32" max="32" width="16.5" style="8" bestFit="1" customWidth="1"/>
    <col min="33" max="33" width="12.125" style="6" customWidth="1"/>
    <col min="34" max="52" width="10.25" style="6" customWidth="1"/>
    <col min="53" max="16384" width="8" style="6"/>
  </cols>
  <sheetData>
    <row r="1" spans="1:33" ht="18.75" thickBot="1" x14ac:dyDescent="0.3">
      <c r="A1" s="80" t="s">
        <v>0</v>
      </c>
      <c r="B1" s="80"/>
      <c r="C1" s="80"/>
    </row>
    <row r="2" spans="1:33" s="14" customFormat="1" ht="21" thickBot="1" x14ac:dyDescent="0.35">
      <c r="A2" s="9">
        <v>1</v>
      </c>
      <c r="B2" s="10">
        <v>2</v>
      </c>
      <c r="C2" s="10">
        <v>3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  <c r="S2" s="10"/>
      <c r="T2" s="10"/>
      <c r="U2" s="10"/>
      <c r="V2" s="10"/>
      <c r="W2" s="10"/>
      <c r="X2" s="10"/>
      <c r="Y2" s="10"/>
      <c r="Z2" s="10"/>
      <c r="AA2" s="10"/>
      <c r="AB2" s="10"/>
      <c r="AC2" s="12"/>
      <c r="AD2" s="13"/>
      <c r="AE2" s="12"/>
      <c r="AF2" s="12"/>
      <c r="AG2" s="12"/>
    </row>
    <row r="3" spans="1:33" s="26" customFormat="1" ht="16.5" thickBot="1" x14ac:dyDescent="0.25">
      <c r="A3" s="15" t="s">
        <v>1</v>
      </c>
      <c r="B3" s="16" t="s">
        <v>2</v>
      </c>
      <c r="C3" s="17" t="s">
        <v>3</v>
      </c>
      <c r="D3" s="18"/>
      <c r="E3" s="18"/>
      <c r="F3" s="19"/>
      <c r="G3" s="19"/>
      <c r="H3" s="20"/>
      <c r="I3" s="19"/>
      <c r="J3" s="21"/>
      <c r="K3" s="19"/>
      <c r="L3" s="19"/>
      <c r="M3" s="19"/>
      <c r="N3" s="19"/>
      <c r="O3" s="18"/>
      <c r="P3" s="19"/>
      <c r="Q3" s="19"/>
      <c r="R3" s="22"/>
      <c r="S3" s="19"/>
      <c r="T3" s="16"/>
      <c r="U3" s="16"/>
      <c r="V3" s="19"/>
      <c r="W3" s="20"/>
      <c r="X3" s="18"/>
      <c r="Y3" s="18"/>
      <c r="Z3" s="20"/>
      <c r="AA3" s="18"/>
      <c r="AB3" s="18"/>
      <c r="AC3" s="16"/>
      <c r="AD3" s="23"/>
      <c r="AE3" s="16"/>
      <c r="AF3" s="24"/>
      <c r="AG3" s="25"/>
    </row>
    <row r="4" spans="1:33" x14ac:dyDescent="0.25">
      <c r="A4" s="27">
        <v>28310092500254</v>
      </c>
      <c r="B4" s="28">
        <v>1</v>
      </c>
      <c r="C4" s="29" t="s">
        <v>9</v>
      </c>
      <c r="D4" s="30"/>
      <c r="E4" s="30"/>
      <c r="F4" s="31"/>
      <c r="G4" s="31"/>
      <c r="H4" s="32"/>
      <c r="I4" s="33"/>
      <c r="J4" s="34"/>
      <c r="K4" s="35"/>
      <c r="L4" s="35"/>
      <c r="M4" s="35"/>
      <c r="N4" s="35"/>
      <c r="O4" s="36"/>
      <c r="P4" s="37"/>
      <c r="Q4" s="38"/>
      <c r="R4" s="39"/>
      <c r="S4" s="40"/>
      <c r="T4" s="41"/>
      <c r="U4" s="41"/>
      <c r="V4" s="42"/>
      <c r="W4" s="30"/>
      <c r="X4" s="43"/>
      <c r="Y4" s="44"/>
      <c r="Z4" s="30"/>
      <c r="AA4" s="31"/>
      <c r="AB4" s="44"/>
      <c r="AC4" s="27"/>
      <c r="AD4" s="45"/>
      <c r="AE4" s="27"/>
      <c r="AF4" s="46"/>
      <c r="AG4" s="47"/>
    </row>
    <row r="5" spans="1:33" x14ac:dyDescent="0.25">
      <c r="A5" s="27">
        <v>28301132500091</v>
      </c>
      <c r="B5" s="28">
        <v>2</v>
      </c>
      <c r="C5" s="29" t="s">
        <v>10</v>
      </c>
      <c r="D5" s="30"/>
      <c r="E5" s="30"/>
      <c r="F5" s="31"/>
      <c r="G5" s="31"/>
      <c r="H5" s="32"/>
      <c r="I5" s="33"/>
      <c r="J5" s="34"/>
      <c r="K5" s="48"/>
      <c r="L5" s="37"/>
      <c r="M5" s="37"/>
      <c r="N5" s="48"/>
      <c r="O5" s="36"/>
      <c r="P5" s="48"/>
      <c r="Q5" s="38"/>
      <c r="R5" s="39"/>
      <c r="S5" s="40"/>
      <c r="T5" s="41"/>
      <c r="U5" s="41"/>
      <c r="V5" s="42"/>
      <c r="W5" s="30"/>
      <c r="X5" s="43"/>
      <c r="Y5" s="44"/>
      <c r="Z5" s="30"/>
      <c r="AA5" s="31"/>
      <c r="AB5" s="44"/>
      <c r="AC5" s="27"/>
      <c r="AD5" s="45"/>
      <c r="AE5" s="27"/>
      <c r="AF5" s="46"/>
      <c r="AG5" s="47"/>
    </row>
    <row r="6" spans="1:33" x14ac:dyDescent="0.25">
      <c r="A6" s="27">
        <v>28606128800361</v>
      </c>
      <c r="B6" s="28">
        <v>3</v>
      </c>
      <c r="C6" s="29" t="s">
        <v>11</v>
      </c>
      <c r="D6" s="30"/>
      <c r="E6" s="30"/>
      <c r="F6" s="31"/>
      <c r="G6" s="31"/>
      <c r="H6" s="32"/>
      <c r="I6" s="33"/>
      <c r="J6" s="34"/>
      <c r="K6" s="48"/>
      <c r="L6" s="37"/>
      <c r="M6" s="37"/>
      <c r="N6" s="37"/>
      <c r="O6" s="36"/>
      <c r="P6" s="37"/>
      <c r="Q6" s="38"/>
      <c r="R6" s="39"/>
      <c r="S6" s="40"/>
      <c r="T6" s="41"/>
      <c r="U6" s="41"/>
      <c r="V6" s="42"/>
      <c r="W6" s="30"/>
      <c r="X6" s="43"/>
      <c r="Y6" s="44"/>
      <c r="Z6" s="30"/>
      <c r="AA6" s="31"/>
      <c r="AB6" s="44"/>
      <c r="AC6" s="27"/>
      <c r="AD6" s="45"/>
      <c r="AE6" s="27"/>
      <c r="AF6" s="46"/>
      <c r="AG6" s="47"/>
    </row>
    <row r="7" spans="1:33" x14ac:dyDescent="0.25">
      <c r="A7" s="27">
        <v>28312138800447</v>
      </c>
      <c r="B7" s="28">
        <v>4</v>
      </c>
      <c r="C7" s="29" t="s">
        <v>12</v>
      </c>
      <c r="D7" s="30"/>
      <c r="E7" s="30"/>
      <c r="F7" s="31"/>
      <c r="G7" s="31"/>
      <c r="H7" s="32"/>
      <c r="I7" s="33"/>
      <c r="J7" s="34"/>
      <c r="K7" s="37"/>
      <c r="L7" s="37"/>
      <c r="M7" s="37"/>
      <c r="N7" s="37"/>
      <c r="O7" s="36"/>
      <c r="P7" s="37"/>
      <c r="Q7" s="38"/>
      <c r="R7" s="39"/>
      <c r="S7" s="40"/>
      <c r="T7" s="41"/>
      <c r="U7" s="41"/>
      <c r="V7" s="42"/>
      <c r="W7" s="30"/>
      <c r="X7" s="43"/>
      <c r="Y7" s="44"/>
      <c r="Z7" s="30"/>
      <c r="AA7" s="31"/>
      <c r="AB7" s="44"/>
      <c r="AC7" s="27"/>
      <c r="AD7" s="45"/>
      <c r="AE7" s="27"/>
      <c r="AF7" s="46"/>
      <c r="AG7" s="47"/>
    </row>
    <row r="8" spans="1:33" x14ac:dyDescent="0.25">
      <c r="A8" s="27">
        <v>28712162500142</v>
      </c>
      <c r="B8" s="28">
        <v>5</v>
      </c>
      <c r="C8" s="29" t="s">
        <v>13</v>
      </c>
      <c r="D8" s="30"/>
      <c r="E8" s="30"/>
      <c r="F8" s="31"/>
      <c r="G8" s="31"/>
      <c r="H8" s="32"/>
      <c r="I8" s="33"/>
      <c r="J8" s="34"/>
      <c r="K8" s="35"/>
      <c r="L8" s="35"/>
      <c r="M8" s="35"/>
      <c r="N8" s="35"/>
      <c r="O8" s="36"/>
      <c r="P8" s="37"/>
      <c r="Q8" s="38"/>
      <c r="R8" s="39"/>
      <c r="S8" s="40"/>
      <c r="T8" s="41"/>
      <c r="U8" s="41"/>
      <c r="V8" s="42"/>
      <c r="W8" s="30"/>
      <c r="X8" s="43"/>
      <c r="Y8" s="44"/>
      <c r="Z8" s="30"/>
      <c r="AA8" s="31"/>
      <c r="AB8" s="44"/>
      <c r="AC8" s="27"/>
      <c r="AD8" s="45"/>
      <c r="AE8" s="27"/>
      <c r="AF8" s="46"/>
      <c r="AG8" s="47"/>
    </row>
    <row r="9" spans="1:33" x14ac:dyDescent="0.25">
      <c r="A9" s="27">
        <v>28510032502061</v>
      </c>
      <c r="B9" s="28">
        <v>6</v>
      </c>
      <c r="C9" s="29" t="s">
        <v>14</v>
      </c>
      <c r="D9" s="30"/>
      <c r="E9" s="30"/>
      <c r="F9" s="31"/>
      <c r="G9" s="31"/>
      <c r="H9" s="32"/>
      <c r="I9" s="33"/>
      <c r="J9" s="49"/>
      <c r="K9" s="48"/>
      <c r="L9" s="48"/>
      <c r="M9" s="48"/>
      <c r="N9" s="48"/>
      <c r="O9" s="50"/>
      <c r="P9" s="48"/>
      <c r="Q9" s="38"/>
      <c r="R9" s="39"/>
      <c r="S9" s="48"/>
      <c r="T9" s="41"/>
      <c r="U9" s="41"/>
      <c r="V9" s="42"/>
      <c r="W9" s="30"/>
      <c r="X9" s="43"/>
      <c r="Y9" s="44"/>
      <c r="Z9" s="30"/>
      <c r="AA9" s="31"/>
      <c r="AB9" s="44"/>
      <c r="AC9" s="27"/>
      <c r="AD9" s="45"/>
      <c r="AE9" s="27"/>
      <c r="AF9" s="46"/>
      <c r="AG9" s="47"/>
    </row>
    <row r="10" spans="1:33" x14ac:dyDescent="0.25">
      <c r="A10" s="27">
        <v>28806242500229</v>
      </c>
      <c r="B10" s="28">
        <v>7</v>
      </c>
      <c r="C10" s="29" t="s">
        <v>15</v>
      </c>
      <c r="D10" s="30"/>
      <c r="E10" s="30"/>
      <c r="F10" s="31"/>
      <c r="G10" s="31"/>
      <c r="H10" s="32"/>
      <c r="I10" s="33"/>
      <c r="J10" s="34"/>
      <c r="K10" s="50"/>
      <c r="L10" s="35"/>
      <c r="M10" s="35"/>
      <c r="N10" s="50"/>
      <c r="O10" s="36"/>
      <c r="P10" s="50"/>
      <c r="Q10" s="38"/>
      <c r="R10" s="39"/>
      <c r="S10" s="40"/>
      <c r="T10" s="41"/>
      <c r="U10" s="41"/>
      <c r="V10" s="42"/>
      <c r="W10" s="30"/>
      <c r="X10" s="43"/>
      <c r="Y10" s="44"/>
      <c r="Z10" s="30"/>
      <c r="AA10" s="31"/>
      <c r="AB10" s="44"/>
      <c r="AC10" s="27"/>
      <c r="AD10" s="45"/>
      <c r="AE10" s="27"/>
      <c r="AF10" s="46"/>
      <c r="AG10" s="47"/>
    </row>
    <row r="11" spans="1:33" x14ac:dyDescent="0.25">
      <c r="A11" s="27">
        <v>28504252500204</v>
      </c>
      <c r="B11" s="28">
        <v>8</v>
      </c>
      <c r="C11" s="29" t="s">
        <v>16</v>
      </c>
      <c r="D11" s="30"/>
      <c r="E11" s="30"/>
      <c r="F11" s="31"/>
      <c r="G11" s="31"/>
      <c r="H11" s="32"/>
      <c r="I11" s="33"/>
      <c r="J11" s="34"/>
      <c r="K11" s="50"/>
      <c r="L11" s="35"/>
      <c r="M11" s="35"/>
      <c r="N11" s="50"/>
      <c r="O11" s="36"/>
      <c r="P11" s="50"/>
      <c r="Q11" s="38"/>
      <c r="R11" s="39"/>
      <c r="S11" s="40"/>
      <c r="T11" s="41"/>
      <c r="U11" s="41"/>
      <c r="V11" s="42"/>
      <c r="W11" s="30"/>
      <c r="X11" s="43"/>
      <c r="Y11" s="44"/>
      <c r="Z11" s="30"/>
      <c r="AA11" s="31"/>
      <c r="AB11" s="44"/>
      <c r="AC11" s="27"/>
      <c r="AD11" s="45"/>
      <c r="AE11" s="27"/>
      <c r="AF11" s="46"/>
      <c r="AG11" s="47"/>
    </row>
    <row r="12" spans="1:33" x14ac:dyDescent="0.25">
      <c r="A12" s="27">
        <v>28604152500066</v>
      </c>
      <c r="B12" s="28">
        <v>9</v>
      </c>
      <c r="C12" s="29" t="s">
        <v>17</v>
      </c>
      <c r="D12" s="30"/>
      <c r="E12" s="30"/>
      <c r="F12" s="31"/>
      <c r="G12" s="31"/>
      <c r="H12" s="32"/>
      <c r="I12" s="33"/>
      <c r="J12" s="34"/>
      <c r="K12" s="50"/>
      <c r="L12" s="35"/>
      <c r="M12" s="35"/>
      <c r="N12" s="50"/>
      <c r="O12" s="36"/>
      <c r="P12" s="50"/>
      <c r="Q12" s="38"/>
      <c r="R12" s="39"/>
      <c r="S12" s="40"/>
      <c r="T12" s="41"/>
      <c r="U12" s="41"/>
      <c r="V12" s="42"/>
      <c r="W12" s="30"/>
      <c r="X12" s="43"/>
      <c r="Y12" s="44"/>
      <c r="Z12" s="30"/>
      <c r="AA12" s="31"/>
      <c r="AB12" s="44"/>
      <c r="AC12" s="27"/>
      <c r="AD12" s="45"/>
      <c r="AE12" s="27"/>
      <c r="AF12" s="46"/>
      <c r="AG12" s="47"/>
    </row>
    <row r="13" spans="1:33" x14ac:dyDescent="0.25">
      <c r="A13" s="27">
        <v>28109162500128</v>
      </c>
      <c r="B13" s="28">
        <v>10</v>
      </c>
      <c r="C13" s="29" t="s">
        <v>18</v>
      </c>
      <c r="D13" s="30"/>
      <c r="E13" s="30"/>
      <c r="F13" s="31"/>
      <c r="G13" s="31"/>
      <c r="H13" s="32"/>
      <c r="I13" s="33"/>
      <c r="J13" s="34"/>
      <c r="K13" s="35"/>
      <c r="L13" s="35"/>
      <c r="M13" s="35"/>
      <c r="N13" s="35"/>
      <c r="O13" s="36"/>
      <c r="P13" s="37"/>
      <c r="Q13" s="38"/>
      <c r="R13" s="39"/>
      <c r="S13" s="40"/>
      <c r="T13" s="41"/>
      <c r="U13" s="41"/>
      <c r="V13" s="42"/>
      <c r="W13" s="30"/>
      <c r="X13" s="43"/>
      <c r="Y13" s="44"/>
      <c r="Z13" s="30"/>
      <c r="AA13" s="31"/>
      <c r="AB13" s="44"/>
      <c r="AC13" s="27"/>
      <c r="AD13" s="45"/>
      <c r="AE13" s="27"/>
      <c r="AF13" s="46"/>
      <c r="AG13" s="47"/>
    </row>
    <row r="14" spans="1:33" x14ac:dyDescent="0.25">
      <c r="A14" s="27">
        <v>27108062500783</v>
      </c>
      <c r="B14" s="28">
        <v>11</v>
      </c>
      <c r="C14" s="29" t="s">
        <v>19</v>
      </c>
      <c r="D14" s="30"/>
      <c r="E14" s="30"/>
      <c r="F14" s="31"/>
      <c r="G14" s="31"/>
      <c r="H14" s="32"/>
      <c r="I14" s="33"/>
      <c r="J14" s="34"/>
      <c r="K14" s="48"/>
      <c r="L14" s="37"/>
      <c r="M14" s="37"/>
      <c r="N14" s="37"/>
      <c r="O14" s="36"/>
      <c r="P14" s="37"/>
      <c r="Q14" s="38"/>
      <c r="R14" s="39"/>
      <c r="S14" s="40"/>
      <c r="T14" s="41"/>
      <c r="U14" s="41"/>
      <c r="V14" s="42"/>
      <c r="W14" s="30"/>
      <c r="X14" s="43"/>
      <c r="Y14" s="44"/>
      <c r="Z14" s="30"/>
      <c r="AA14" s="31"/>
      <c r="AB14" s="44"/>
      <c r="AC14" s="27"/>
      <c r="AD14" s="45"/>
      <c r="AE14" s="27"/>
      <c r="AF14" s="46"/>
      <c r="AG14" s="47"/>
    </row>
    <row r="15" spans="1:33" x14ac:dyDescent="0.25">
      <c r="A15" s="27">
        <v>27412022500064</v>
      </c>
      <c r="B15" s="28">
        <v>12</v>
      </c>
      <c r="C15" s="29" t="s">
        <v>20</v>
      </c>
      <c r="D15" s="30"/>
      <c r="E15" s="30"/>
      <c r="F15" s="31"/>
      <c r="G15" s="31"/>
      <c r="H15" s="32"/>
      <c r="I15" s="33"/>
      <c r="J15" s="34"/>
      <c r="K15" s="48"/>
      <c r="L15" s="37"/>
      <c r="M15" s="37"/>
      <c r="N15" s="37"/>
      <c r="O15" s="36"/>
      <c r="P15" s="37"/>
      <c r="Q15" s="38"/>
      <c r="R15" s="39"/>
      <c r="S15" s="40"/>
      <c r="T15" s="41"/>
      <c r="U15" s="41"/>
      <c r="V15" s="42"/>
      <c r="W15" s="30"/>
      <c r="X15" s="43"/>
      <c r="Y15" s="44"/>
      <c r="Z15" s="30"/>
      <c r="AA15" s="31"/>
      <c r="AB15" s="44"/>
      <c r="AC15" s="27"/>
      <c r="AD15" s="45"/>
      <c r="AE15" s="27"/>
      <c r="AF15" s="46"/>
      <c r="AG15" s="47"/>
    </row>
    <row r="16" spans="1:33" x14ac:dyDescent="0.25">
      <c r="A16" s="27">
        <v>27811202502229</v>
      </c>
      <c r="B16" s="28">
        <v>13</v>
      </c>
      <c r="C16" s="29" t="s">
        <v>21</v>
      </c>
      <c r="D16" s="30"/>
      <c r="E16" s="30"/>
      <c r="F16" s="31"/>
      <c r="G16" s="31"/>
      <c r="H16" s="32"/>
      <c r="I16" s="33"/>
      <c r="J16" s="34"/>
      <c r="K16" s="37"/>
      <c r="L16" s="37"/>
      <c r="M16" s="37"/>
      <c r="N16" s="37"/>
      <c r="O16" s="36"/>
      <c r="P16" s="37"/>
      <c r="Q16" s="38"/>
      <c r="R16" s="39"/>
      <c r="S16" s="40"/>
      <c r="T16" s="41"/>
      <c r="U16" s="41"/>
      <c r="V16" s="42"/>
      <c r="W16" s="30"/>
      <c r="X16" s="43"/>
      <c r="Y16" s="44"/>
      <c r="Z16" s="30"/>
      <c r="AA16" s="31"/>
      <c r="AB16" s="44"/>
      <c r="AC16" s="27"/>
      <c r="AD16" s="45"/>
      <c r="AE16" s="27"/>
      <c r="AF16" s="46"/>
      <c r="AG16" s="47"/>
    </row>
    <row r="17" spans="1:33" x14ac:dyDescent="0.25">
      <c r="A17" s="27">
        <v>28009172501861</v>
      </c>
      <c r="B17" s="28">
        <v>14</v>
      </c>
      <c r="C17" s="29" t="s">
        <v>22</v>
      </c>
      <c r="D17" s="30"/>
      <c r="E17" s="30"/>
      <c r="F17" s="31"/>
      <c r="G17" s="31"/>
      <c r="H17" s="32"/>
      <c r="I17" s="33"/>
      <c r="J17" s="34"/>
      <c r="K17" s="35"/>
      <c r="L17" s="35"/>
      <c r="M17" s="35"/>
      <c r="N17" s="35"/>
      <c r="O17" s="36"/>
      <c r="P17" s="37"/>
      <c r="Q17" s="38"/>
      <c r="R17" s="39"/>
      <c r="S17" s="40"/>
      <c r="T17" s="41"/>
      <c r="U17" s="41"/>
      <c r="V17" s="42"/>
      <c r="W17" s="30"/>
      <c r="X17" s="43"/>
      <c r="Y17" s="44"/>
      <c r="Z17" s="30"/>
      <c r="AA17" s="31"/>
      <c r="AB17" s="44"/>
      <c r="AC17" s="27"/>
      <c r="AD17" s="45"/>
      <c r="AE17" s="27"/>
      <c r="AF17" s="46"/>
      <c r="AG17" s="47"/>
    </row>
    <row r="18" spans="1:33" x14ac:dyDescent="0.25">
      <c r="A18" s="27">
        <v>28401292500181</v>
      </c>
      <c r="B18" s="28">
        <v>15</v>
      </c>
      <c r="C18" s="29" t="s">
        <v>23</v>
      </c>
      <c r="D18" s="30"/>
      <c r="E18" s="30"/>
      <c r="F18" s="31"/>
      <c r="G18" s="31"/>
      <c r="H18" s="32"/>
      <c r="I18" s="33"/>
      <c r="J18" s="34"/>
      <c r="K18" s="50"/>
      <c r="L18" s="35"/>
      <c r="M18" s="35"/>
      <c r="N18" s="50"/>
      <c r="O18" s="36"/>
      <c r="P18" s="50"/>
      <c r="Q18" s="38"/>
      <c r="R18" s="39"/>
      <c r="S18" s="40"/>
      <c r="T18" s="41"/>
      <c r="U18" s="41"/>
      <c r="V18" s="42"/>
      <c r="W18" s="30"/>
      <c r="X18" s="43"/>
      <c r="Y18" s="44"/>
      <c r="Z18" s="30"/>
      <c r="AA18" s="31"/>
      <c r="AB18" s="44"/>
      <c r="AC18" s="27"/>
      <c r="AD18" s="45"/>
      <c r="AE18" s="27"/>
      <c r="AF18" s="46"/>
      <c r="AG18" s="47"/>
    </row>
    <row r="19" spans="1:33" x14ac:dyDescent="0.25">
      <c r="A19" s="27">
        <v>28302182500226</v>
      </c>
      <c r="B19" s="28">
        <v>16</v>
      </c>
      <c r="C19" s="29" t="s">
        <v>24</v>
      </c>
      <c r="D19" s="30"/>
      <c r="E19" s="30"/>
      <c r="F19" s="31"/>
      <c r="G19" s="31"/>
      <c r="H19" s="32"/>
      <c r="I19" s="33"/>
      <c r="J19" s="34"/>
      <c r="K19" s="50"/>
      <c r="L19" s="35"/>
      <c r="M19" s="35"/>
      <c r="N19" s="50"/>
      <c r="O19" s="36"/>
      <c r="P19" s="50"/>
      <c r="Q19" s="38"/>
      <c r="R19" s="39"/>
      <c r="S19" s="40"/>
      <c r="T19" s="41"/>
      <c r="U19" s="41"/>
      <c r="V19" s="42"/>
      <c r="W19" s="30"/>
      <c r="X19" s="43"/>
      <c r="Y19" s="44"/>
      <c r="Z19" s="30"/>
      <c r="AA19" s="31"/>
      <c r="AB19" s="44"/>
      <c r="AC19" s="27"/>
      <c r="AD19" s="45"/>
      <c r="AE19" s="27"/>
      <c r="AF19" s="46"/>
      <c r="AG19" s="47"/>
    </row>
    <row r="20" spans="1:33" x14ac:dyDescent="0.25">
      <c r="A20" s="27">
        <v>28009152500311</v>
      </c>
      <c r="B20" s="28">
        <v>17</v>
      </c>
      <c r="C20" s="29" t="s">
        <v>25</v>
      </c>
      <c r="D20" s="30"/>
      <c r="E20" s="30"/>
      <c r="F20" s="31"/>
      <c r="G20" s="31"/>
      <c r="H20" s="32"/>
      <c r="I20" s="33"/>
      <c r="J20" s="34"/>
      <c r="K20" s="50"/>
      <c r="L20" s="35"/>
      <c r="M20" s="35"/>
      <c r="N20" s="50"/>
      <c r="O20" s="36"/>
      <c r="P20" s="50"/>
      <c r="Q20" s="38"/>
      <c r="R20" s="39"/>
      <c r="S20" s="40"/>
      <c r="T20" s="41"/>
      <c r="U20" s="41"/>
      <c r="V20" s="42"/>
      <c r="W20" s="30"/>
      <c r="X20" s="43"/>
      <c r="Y20" s="44"/>
      <c r="Z20" s="30"/>
      <c r="AA20" s="31"/>
      <c r="AB20" s="44"/>
      <c r="AC20" s="27"/>
      <c r="AD20" s="45"/>
      <c r="AE20" s="27"/>
      <c r="AF20" s="46"/>
      <c r="AG20" s="47"/>
    </row>
    <row r="21" spans="1:33" x14ac:dyDescent="0.25">
      <c r="A21" s="27">
        <v>29005272502634</v>
      </c>
      <c r="B21" s="28">
        <v>18</v>
      </c>
      <c r="C21" s="29" t="s">
        <v>26</v>
      </c>
      <c r="D21" s="30"/>
      <c r="E21" s="30"/>
      <c r="F21" s="31"/>
      <c r="G21" s="31"/>
      <c r="H21" s="32"/>
      <c r="I21" s="33"/>
      <c r="J21" s="34"/>
      <c r="K21" s="50"/>
      <c r="L21" s="35"/>
      <c r="M21" s="35"/>
      <c r="N21" s="50"/>
      <c r="O21" s="36"/>
      <c r="P21" s="50"/>
      <c r="Q21" s="38"/>
      <c r="R21" s="39"/>
      <c r="S21" s="40"/>
      <c r="T21" s="41"/>
      <c r="U21" s="41"/>
      <c r="V21" s="42"/>
      <c r="W21" s="30"/>
      <c r="X21" s="43"/>
      <c r="Y21" s="44"/>
      <c r="Z21" s="30"/>
      <c r="AA21" s="31"/>
      <c r="AB21" s="44"/>
      <c r="AC21" s="27"/>
      <c r="AD21" s="45"/>
      <c r="AE21" s="27"/>
      <c r="AF21" s="46"/>
      <c r="AG21" s="47"/>
    </row>
    <row r="22" spans="1:33" x14ac:dyDescent="0.25">
      <c r="A22" s="27">
        <v>28511172500374</v>
      </c>
      <c r="B22" s="28">
        <v>19</v>
      </c>
      <c r="C22" s="29" t="s">
        <v>27</v>
      </c>
      <c r="D22" s="30"/>
      <c r="E22" s="30"/>
      <c r="F22" s="31"/>
      <c r="G22" s="31"/>
      <c r="H22" s="32"/>
      <c r="I22" s="33"/>
      <c r="J22" s="34"/>
      <c r="K22" s="48"/>
      <c r="L22" s="37"/>
      <c r="M22" s="37"/>
      <c r="N22" s="48"/>
      <c r="O22" s="36"/>
      <c r="P22" s="48"/>
      <c r="Q22" s="38"/>
      <c r="R22" s="39"/>
      <c r="S22" s="40"/>
      <c r="T22" s="41"/>
      <c r="U22" s="41"/>
      <c r="V22" s="42"/>
      <c r="W22" s="30"/>
      <c r="X22" s="43"/>
      <c r="Y22" s="44"/>
      <c r="Z22" s="30"/>
      <c r="AA22" s="31"/>
      <c r="AB22" s="44"/>
      <c r="AC22" s="27"/>
      <c r="AD22" s="45"/>
      <c r="AE22" s="27"/>
      <c r="AF22" s="46"/>
      <c r="AG22" s="47"/>
    </row>
    <row r="23" spans="1:33" x14ac:dyDescent="0.25">
      <c r="A23" s="27">
        <v>28710202500351</v>
      </c>
      <c r="B23" s="28">
        <v>20</v>
      </c>
      <c r="C23" s="29" t="s">
        <v>28</v>
      </c>
      <c r="D23" s="30"/>
      <c r="E23" s="30"/>
      <c r="F23" s="31"/>
      <c r="G23" s="31"/>
      <c r="H23" s="32"/>
      <c r="I23" s="33"/>
      <c r="J23" s="34"/>
      <c r="K23" s="37"/>
      <c r="L23" s="37"/>
      <c r="M23" s="37"/>
      <c r="N23" s="37"/>
      <c r="O23" s="36"/>
      <c r="P23" s="37"/>
      <c r="Q23" s="38"/>
      <c r="R23" s="39"/>
      <c r="S23" s="40"/>
      <c r="T23" s="41"/>
      <c r="U23" s="41"/>
      <c r="V23" s="42"/>
      <c r="W23" s="30"/>
      <c r="X23" s="43"/>
      <c r="Y23" s="44"/>
      <c r="Z23" s="30"/>
      <c r="AA23" s="31"/>
      <c r="AB23" s="44"/>
      <c r="AC23" s="27"/>
      <c r="AD23" s="45"/>
      <c r="AE23" s="27"/>
      <c r="AF23" s="46"/>
      <c r="AG23" s="47"/>
    </row>
    <row r="24" spans="1:33" x14ac:dyDescent="0.25">
      <c r="A24" s="27">
        <v>28102032500229</v>
      </c>
      <c r="B24" s="28">
        <v>21</v>
      </c>
      <c r="C24" s="29" t="s">
        <v>29</v>
      </c>
      <c r="D24" s="30"/>
      <c r="E24" s="30"/>
      <c r="F24" s="31"/>
      <c r="G24" s="31"/>
      <c r="H24" s="32"/>
      <c r="I24" s="33"/>
      <c r="J24" s="34"/>
      <c r="K24" s="48"/>
      <c r="L24" s="37"/>
      <c r="M24" s="37"/>
      <c r="N24" s="48"/>
      <c r="O24" s="36"/>
      <c r="P24" s="48"/>
      <c r="Q24" s="38"/>
      <c r="R24" s="39"/>
      <c r="S24" s="40"/>
      <c r="T24" s="41"/>
      <c r="U24" s="41"/>
      <c r="V24" s="42"/>
      <c r="W24" s="30"/>
      <c r="X24" s="43"/>
      <c r="Y24" s="44"/>
      <c r="Z24" s="30"/>
      <c r="AA24" s="31"/>
      <c r="AB24" s="44"/>
      <c r="AC24" s="27"/>
      <c r="AD24" s="45"/>
      <c r="AE24" s="27"/>
      <c r="AF24" s="46"/>
      <c r="AG24" s="47"/>
    </row>
    <row r="25" spans="1:33" x14ac:dyDescent="0.25">
      <c r="A25" s="27">
        <v>29208022500243</v>
      </c>
      <c r="B25" s="28">
        <v>22</v>
      </c>
      <c r="C25" s="29" t="s">
        <v>30</v>
      </c>
      <c r="D25" s="30"/>
      <c r="E25" s="30"/>
      <c r="F25" s="31"/>
      <c r="G25" s="31"/>
      <c r="H25" s="32"/>
      <c r="I25" s="33"/>
      <c r="J25" s="34"/>
      <c r="K25" s="48"/>
      <c r="L25" s="37"/>
      <c r="M25" s="37"/>
      <c r="N25" s="48"/>
      <c r="O25" s="36"/>
      <c r="P25" s="48"/>
      <c r="Q25" s="38"/>
      <c r="R25" s="39"/>
      <c r="S25" s="40"/>
      <c r="T25" s="41"/>
      <c r="U25" s="41"/>
      <c r="V25" s="42"/>
      <c r="W25" s="30"/>
      <c r="X25" s="43"/>
      <c r="Y25" s="44"/>
      <c r="Z25" s="30"/>
      <c r="AA25" s="31"/>
      <c r="AB25" s="44"/>
      <c r="AC25" s="27"/>
      <c r="AD25" s="45"/>
      <c r="AE25" s="27"/>
      <c r="AF25" s="46"/>
      <c r="AG25" s="47"/>
    </row>
    <row r="26" spans="1:33" x14ac:dyDescent="0.25">
      <c r="A26" s="27">
        <v>28606212500276</v>
      </c>
      <c r="B26" s="28">
        <v>23</v>
      </c>
      <c r="C26" s="29" t="s">
        <v>31</v>
      </c>
      <c r="D26" s="30"/>
      <c r="E26" s="30"/>
      <c r="F26" s="31"/>
      <c r="G26" s="31"/>
      <c r="H26" s="32"/>
      <c r="I26" s="33"/>
      <c r="J26" s="34"/>
      <c r="K26" s="48"/>
      <c r="L26" s="37"/>
      <c r="M26" s="37"/>
      <c r="N26" s="48"/>
      <c r="O26" s="36"/>
      <c r="P26" s="48"/>
      <c r="Q26" s="38"/>
      <c r="R26" s="39"/>
      <c r="S26" s="40"/>
      <c r="T26" s="41"/>
      <c r="U26" s="41"/>
      <c r="V26" s="42"/>
      <c r="W26" s="30"/>
      <c r="X26" s="43"/>
      <c r="Y26" s="44"/>
      <c r="Z26" s="30"/>
      <c r="AA26" s="31"/>
      <c r="AB26" s="44"/>
      <c r="AC26" s="27"/>
      <c r="AD26" s="45"/>
      <c r="AE26" s="27"/>
      <c r="AF26" s="46"/>
      <c r="AG26" s="47"/>
    </row>
    <row r="27" spans="1:33" x14ac:dyDescent="0.25">
      <c r="A27" s="27">
        <v>28211082500321</v>
      </c>
      <c r="B27" s="28">
        <v>24</v>
      </c>
      <c r="C27" s="29" t="s">
        <v>32</v>
      </c>
      <c r="D27" s="30"/>
      <c r="E27" s="30"/>
      <c r="F27" s="31"/>
      <c r="G27" s="31"/>
      <c r="H27" s="32"/>
      <c r="I27" s="33"/>
      <c r="J27" s="34"/>
      <c r="K27" s="37"/>
      <c r="L27" s="37"/>
      <c r="M27" s="37"/>
      <c r="N27" s="37"/>
      <c r="O27" s="36"/>
      <c r="P27" s="37"/>
      <c r="Q27" s="38"/>
      <c r="R27" s="39"/>
      <c r="S27" s="40"/>
      <c r="T27" s="41"/>
      <c r="U27" s="41"/>
      <c r="V27" s="42"/>
      <c r="W27" s="30"/>
      <c r="X27" s="43"/>
      <c r="Y27" s="44"/>
      <c r="Z27" s="30"/>
      <c r="AA27" s="31"/>
      <c r="AB27" s="44"/>
      <c r="AC27" s="27"/>
      <c r="AD27" s="45"/>
      <c r="AE27" s="27"/>
      <c r="AF27" s="46"/>
      <c r="AG27" s="47"/>
    </row>
    <row r="28" spans="1:33" x14ac:dyDescent="0.25">
      <c r="A28" s="27">
        <v>27808192500183</v>
      </c>
      <c r="B28" s="28">
        <v>25</v>
      </c>
      <c r="C28" s="29" t="s">
        <v>33</v>
      </c>
      <c r="D28" s="30"/>
      <c r="E28" s="30"/>
      <c r="F28" s="31"/>
      <c r="G28" s="31"/>
      <c r="H28" s="32"/>
      <c r="I28" s="33"/>
      <c r="J28" s="34"/>
      <c r="K28" s="48"/>
      <c r="L28" s="37"/>
      <c r="M28" s="37"/>
      <c r="N28" s="37"/>
      <c r="O28" s="36"/>
      <c r="P28" s="37"/>
      <c r="Q28" s="38"/>
      <c r="R28" s="39"/>
      <c r="S28" s="40"/>
      <c r="T28" s="41"/>
      <c r="U28" s="41"/>
      <c r="V28" s="42"/>
      <c r="W28" s="30"/>
      <c r="X28" s="43"/>
      <c r="Y28" s="44"/>
      <c r="Z28" s="30"/>
      <c r="AA28" s="31"/>
      <c r="AB28" s="44"/>
      <c r="AC28" s="27"/>
      <c r="AD28" s="45"/>
      <c r="AE28" s="27"/>
      <c r="AF28" s="46"/>
      <c r="AG28" s="47"/>
    </row>
    <row r="29" spans="1:33" x14ac:dyDescent="0.25">
      <c r="A29" s="27">
        <v>28110182500181</v>
      </c>
      <c r="B29" s="28">
        <v>26</v>
      </c>
      <c r="C29" s="29" t="s">
        <v>34</v>
      </c>
      <c r="D29" s="30"/>
      <c r="E29" s="30"/>
      <c r="F29" s="31"/>
      <c r="G29" s="31"/>
      <c r="H29" s="32"/>
      <c r="I29" s="33"/>
      <c r="J29" s="34"/>
      <c r="K29" s="48"/>
      <c r="L29" s="37"/>
      <c r="M29" s="37"/>
      <c r="N29" s="37"/>
      <c r="O29" s="36"/>
      <c r="P29" s="37"/>
      <c r="Q29" s="38"/>
      <c r="R29" s="39"/>
      <c r="S29" s="40"/>
      <c r="T29" s="41"/>
      <c r="U29" s="41"/>
      <c r="V29" s="42"/>
      <c r="W29" s="30"/>
      <c r="X29" s="43"/>
      <c r="Y29" s="44"/>
      <c r="Z29" s="30"/>
      <c r="AA29" s="31"/>
      <c r="AB29" s="44"/>
      <c r="AC29" s="27"/>
      <c r="AD29" s="45"/>
      <c r="AE29" s="27"/>
      <c r="AF29" s="46"/>
      <c r="AG29" s="47"/>
    </row>
    <row r="30" spans="1:33" x14ac:dyDescent="0.25">
      <c r="A30" s="27">
        <v>28209102500301</v>
      </c>
      <c r="B30" s="28">
        <v>27</v>
      </c>
      <c r="C30" s="29" t="s">
        <v>35</v>
      </c>
      <c r="D30" s="30"/>
      <c r="E30" s="30"/>
      <c r="F30" s="31"/>
      <c r="G30" s="31"/>
      <c r="H30" s="32"/>
      <c r="I30" s="33"/>
      <c r="J30" s="34"/>
      <c r="K30" s="37"/>
      <c r="L30" s="37"/>
      <c r="M30" s="37"/>
      <c r="N30" s="37"/>
      <c r="O30" s="36"/>
      <c r="P30" s="37"/>
      <c r="Q30" s="38"/>
      <c r="R30" s="39"/>
      <c r="S30" s="40"/>
      <c r="T30" s="41"/>
      <c r="U30" s="41"/>
      <c r="V30" s="42"/>
      <c r="W30" s="30"/>
      <c r="X30" s="43"/>
      <c r="Y30" s="44"/>
      <c r="Z30" s="30"/>
      <c r="AA30" s="31"/>
      <c r="AB30" s="44"/>
      <c r="AC30" s="27"/>
      <c r="AD30" s="45"/>
      <c r="AE30" s="27"/>
      <c r="AF30" s="46"/>
      <c r="AG30" s="47"/>
    </row>
    <row r="31" spans="1:33" x14ac:dyDescent="0.25">
      <c r="A31" s="27">
        <v>28412312500207</v>
      </c>
      <c r="B31" s="28">
        <v>28</v>
      </c>
      <c r="C31" s="29" t="s">
        <v>36</v>
      </c>
      <c r="D31" s="30"/>
      <c r="E31" s="30"/>
      <c r="F31" s="31"/>
      <c r="G31" s="31"/>
      <c r="H31" s="32"/>
      <c r="I31" s="33"/>
      <c r="J31" s="34"/>
      <c r="K31" s="37"/>
      <c r="L31" s="37"/>
      <c r="M31" s="37"/>
      <c r="N31" s="37"/>
      <c r="O31" s="36"/>
      <c r="P31" s="37"/>
      <c r="Q31" s="38"/>
      <c r="R31" s="39"/>
      <c r="S31" s="40"/>
      <c r="T31" s="41"/>
      <c r="U31" s="41"/>
      <c r="V31" s="42"/>
      <c r="W31" s="30"/>
      <c r="X31" s="43"/>
      <c r="Y31" s="44"/>
      <c r="Z31" s="30"/>
      <c r="AA31" s="31"/>
      <c r="AB31" s="44"/>
      <c r="AC31" s="27"/>
      <c r="AD31" s="45"/>
      <c r="AE31" s="27"/>
      <c r="AF31" s="46"/>
      <c r="AG31" s="47"/>
    </row>
    <row r="32" spans="1:33" x14ac:dyDescent="0.25">
      <c r="A32" s="27">
        <v>28110092500107</v>
      </c>
      <c r="B32" s="28">
        <v>29</v>
      </c>
      <c r="C32" s="29" t="s">
        <v>37</v>
      </c>
      <c r="D32" s="30"/>
      <c r="E32" s="30"/>
      <c r="F32" s="31"/>
      <c r="G32" s="31"/>
      <c r="H32" s="32"/>
      <c r="I32" s="33"/>
      <c r="J32" s="34"/>
      <c r="K32" s="37"/>
      <c r="L32" s="37"/>
      <c r="M32" s="37"/>
      <c r="N32" s="37"/>
      <c r="O32" s="36"/>
      <c r="P32" s="37"/>
      <c r="Q32" s="38"/>
      <c r="R32" s="39"/>
      <c r="S32" s="40"/>
      <c r="T32" s="41"/>
      <c r="U32" s="41"/>
      <c r="V32" s="42"/>
      <c r="W32" s="30"/>
      <c r="X32" s="43"/>
      <c r="Y32" s="44"/>
      <c r="Z32" s="30"/>
      <c r="AA32" s="31"/>
      <c r="AB32" s="44"/>
      <c r="AC32" s="27"/>
      <c r="AD32" s="45"/>
      <c r="AE32" s="27"/>
      <c r="AF32" s="46"/>
      <c r="AG32" s="51"/>
    </row>
    <row r="33" spans="1:33" x14ac:dyDescent="0.25">
      <c r="A33" s="27">
        <v>28303132500264</v>
      </c>
      <c r="B33" s="28">
        <v>30</v>
      </c>
      <c r="C33" s="29" t="s">
        <v>38</v>
      </c>
      <c r="D33" s="30"/>
      <c r="E33" s="30"/>
      <c r="F33" s="31"/>
      <c r="G33" s="31"/>
      <c r="H33" s="32"/>
      <c r="I33" s="33"/>
      <c r="J33" s="34"/>
      <c r="K33" s="50"/>
      <c r="L33" s="35"/>
      <c r="M33" s="35"/>
      <c r="N33" s="50"/>
      <c r="O33" s="36"/>
      <c r="P33" s="50"/>
      <c r="Q33" s="38"/>
      <c r="R33" s="39"/>
      <c r="S33" s="40"/>
      <c r="T33" s="41"/>
      <c r="U33" s="41"/>
      <c r="V33" s="42"/>
      <c r="W33" s="30"/>
      <c r="X33" s="43"/>
      <c r="Y33" s="44"/>
      <c r="Z33" s="30"/>
      <c r="AA33" s="31"/>
      <c r="AB33" s="44"/>
      <c r="AC33" s="27"/>
      <c r="AD33" s="45"/>
      <c r="AE33" s="27"/>
      <c r="AF33" s="46"/>
      <c r="AG33" s="47"/>
    </row>
    <row r="34" spans="1:33" x14ac:dyDescent="0.25">
      <c r="A34" s="27">
        <v>28309012505066</v>
      </c>
      <c r="B34" s="28">
        <v>31</v>
      </c>
      <c r="C34" s="29" t="s">
        <v>39</v>
      </c>
      <c r="D34" s="30"/>
      <c r="E34" s="30"/>
      <c r="F34" s="31"/>
      <c r="G34" s="31"/>
      <c r="H34" s="32"/>
      <c r="I34" s="33"/>
      <c r="J34" s="34"/>
      <c r="K34" s="48"/>
      <c r="L34" s="37"/>
      <c r="M34" s="37"/>
      <c r="N34" s="48"/>
      <c r="O34" s="36"/>
      <c r="P34" s="48"/>
      <c r="Q34" s="38"/>
      <c r="R34" s="39"/>
      <c r="S34" s="40"/>
      <c r="T34" s="41"/>
      <c r="U34" s="41"/>
      <c r="V34" s="42"/>
      <c r="W34" s="30"/>
      <c r="X34" s="43"/>
      <c r="Y34" s="44"/>
      <c r="Z34" s="30"/>
      <c r="AA34" s="31"/>
      <c r="AB34" s="44"/>
      <c r="AC34" s="27"/>
      <c r="AD34" s="45"/>
      <c r="AE34" s="27"/>
      <c r="AF34" s="46"/>
      <c r="AG34" s="47"/>
    </row>
    <row r="35" spans="1:33" x14ac:dyDescent="0.25">
      <c r="A35" s="27">
        <v>28208012502643</v>
      </c>
      <c r="B35" s="28">
        <v>32</v>
      </c>
      <c r="C35" s="29" t="s">
        <v>40</v>
      </c>
      <c r="D35" s="30"/>
      <c r="E35" s="30"/>
      <c r="F35" s="31"/>
      <c r="G35" s="31"/>
      <c r="H35" s="32"/>
      <c r="I35" s="33"/>
      <c r="J35" s="34"/>
      <c r="K35" s="48"/>
      <c r="L35" s="37"/>
      <c r="M35" s="37"/>
      <c r="N35" s="48"/>
      <c r="O35" s="36"/>
      <c r="P35" s="48"/>
      <c r="Q35" s="38"/>
      <c r="R35" s="39"/>
      <c r="S35" s="40"/>
      <c r="T35" s="41"/>
      <c r="U35" s="41"/>
      <c r="V35" s="42"/>
      <c r="W35" s="30"/>
      <c r="X35" s="43"/>
      <c r="Y35" s="44"/>
      <c r="Z35" s="30"/>
      <c r="AA35" s="31"/>
      <c r="AB35" s="44"/>
      <c r="AC35" s="27"/>
      <c r="AD35" s="45"/>
      <c r="AE35" s="27"/>
      <c r="AF35" s="46"/>
      <c r="AG35" s="47"/>
    </row>
    <row r="36" spans="1:33" x14ac:dyDescent="0.25">
      <c r="A36" s="27">
        <v>26804232500107</v>
      </c>
      <c r="B36" s="28">
        <v>33</v>
      </c>
      <c r="C36" s="29" t="s">
        <v>41</v>
      </c>
      <c r="D36" s="30"/>
      <c r="E36" s="30"/>
      <c r="F36" s="31"/>
      <c r="G36" s="31"/>
      <c r="H36" s="32"/>
      <c r="I36" s="33"/>
      <c r="J36" s="34"/>
      <c r="K36" s="48"/>
      <c r="L36" s="37"/>
      <c r="M36" s="37"/>
      <c r="N36" s="48"/>
      <c r="O36" s="36"/>
      <c r="P36" s="48"/>
      <c r="Q36" s="38"/>
      <c r="R36" s="39"/>
      <c r="S36" s="40"/>
      <c r="T36" s="41"/>
      <c r="U36" s="41"/>
      <c r="V36" s="42"/>
      <c r="W36" s="30"/>
      <c r="X36" s="43"/>
      <c r="Y36" s="44"/>
      <c r="Z36" s="30"/>
      <c r="AA36" s="31"/>
      <c r="AB36" s="44"/>
      <c r="AC36" s="27"/>
      <c r="AD36" s="45"/>
      <c r="AE36" s="27"/>
      <c r="AF36" s="46"/>
      <c r="AG36" s="47"/>
    </row>
    <row r="37" spans="1:33" x14ac:dyDescent="0.25">
      <c r="A37" s="27">
        <v>28008042500107</v>
      </c>
      <c r="B37" s="28">
        <v>34</v>
      </c>
      <c r="C37" s="29" t="s">
        <v>42</v>
      </c>
      <c r="D37" s="30"/>
      <c r="E37" s="30"/>
      <c r="F37" s="31"/>
      <c r="G37" s="31"/>
      <c r="H37" s="32"/>
      <c r="I37" s="33"/>
      <c r="J37" s="34"/>
      <c r="K37" s="50"/>
      <c r="L37" s="35"/>
      <c r="M37" s="35"/>
      <c r="N37" s="50"/>
      <c r="O37" s="36"/>
      <c r="P37" s="50"/>
      <c r="Q37" s="38"/>
      <c r="R37" s="39"/>
      <c r="S37" s="40"/>
      <c r="T37" s="41"/>
      <c r="U37" s="41"/>
      <c r="V37" s="42"/>
      <c r="W37" s="30"/>
      <c r="X37" s="43"/>
      <c r="Y37" s="44"/>
      <c r="Z37" s="30"/>
      <c r="AA37" s="31"/>
      <c r="AB37" s="44"/>
      <c r="AC37" s="27"/>
      <c r="AD37" s="45"/>
      <c r="AE37" s="27"/>
      <c r="AF37" s="46"/>
      <c r="AG37" s="47"/>
    </row>
    <row r="38" spans="1:33" x14ac:dyDescent="0.25">
      <c r="A38" s="27">
        <v>28308012503041</v>
      </c>
      <c r="B38" s="28">
        <v>35</v>
      </c>
      <c r="C38" s="29" t="s">
        <v>43</v>
      </c>
      <c r="D38" s="30"/>
      <c r="E38" s="30"/>
      <c r="F38" s="31"/>
      <c r="G38" s="31"/>
      <c r="H38" s="32"/>
      <c r="I38" s="33"/>
      <c r="J38" s="34"/>
      <c r="K38" s="50"/>
      <c r="L38" s="35"/>
      <c r="M38" s="35"/>
      <c r="N38" s="50"/>
      <c r="O38" s="36"/>
      <c r="P38" s="50"/>
      <c r="Q38" s="38"/>
      <c r="R38" s="39"/>
      <c r="S38" s="40"/>
      <c r="T38" s="41"/>
      <c r="U38" s="41"/>
      <c r="V38" s="42"/>
      <c r="W38" s="30"/>
      <c r="X38" s="43"/>
      <c r="Y38" s="44"/>
      <c r="Z38" s="30"/>
      <c r="AA38" s="31"/>
      <c r="AB38" s="44"/>
      <c r="AC38" s="27"/>
      <c r="AD38" s="45"/>
      <c r="AE38" s="27"/>
      <c r="AF38" s="46"/>
      <c r="AG38" s="47"/>
    </row>
    <row r="39" spans="1:33" x14ac:dyDescent="0.25">
      <c r="A39" s="27">
        <v>28402062500227</v>
      </c>
      <c r="B39" s="28">
        <v>36</v>
      </c>
      <c r="C39" s="29" t="s">
        <v>44</v>
      </c>
      <c r="D39" s="30"/>
      <c r="E39" s="30"/>
      <c r="F39" s="31"/>
      <c r="G39" s="31"/>
      <c r="H39" s="32"/>
      <c r="I39" s="33"/>
      <c r="J39" s="34"/>
      <c r="K39" s="50"/>
      <c r="L39" s="35"/>
      <c r="M39" s="35"/>
      <c r="N39" s="50"/>
      <c r="O39" s="36"/>
      <c r="P39" s="50"/>
      <c r="Q39" s="38"/>
      <c r="R39" s="39"/>
      <c r="S39" s="40"/>
      <c r="T39" s="41"/>
      <c r="U39" s="41"/>
      <c r="V39" s="42"/>
      <c r="W39" s="30"/>
      <c r="X39" s="43"/>
      <c r="Y39" s="44"/>
      <c r="Z39" s="30"/>
      <c r="AA39" s="31"/>
      <c r="AB39" s="44"/>
      <c r="AC39" s="27"/>
      <c r="AD39" s="45"/>
      <c r="AE39" s="27"/>
      <c r="AF39" s="46"/>
      <c r="AG39" s="47"/>
    </row>
    <row r="40" spans="1:33" x14ac:dyDescent="0.25">
      <c r="A40" s="27">
        <v>28311190104789</v>
      </c>
      <c r="B40" s="28">
        <v>37</v>
      </c>
      <c r="C40" s="29" t="s">
        <v>45</v>
      </c>
      <c r="D40" s="30"/>
      <c r="E40" s="30"/>
      <c r="F40" s="31"/>
      <c r="G40" s="31"/>
      <c r="H40" s="32"/>
      <c r="I40" s="33"/>
      <c r="J40" s="34"/>
      <c r="K40" s="50"/>
      <c r="L40" s="35"/>
      <c r="M40" s="35"/>
      <c r="N40" s="50"/>
      <c r="O40" s="36"/>
      <c r="P40" s="50"/>
      <c r="Q40" s="38"/>
      <c r="R40" s="39"/>
      <c r="S40" s="40"/>
      <c r="T40" s="41"/>
      <c r="U40" s="41"/>
      <c r="V40" s="42"/>
      <c r="W40" s="30"/>
      <c r="X40" s="43"/>
      <c r="Y40" s="44"/>
      <c r="Z40" s="30"/>
      <c r="AA40" s="31"/>
      <c r="AB40" s="44"/>
      <c r="AC40" s="27"/>
      <c r="AD40" s="45"/>
      <c r="AE40" s="27"/>
      <c r="AF40" s="46"/>
      <c r="AG40" s="47"/>
    </row>
    <row r="41" spans="1:33" x14ac:dyDescent="0.25">
      <c r="A41" s="27">
        <v>27706242500131</v>
      </c>
      <c r="B41" s="28">
        <v>38</v>
      </c>
      <c r="C41" s="29" t="s">
        <v>46</v>
      </c>
      <c r="D41" s="30"/>
      <c r="E41" s="30"/>
      <c r="F41" s="31"/>
      <c r="G41" s="31"/>
      <c r="H41" s="32"/>
      <c r="I41" s="33"/>
      <c r="J41" s="34"/>
      <c r="K41" s="48"/>
      <c r="L41" s="37"/>
      <c r="M41" s="37"/>
      <c r="N41" s="48"/>
      <c r="O41" s="36"/>
      <c r="P41" s="48"/>
      <c r="Q41" s="38"/>
      <c r="R41" s="39"/>
      <c r="S41" s="40"/>
      <c r="T41" s="41"/>
      <c r="U41" s="41"/>
      <c r="V41" s="42"/>
      <c r="W41" s="30"/>
      <c r="X41" s="43"/>
      <c r="Y41" s="44"/>
      <c r="Z41" s="30"/>
      <c r="AA41" s="31"/>
      <c r="AB41" s="44"/>
      <c r="AC41" s="27"/>
      <c r="AD41" s="45"/>
      <c r="AE41" s="27"/>
      <c r="AF41" s="46"/>
      <c r="AG41" s="47"/>
    </row>
    <row r="42" spans="1:33" x14ac:dyDescent="0.25">
      <c r="A42" s="27">
        <v>28410222500183</v>
      </c>
      <c r="B42" s="28">
        <v>39</v>
      </c>
      <c r="C42" s="29" t="s">
        <v>47</v>
      </c>
      <c r="D42" s="30"/>
      <c r="E42" s="30"/>
      <c r="F42" s="31"/>
      <c r="G42" s="31"/>
      <c r="H42" s="32"/>
      <c r="I42" s="33"/>
      <c r="J42" s="34"/>
      <c r="K42" s="48"/>
      <c r="L42" s="37"/>
      <c r="M42" s="37"/>
      <c r="N42" s="37"/>
      <c r="O42" s="36"/>
      <c r="P42" s="37"/>
      <c r="Q42" s="38"/>
      <c r="R42" s="39"/>
      <c r="S42" s="40"/>
      <c r="T42" s="41"/>
      <c r="U42" s="41"/>
      <c r="V42" s="42"/>
      <c r="W42" s="30"/>
      <c r="X42" s="43"/>
      <c r="Y42" s="44"/>
      <c r="Z42" s="30"/>
      <c r="AA42" s="31"/>
      <c r="AB42" s="44"/>
      <c r="AC42" s="27"/>
      <c r="AD42" s="45"/>
      <c r="AE42" s="27"/>
      <c r="AF42" s="46"/>
      <c r="AG42" s="47"/>
    </row>
    <row r="43" spans="1:33" x14ac:dyDescent="0.25">
      <c r="A43" s="27">
        <v>28607031900244</v>
      </c>
      <c r="B43" s="28">
        <v>40</v>
      </c>
      <c r="C43" s="29" t="s">
        <v>48</v>
      </c>
      <c r="D43" s="30"/>
      <c r="E43" s="30"/>
      <c r="F43" s="31"/>
      <c r="G43" s="31"/>
      <c r="H43" s="32"/>
      <c r="I43" s="33"/>
      <c r="J43" s="34"/>
      <c r="K43" s="37"/>
      <c r="L43" s="37"/>
      <c r="M43" s="37"/>
      <c r="N43" s="37"/>
      <c r="O43" s="36"/>
      <c r="P43" s="37"/>
      <c r="Q43" s="38"/>
      <c r="R43" s="39"/>
      <c r="S43" s="40"/>
      <c r="T43" s="41"/>
      <c r="U43" s="41"/>
      <c r="V43" s="42"/>
      <c r="W43" s="30"/>
      <c r="X43" s="43"/>
      <c r="Y43" s="44"/>
      <c r="Z43" s="30"/>
      <c r="AA43" s="31"/>
      <c r="AB43" s="44"/>
      <c r="AC43" s="27"/>
      <c r="AD43" s="45"/>
      <c r="AE43" s="27"/>
      <c r="AF43" s="46"/>
      <c r="AG43" s="47"/>
    </row>
    <row r="44" spans="1:33" x14ac:dyDescent="0.25">
      <c r="A44" s="27">
        <v>26712062501837</v>
      </c>
      <c r="B44" s="28">
        <v>41</v>
      </c>
      <c r="C44" s="29" t="s">
        <v>49</v>
      </c>
      <c r="D44" s="30"/>
      <c r="E44" s="30"/>
      <c r="F44" s="31"/>
      <c r="G44" s="31"/>
      <c r="H44" s="32"/>
      <c r="I44" s="33"/>
      <c r="J44" s="34"/>
      <c r="K44" s="48"/>
      <c r="L44" s="37"/>
      <c r="M44" s="37"/>
      <c r="N44" s="37"/>
      <c r="O44" s="36"/>
      <c r="P44" s="37"/>
      <c r="Q44" s="38"/>
      <c r="R44" s="39"/>
      <c r="S44" s="40"/>
      <c r="T44" s="41"/>
      <c r="U44" s="41"/>
      <c r="V44" s="42"/>
      <c r="W44" s="30"/>
      <c r="X44" s="43"/>
      <c r="Y44" s="44"/>
      <c r="Z44" s="30"/>
      <c r="AA44" s="31"/>
      <c r="AB44" s="44"/>
      <c r="AC44" s="27"/>
      <c r="AD44" s="45"/>
      <c r="AE44" s="27"/>
      <c r="AF44" s="46"/>
      <c r="AG44" s="47"/>
    </row>
    <row r="45" spans="1:33" x14ac:dyDescent="0.25">
      <c r="A45" s="27">
        <v>28707062500061</v>
      </c>
      <c r="B45" s="28">
        <v>42</v>
      </c>
      <c r="C45" s="29" t="s">
        <v>50</v>
      </c>
      <c r="D45" s="30"/>
      <c r="E45" s="30"/>
      <c r="F45" s="31"/>
      <c r="G45" s="31"/>
      <c r="H45" s="32"/>
      <c r="I45" s="33"/>
      <c r="J45" s="34"/>
      <c r="K45" s="48"/>
      <c r="L45" s="37"/>
      <c r="M45" s="37"/>
      <c r="N45" s="37"/>
      <c r="O45" s="36"/>
      <c r="P45" s="37"/>
      <c r="Q45" s="38"/>
      <c r="R45" s="39"/>
      <c r="S45" s="40"/>
      <c r="T45" s="41"/>
      <c r="U45" s="41"/>
      <c r="V45" s="42"/>
      <c r="W45" s="30"/>
      <c r="X45" s="43"/>
      <c r="Y45" s="44"/>
      <c r="Z45" s="30"/>
      <c r="AA45" s="31"/>
      <c r="AB45" s="44"/>
      <c r="AC45" s="27"/>
      <c r="AD45" s="45"/>
      <c r="AE45" s="27"/>
      <c r="AF45" s="46"/>
      <c r="AG45" s="47"/>
    </row>
    <row r="46" spans="1:33" x14ac:dyDescent="0.25">
      <c r="A46" s="27">
        <v>26106032500111</v>
      </c>
      <c r="B46" s="28">
        <v>43</v>
      </c>
      <c r="C46" s="29" t="s">
        <v>51</v>
      </c>
      <c r="D46" s="30"/>
      <c r="E46" s="30"/>
      <c r="F46" s="31"/>
      <c r="G46" s="31"/>
      <c r="H46" s="32"/>
      <c r="I46" s="33"/>
      <c r="J46" s="34"/>
      <c r="K46" s="48"/>
      <c r="L46" s="37"/>
      <c r="M46" s="37"/>
      <c r="N46" s="37"/>
      <c r="O46" s="36"/>
      <c r="P46" s="37"/>
      <c r="Q46" s="38"/>
      <c r="R46" s="39"/>
      <c r="S46" s="40"/>
      <c r="T46" s="41"/>
      <c r="U46" s="41"/>
      <c r="V46" s="42"/>
      <c r="W46" s="30"/>
      <c r="X46" s="43"/>
      <c r="Y46" s="44"/>
      <c r="Z46" s="30"/>
      <c r="AA46" s="31"/>
      <c r="AB46" s="44"/>
      <c r="AC46" s="27"/>
      <c r="AD46" s="45"/>
      <c r="AE46" s="27"/>
      <c r="AF46" s="46"/>
      <c r="AG46" s="47"/>
    </row>
    <row r="47" spans="1:33" x14ac:dyDescent="0.25">
      <c r="A47" s="27">
        <v>27203062500221</v>
      </c>
      <c r="B47" s="28">
        <v>44</v>
      </c>
      <c r="C47" s="29" t="s">
        <v>52</v>
      </c>
      <c r="D47" s="30"/>
      <c r="E47" s="30"/>
      <c r="F47" s="31"/>
      <c r="G47" s="31"/>
      <c r="H47" s="32"/>
      <c r="I47" s="33"/>
      <c r="J47" s="34"/>
      <c r="K47" s="48"/>
      <c r="L47" s="37"/>
      <c r="M47" s="37"/>
      <c r="N47" s="37"/>
      <c r="O47" s="36"/>
      <c r="P47" s="37"/>
      <c r="Q47" s="38"/>
      <c r="R47" s="39"/>
      <c r="S47" s="40"/>
      <c r="T47" s="41"/>
      <c r="U47" s="41"/>
      <c r="V47" s="42"/>
      <c r="W47" s="30"/>
      <c r="X47" s="43"/>
      <c r="Y47" s="44"/>
      <c r="Z47" s="30"/>
      <c r="AA47" s="31"/>
      <c r="AB47" s="44"/>
      <c r="AC47" s="27"/>
      <c r="AD47" s="45"/>
      <c r="AE47" s="27"/>
      <c r="AF47" s="46"/>
      <c r="AG47" s="47"/>
    </row>
    <row r="48" spans="1:33" x14ac:dyDescent="0.25">
      <c r="A48" s="27">
        <v>28505012500157</v>
      </c>
      <c r="B48" s="28">
        <v>45</v>
      </c>
      <c r="C48" s="29" t="s">
        <v>53</v>
      </c>
      <c r="D48" s="30"/>
      <c r="E48" s="30"/>
      <c r="F48" s="31"/>
      <c r="G48" s="31"/>
      <c r="H48" s="32"/>
      <c r="I48" s="33"/>
      <c r="J48" s="34"/>
      <c r="K48" s="48"/>
      <c r="L48" s="37"/>
      <c r="M48" s="37"/>
      <c r="N48" s="37"/>
      <c r="O48" s="36"/>
      <c r="P48" s="37"/>
      <c r="Q48" s="38"/>
      <c r="R48" s="39"/>
      <c r="S48" s="40"/>
      <c r="T48" s="41"/>
      <c r="U48" s="41"/>
      <c r="V48" s="42"/>
      <c r="W48" s="30"/>
      <c r="X48" s="43"/>
      <c r="Y48" s="44"/>
      <c r="Z48" s="30"/>
      <c r="AA48" s="31"/>
      <c r="AB48" s="44"/>
      <c r="AC48" s="27"/>
      <c r="AD48" s="45"/>
      <c r="AE48" s="27"/>
      <c r="AF48" s="46"/>
      <c r="AG48" s="47"/>
    </row>
    <row r="49" spans="1:33" x14ac:dyDescent="0.25">
      <c r="A49" s="27">
        <v>28206262500473</v>
      </c>
      <c r="B49" s="28">
        <v>46</v>
      </c>
      <c r="C49" s="29" t="s">
        <v>54</v>
      </c>
      <c r="D49" s="30"/>
      <c r="E49" s="30"/>
      <c r="F49" s="31"/>
      <c r="G49" s="31"/>
      <c r="H49" s="32"/>
      <c r="I49" s="33"/>
      <c r="J49" s="49"/>
      <c r="K49" s="48"/>
      <c r="L49" s="48"/>
      <c r="M49" s="48"/>
      <c r="N49" s="48"/>
      <c r="O49" s="50"/>
      <c r="P49" s="48"/>
      <c r="Q49" s="38"/>
      <c r="R49" s="39"/>
      <c r="S49" s="48"/>
      <c r="T49" s="41"/>
      <c r="U49" s="41"/>
      <c r="V49" s="42"/>
      <c r="W49" s="30"/>
      <c r="X49" s="43"/>
      <c r="Y49" s="44"/>
      <c r="Z49" s="30"/>
      <c r="AA49" s="31"/>
      <c r="AB49" s="44"/>
      <c r="AC49" s="27"/>
      <c r="AD49" s="45"/>
      <c r="AE49" s="27"/>
      <c r="AF49" s="46"/>
      <c r="AG49" s="51"/>
    </row>
    <row r="50" spans="1:33" x14ac:dyDescent="0.25">
      <c r="A50" s="27">
        <v>28307182502212</v>
      </c>
      <c r="B50" s="28">
        <v>47</v>
      </c>
      <c r="C50" s="29" t="s">
        <v>55</v>
      </c>
      <c r="D50" s="30"/>
      <c r="E50" s="30"/>
      <c r="F50" s="31"/>
      <c r="G50" s="31"/>
      <c r="H50" s="32"/>
      <c r="I50" s="33"/>
      <c r="J50" s="49"/>
      <c r="K50" s="48"/>
      <c r="L50" s="48"/>
      <c r="M50" s="48"/>
      <c r="N50" s="48"/>
      <c r="O50" s="50"/>
      <c r="P50" s="48"/>
      <c r="Q50" s="38"/>
      <c r="R50" s="39"/>
      <c r="S50" s="48"/>
      <c r="T50" s="41"/>
      <c r="U50" s="41"/>
      <c r="V50" s="42"/>
      <c r="W50" s="30"/>
      <c r="X50" s="43"/>
      <c r="Y50" s="44"/>
      <c r="Z50" s="30"/>
      <c r="AA50" s="31"/>
      <c r="AB50" s="44"/>
      <c r="AC50" s="27"/>
      <c r="AD50" s="45"/>
      <c r="AE50" s="27"/>
      <c r="AF50" s="46"/>
      <c r="AG50" s="47"/>
    </row>
    <row r="51" spans="1:33" x14ac:dyDescent="0.25">
      <c r="A51" s="27">
        <v>28507012500494</v>
      </c>
      <c r="B51" s="28">
        <v>48</v>
      </c>
      <c r="C51" s="29" t="s">
        <v>56</v>
      </c>
      <c r="D51" s="30"/>
      <c r="E51" s="30"/>
      <c r="F51" s="31"/>
      <c r="G51" s="31"/>
      <c r="H51" s="32"/>
      <c r="I51" s="33"/>
      <c r="J51" s="34"/>
      <c r="K51" s="37"/>
      <c r="L51" s="37"/>
      <c r="M51" s="37"/>
      <c r="N51" s="37"/>
      <c r="O51" s="36"/>
      <c r="P51" s="37"/>
      <c r="Q51" s="38"/>
      <c r="R51" s="39"/>
      <c r="S51" s="40"/>
      <c r="T51" s="41"/>
      <c r="U51" s="41"/>
      <c r="V51" s="42"/>
      <c r="W51" s="30"/>
      <c r="X51" s="43"/>
      <c r="Y51" s="44"/>
      <c r="Z51" s="30"/>
      <c r="AA51" s="31"/>
      <c r="AB51" s="44"/>
      <c r="AC51" s="27"/>
      <c r="AD51" s="45"/>
      <c r="AE51" s="27"/>
      <c r="AF51" s="46"/>
      <c r="AG51" s="47"/>
    </row>
    <row r="52" spans="1:33" x14ac:dyDescent="0.25">
      <c r="A52" s="27">
        <v>28112020101791</v>
      </c>
      <c r="B52" s="28">
        <v>49</v>
      </c>
      <c r="C52" s="29" t="s">
        <v>57</v>
      </c>
      <c r="D52" s="30"/>
      <c r="E52" s="30"/>
      <c r="F52" s="31"/>
      <c r="G52" s="31"/>
      <c r="H52" s="32"/>
      <c r="I52" s="33"/>
      <c r="J52" s="34"/>
      <c r="K52" s="37"/>
      <c r="L52" s="37"/>
      <c r="M52" s="37"/>
      <c r="N52" s="37"/>
      <c r="O52" s="36"/>
      <c r="P52" s="37"/>
      <c r="Q52" s="38"/>
      <c r="R52" s="39"/>
      <c r="S52" s="40"/>
      <c r="T52" s="41"/>
      <c r="U52" s="41"/>
      <c r="V52" s="42"/>
      <c r="W52" s="30"/>
      <c r="X52" s="43"/>
      <c r="Y52" s="44"/>
      <c r="Z52" s="30"/>
      <c r="AA52" s="31"/>
      <c r="AB52" s="44"/>
      <c r="AC52" s="27"/>
      <c r="AD52" s="45"/>
      <c r="AE52" s="27"/>
      <c r="AF52" s="46"/>
      <c r="AG52" s="47"/>
    </row>
    <row r="53" spans="1:33" x14ac:dyDescent="0.25">
      <c r="A53" s="27">
        <v>27912222500339</v>
      </c>
      <c r="B53" s="28">
        <v>50</v>
      </c>
      <c r="C53" s="29" t="s">
        <v>58</v>
      </c>
      <c r="D53" s="30"/>
      <c r="E53" s="30"/>
      <c r="F53" s="31"/>
      <c r="G53" s="31"/>
      <c r="H53" s="32"/>
      <c r="I53" s="33"/>
      <c r="J53" s="34"/>
      <c r="K53" s="48"/>
      <c r="L53" s="37"/>
      <c r="M53" s="37"/>
      <c r="N53" s="48"/>
      <c r="O53" s="36"/>
      <c r="P53" s="48"/>
      <c r="Q53" s="38"/>
      <c r="R53" s="39"/>
      <c r="S53" s="40"/>
      <c r="T53" s="41"/>
      <c r="U53" s="41"/>
      <c r="V53" s="42"/>
      <c r="W53" s="30"/>
      <c r="X53" s="43"/>
      <c r="Y53" s="44"/>
      <c r="Z53" s="30"/>
      <c r="AA53" s="31"/>
      <c r="AB53" s="44"/>
      <c r="AC53" s="27"/>
      <c r="AD53" s="45"/>
      <c r="AE53" s="27"/>
      <c r="AF53" s="46"/>
      <c r="AG53" s="47"/>
    </row>
    <row r="54" spans="1:33" x14ac:dyDescent="0.25">
      <c r="A54" s="27">
        <v>27909242500041</v>
      </c>
      <c r="B54" s="28">
        <v>51</v>
      </c>
      <c r="C54" s="29" t="s">
        <v>59</v>
      </c>
      <c r="D54" s="30"/>
      <c r="E54" s="30"/>
      <c r="F54" s="31"/>
      <c r="G54" s="31"/>
      <c r="H54" s="32"/>
      <c r="I54" s="33"/>
      <c r="J54" s="34"/>
      <c r="K54" s="37"/>
      <c r="L54" s="37"/>
      <c r="M54" s="37"/>
      <c r="N54" s="37"/>
      <c r="O54" s="36"/>
      <c r="P54" s="37"/>
      <c r="Q54" s="38"/>
      <c r="R54" s="39"/>
      <c r="S54" s="40"/>
      <c r="T54" s="41"/>
      <c r="U54" s="41"/>
      <c r="V54" s="42"/>
      <c r="W54" s="30"/>
      <c r="X54" s="43"/>
      <c r="Y54" s="44"/>
      <c r="Z54" s="30"/>
      <c r="AA54" s="31"/>
      <c r="AB54" s="44"/>
      <c r="AC54" s="27"/>
      <c r="AD54" s="45"/>
      <c r="AE54" s="27"/>
      <c r="AF54" s="46"/>
      <c r="AG54" s="47"/>
    </row>
    <row r="55" spans="1:33" x14ac:dyDescent="0.25">
      <c r="A55" s="27">
        <v>28004262500242</v>
      </c>
      <c r="B55" s="28">
        <v>52</v>
      </c>
      <c r="C55" s="29" t="s">
        <v>60</v>
      </c>
      <c r="D55" s="30"/>
      <c r="E55" s="30"/>
      <c r="F55" s="31"/>
      <c r="G55" s="31"/>
      <c r="H55" s="32"/>
      <c r="I55" s="33"/>
      <c r="J55" s="34"/>
      <c r="K55" s="37"/>
      <c r="L55" s="37"/>
      <c r="M55" s="37"/>
      <c r="N55" s="37"/>
      <c r="O55" s="36"/>
      <c r="P55" s="37"/>
      <c r="Q55" s="38"/>
      <c r="R55" s="39"/>
      <c r="S55" s="40"/>
      <c r="T55" s="41"/>
      <c r="U55" s="41"/>
      <c r="V55" s="42"/>
      <c r="W55" s="30"/>
      <c r="X55" s="43"/>
      <c r="Y55" s="44"/>
      <c r="Z55" s="30"/>
      <c r="AA55" s="31"/>
      <c r="AB55" s="44"/>
      <c r="AC55" s="27"/>
      <c r="AD55" s="45"/>
      <c r="AE55" s="27"/>
      <c r="AF55" s="46"/>
      <c r="AG55" s="47"/>
    </row>
    <row r="56" spans="1:33" x14ac:dyDescent="0.25">
      <c r="A56" s="27">
        <v>28603178800223</v>
      </c>
      <c r="B56" s="28">
        <v>53</v>
      </c>
      <c r="C56" s="29" t="s">
        <v>61</v>
      </c>
      <c r="D56" s="30"/>
      <c r="E56" s="30"/>
      <c r="F56" s="31"/>
      <c r="G56" s="31"/>
      <c r="H56" s="32"/>
      <c r="I56" s="33"/>
      <c r="J56" s="34"/>
      <c r="K56" s="37"/>
      <c r="L56" s="37"/>
      <c r="M56" s="37"/>
      <c r="N56" s="37"/>
      <c r="O56" s="36"/>
      <c r="P56" s="37"/>
      <c r="Q56" s="38"/>
      <c r="R56" s="39"/>
      <c r="S56" s="40"/>
      <c r="T56" s="41"/>
      <c r="U56" s="41"/>
      <c r="V56" s="42"/>
      <c r="W56" s="30"/>
      <c r="X56" s="43"/>
      <c r="Y56" s="44"/>
      <c r="Z56" s="30"/>
      <c r="AA56" s="31"/>
      <c r="AB56" s="44"/>
      <c r="AC56" s="27"/>
      <c r="AD56" s="45"/>
      <c r="AE56" s="27"/>
      <c r="AF56" s="46"/>
      <c r="AG56" s="47"/>
    </row>
    <row r="57" spans="1:33" x14ac:dyDescent="0.25">
      <c r="A57" s="27">
        <v>28612082503685</v>
      </c>
      <c r="B57" s="28">
        <v>54</v>
      </c>
      <c r="C57" s="29" t="s">
        <v>62</v>
      </c>
      <c r="D57" s="30"/>
      <c r="E57" s="30"/>
      <c r="F57" s="31"/>
      <c r="G57" s="31"/>
      <c r="H57" s="32"/>
      <c r="I57" s="33"/>
      <c r="J57" s="34"/>
      <c r="K57" s="50"/>
      <c r="L57" s="35"/>
      <c r="M57" s="35"/>
      <c r="N57" s="50"/>
      <c r="O57" s="36"/>
      <c r="P57" s="50"/>
      <c r="Q57" s="38"/>
      <c r="R57" s="39"/>
      <c r="S57" s="40"/>
      <c r="T57" s="41"/>
      <c r="U57" s="41"/>
      <c r="V57" s="42"/>
      <c r="W57" s="30"/>
      <c r="X57" s="43"/>
      <c r="Y57" s="44"/>
      <c r="Z57" s="30"/>
      <c r="AA57" s="31"/>
      <c r="AB57" s="44"/>
      <c r="AC57" s="27"/>
      <c r="AD57" s="45"/>
      <c r="AE57" s="27"/>
      <c r="AF57" s="46"/>
      <c r="AG57" s="47"/>
    </row>
    <row r="58" spans="1:33" x14ac:dyDescent="0.25">
      <c r="A58" s="27">
        <v>28109172500291</v>
      </c>
      <c r="B58" s="28">
        <v>55</v>
      </c>
      <c r="C58" s="29" t="s">
        <v>63</v>
      </c>
      <c r="D58" s="30"/>
      <c r="E58" s="30"/>
      <c r="F58" s="31"/>
      <c r="G58" s="31"/>
      <c r="H58" s="32"/>
      <c r="I58" s="33"/>
      <c r="J58" s="34"/>
      <c r="K58" s="35"/>
      <c r="L58" s="35"/>
      <c r="M58" s="35"/>
      <c r="N58" s="35"/>
      <c r="O58" s="36"/>
      <c r="P58" s="37"/>
      <c r="Q58" s="38"/>
      <c r="R58" s="39"/>
      <c r="S58" s="40"/>
      <c r="T58" s="41"/>
      <c r="U58" s="41"/>
      <c r="V58" s="42"/>
      <c r="W58" s="30"/>
      <c r="X58" s="43"/>
      <c r="Y58" s="44"/>
      <c r="Z58" s="30"/>
      <c r="AA58" s="31"/>
      <c r="AB58" s="44"/>
      <c r="AC58" s="27"/>
      <c r="AD58" s="45"/>
      <c r="AE58" s="27"/>
      <c r="AF58" s="46"/>
      <c r="AG58" s="47"/>
    </row>
    <row r="59" spans="1:33" x14ac:dyDescent="0.25">
      <c r="A59" s="27">
        <v>28508292500032</v>
      </c>
      <c r="B59" s="28">
        <v>56</v>
      </c>
      <c r="C59" s="29" t="s">
        <v>64</v>
      </c>
      <c r="D59" s="30"/>
      <c r="E59" s="30"/>
      <c r="F59" s="31"/>
      <c r="G59" s="31"/>
      <c r="H59" s="32"/>
      <c r="I59" s="33"/>
      <c r="J59" s="34"/>
      <c r="K59" s="48"/>
      <c r="L59" s="37"/>
      <c r="M59" s="37"/>
      <c r="N59" s="48"/>
      <c r="O59" s="36"/>
      <c r="P59" s="48"/>
      <c r="Q59" s="38"/>
      <c r="R59" s="39"/>
      <c r="S59" s="40"/>
      <c r="T59" s="41"/>
      <c r="U59" s="41"/>
      <c r="V59" s="42"/>
      <c r="W59" s="30"/>
      <c r="X59" s="43"/>
      <c r="Y59" s="44"/>
      <c r="Z59" s="30"/>
      <c r="AA59" s="31"/>
      <c r="AB59" s="44"/>
      <c r="AC59" s="27"/>
      <c r="AD59" s="45"/>
      <c r="AE59" s="27"/>
      <c r="AF59" s="46"/>
      <c r="AG59" s="47"/>
    </row>
    <row r="60" spans="1:33" x14ac:dyDescent="0.25">
      <c r="A60" s="27">
        <v>28801012517392</v>
      </c>
      <c r="B60" s="28">
        <v>57</v>
      </c>
      <c r="C60" s="29" t="s">
        <v>65</v>
      </c>
      <c r="D60" s="30"/>
      <c r="E60" s="30"/>
      <c r="F60" s="31"/>
      <c r="G60" s="31"/>
      <c r="H60" s="32"/>
      <c r="I60" s="33"/>
      <c r="J60" s="34"/>
      <c r="K60" s="37"/>
      <c r="L60" s="37"/>
      <c r="M60" s="37"/>
      <c r="N60" s="37"/>
      <c r="O60" s="36"/>
      <c r="P60" s="37"/>
      <c r="Q60" s="38"/>
      <c r="R60" s="39"/>
      <c r="S60" s="40"/>
      <c r="T60" s="41"/>
      <c r="U60" s="41"/>
      <c r="V60" s="42"/>
      <c r="W60" s="30"/>
      <c r="X60" s="43"/>
      <c r="Y60" s="44"/>
      <c r="Z60" s="30"/>
      <c r="AA60" s="31"/>
      <c r="AB60" s="44"/>
      <c r="AC60" s="27"/>
      <c r="AD60" s="45"/>
      <c r="AE60" s="27"/>
      <c r="AF60" s="46"/>
      <c r="AG60" s="47"/>
    </row>
    <row r="61" spans="1:33" x14ac:dyDescent="0.25">
      <c r="A61" s="27">
        <v>28301222500171</v>
      </c>
      <c r="B61" s="28">
        <v>58</v>
      </c>
      <c r="C61" s="29" t="s">
        <v>66</v>
      </c>
      <c r="D61" s="30"/>
      <c r="E61" s="30"/>
      <c r="F61" s="31"/>
      <c r="G61" s="31"/>
      <c r="H61" s="32"/>
      <c r="I61" s="33"/>
      <c r="J61" s="34"/>
      <c r="K61" s="50"/>
      <c r="L61" s="35"/>
      <c r="M61" s="35"/>
      <c r="N61" s="50"/>
      <c r="O61" s="36"/>
      <c r="P61" s="50"/>
      <c r="Q61" s="38"/>
      <c r="R61" s="39"/>
      <c r="S61" s="40"/>
      <c r="T61" s="41"/>
      <c r="U61" s="41"/>
      <c r="V61" s="42"/>
      <c r="W61" s="30"/>
      <c r="X61" s="43"/>
      <c r="Y61" s="44"/>
      <c r="Z61" s="30"/>
      <c r="AA61" s="31"/>
      <c r="AB61" s="44"/>
      <c r="AC61" s="27"/>
      <c r="AD61" s="45"/>
      <c r="AE61" s="27"/>
      <c r="AF61" s="46"/>
      <c r="AG61" s="47"/>
    </row>
    <row r="62" spans="1:33" x14ac:dyDescent="0.25">
      <c r="A62" s="27">
        <v>28309102500411</v>
      </c>
      <c r="B62" s="28">
        <v>59</v>
      </c>
      <c r="C62" s="29" t="s">
        <v>67</v>
      </c>
      <c r="D62" s="30"/>
      <c r="E62" s="30"/>
      <c r="F62" s="31"/>
      <c r="G62" s="31"/>
      <c r="H62" s="32"/>
      <c r="I62" s="33"/>
      <c r="J62" s="34"/>
      <c r="K62" s="50"/>
      <c r="L62" s="35"/>
      <c r="M62" s="35"/>
      <c r="N62" s="50"/>
      <c r="O62" s="36"/>
      <c r="P62" s="50"/>
      <c r="Q62" s="38"/>
      <c r="R62" s="39"/>
      <c r="S62" s="40"/>
      <c r="T62" s="41"/>
      <c r="U62" s="41"/>
      <c r="V62" s="42"/>
      <c r="W62" s="30"/>
      <c r="X62" s="43"/>
      <c r="Y62" s="44"/>
      <c r="Z62" s="30"/>
      <c r="AA62" s="31"/>
      <c r="AB62" s="44"/>
      <c r="AC62" s="27"/>
      <c r="AD62" s="45"/>
      <c r="AE62" s="27"/>
      <c r="AF62" s="46"/>
      <c r="AG62" s="47"/>
    </row>
    <row r="63" spans="1:33" x14ac:dyDescent="0.25">
      <c r="A63" s="27">
        <v>28409242500254</v>
      </c>
      <c r="B63" s="28">
        <v>60</v>
      </c>
      <c r="C63" s="29" t="s">
        <v>68</v>
      </c>
      <c r="D63" s="30"/>
      <c r="E63" s="30"/>
      <c r="F63" s="31"/>
      <c r="G63" s="31"/>
      <c r="H63" s="32"/>
      <c r="I63" s="33"/>
      <c r="J63" s="34"/>
      <c r="K63" s="35"/>
      <c r="L63" s="35"/>
      <c r="M63" s="35"/>
      <c r="N63" s="35"/>
      <c r="O63" s="36"/>
      <c r="P63" s="37"/>
      <c r="Q63" s="38"/>
      <c r="R63" s="39"/>
      <c r="S63" s="40"/>
      <c r="T63" s="41"/>
      <c r="U63" s="41"/>
      <c r="V63" s="42"/>
      <c r="W63" s="30"/>
      <c r="X63" s="43"/>
      <c r="Y63" s="44"/>
      <c r="Z63" s="30"/>
      <c r="AA63" s="31"/>
      <c r="AB63" s="44"/>
      <c r="AC63" s="27"/>
      <c r="AD63" s="45"/>
      <c r="AE63" s="27"/>
      <c r="AF63" s="46"/>
      <c r="AG63" s="47"/>
    </row>
    <row r="64" spans="1:33" x14ac:dyDescent="0.25">
      <c r="A64" s="27">
        <v>28602042500319</v>
      </c>
      <c r="B64" s="28">
        <v>61</v>
      </c>
      <c r="C64" s="29" t="s">
        <v>69</v>
      </c>
      <c r="D64" s="30"/>
      <c r="E64" s="30"/>
      <c r="F64" s="31"/>
      <c r="G64" s="31"/>
      <c r="H64" s="32"/>
      <c r="I64" s="33"/>
      <c r="J64" s="34"/>
      <c r="K64" s="48"/>
      <c r="L64" s="37"/>
      <c r="M64" s="37"/>
      <c r="N64" s="37"/>
      <c r="O64" s="36"/>
      <c r="P64" s="37"/>
      <c r="Q64" s="38"/>
      <c r="R64" s="39"/>
      <c r="S64" s="40"/>
      <c r="T64" s="41"/>
      <c r="U64" s="41"/>
      <c r="V64" s="42"/>
      <c r="W64" s="30"/>
      <c r="X64" s="43"/>
      <c r="Y64" s="44"/>
      <c r="Z64" s="30"/>
      <c r="AA64" s="31"/>
      <c r="AB64" s="44"/>
      <c r="AC64" s="27"/>
      <c r="AD64" s="45"/>
      <c r="AE64" s="27"/>
      <c r="AF64" s="46"/>
      <c r="AG64" s="47"/>
    </row>
    <row r="65" spans="1:33" x14ac:dyDescent="0.25">
      <c r="A65" s="27">
        <v>27804112500107</v>
      </c>
      <c r="B65" s="28">
        <v>62</v>
      </c>
      <c r="C65" s="29" t="s">
        <v>70</v>
      </c>
      <c r="D65" s="30"/>
      <c r="E65" s="30"/>
      <c r="F65" s="31"/>
      <c r="G65" s="31"/>
      <c r="H65" s="32"/>
      <c r="I65" s="33"/>
      <c r="J65" s="34"/>
      <c r="K65" s="48"/>
      <c r="L65" s="37"/>
      <c r="M65" s="37"/>
      <c r="N65" s="37"/>
      <c r="O65" s="36"/>
      <c r="P65" s="37"/>
      <c r="Q65" s="38"/>
      <c r="R65" s="39"/>
      <c r="S65" s="40"/>
      <c r="T65" s="41"/>
      <c r="U65" s="41"/>
      <c r="V65" s="42"/>
      <c r="W65" s="30"/>
      <c r="X65" s="43"/>
      <c r="Y65" s="44"/>
      <c r="Z65" s="30"/>
      <c r="AA65" s="31"/>
      <c r="AB65" s="44"/>
      <c r="AC65" s="27"/>
      <c r="AD65" s="45"/>
      <c r="AE65" s="27"/>
      <c r="AF65" s="46"/>
      <c r="AG65" s="47"/>
    </row>
    <row r="66" spans="1:33" x14ac:dyDescent="0.25">
      <c r="A66" s="27">
        <v>28607162500063</v>
      </c>
      <c r="B66" s="28">
        <v>63</v>
      </c>
      <c r="C66" s="29" t="s">
        <v>71</v>
      </c>
      <c r="D66" s="30"/>
      <c r="E66" s="30"/>
      <c r="F66" s="31"/>
      <c r="G66" s="31"/>
      <c r="H66" s="32"/>
      <c r="I66" s="33"/>
      <c r="J66" s="34"/>
      <c r="K66" s="37"/>
      <c r="L66" s="37"/>
      <c r="M66" s="37"/>
      <c r="N66" s="37"/>
      <c r="O66" s="36"/>
      <c r="P66" s="37"/>
      <c r="Q66" s="38"/>
      <c r="R66" s="39"/>
      <c r="S66" s="40"/>
      <c r="T66" s="41"/>
      <c r="U66" s="41"/>
      <c r="V66" s="42"/>
      <c r="W66" s="30"/>
      <c r="X66" s="43"/>
      <c r="Y66" s="44"/>
      <c r="Z66" s="30"/>
      <c r="AA66" s="31"/>
      <c r="AB66" s="44"/>
      <c r="AC66" s="27"/>
      <c r="AD66" s="45"/>
      <c r="AE66" s="27"/>
      <c r="AF66" s="46"/>
      <c r="AG66" s="47"/>
    </row>
    <row r="67" spans="1:33" x14ac:dyDescent="0.25">
      <c r="A67" s="27">
        <v>28501142500382</v>
      </c>
      <c r="B67" s="28">
        <v>64</v>
      </c>
      <c r="C67" s="29" t="s">
        <v>72</v>
      </c>
      <c r="D67" s="30"/>
      <c r="E67" s="30"/>
      <c r="F67" s="31"/>
      <c r="G67" s="31"/>
      <c r="H67" s="32"/>
      <c r="I67" s="33"/>
      <c r="J67" s="34"/>
      <c r="K67" s="37"/>
      <c r="L67" s="37"/>
      <c r="M67" s="37"/>
      <c r="N67" s="37"/>
      <c r="O67" s="36"/>
      <c r="P67" s="37"/>
      <c r="Q67" s="38"/>
      <c r="R67" s="39"/>
      <c r="S67" s="40"/>
      <c r="T67" s="41"/>
      <c r="U67" s="41"/>
      <c r="V67" s="42"/>
      <c r="W67" s="30"/>
      <c r="X67" s="43"/>
      <c r="Y67" s="44"/>
      <c r="Z67" s="30"/>
      <c r="AA67" s="31"/>
      <c r="AB67" s="44"/>
      <c r="AC67" s="27"/>
      <c r="AD67" s="45"/>
      <c r="AE67" s="27"/>
      <c r="AF67" s="46"/>
      <c r="AG67" s="47"/>
    </row>
    <row r="68" spans="1:33" x14ac:dyDescent="0.25">
      <c r="A68" s="27">
        <v>28201032504214</v>
      </c>
      <c r="B68" s="28">
        <v>65</v>
      </c>
      <c r="C68" s="29" t="s">
        <v>73</v>
      </c>
      <c r="D68" s="30"/>
      <c r="E68" s="30"/>
      <c r="F68" s="31"/>
      <c r="G68" s="31"/>
      <c r="H68" s="32"/>
      <c r="I68" s="33"/>
      <c r="J68" s="49"/>
      <c r="K68" s="48"/>
      <c r="L68" s="48"/>
      <c r="M68" s="48"/>
      <c r="N68" s="48"/>
      <c r="O68" s="50"/>
      <c r="P68" s="48"/>
      <c r="Q68" s="38"/>
      <c r="R68" s="39"/>
      <c r="S68" s="48"/>
      <c r="T68" s="41"/>
      <c r="U68" s="41"/>
      <c r="V68" s="42"/>
      <c r="W68" s="30"/>
      <c r="X68" s="43"/>
      <c r="Y68" s="44"/>
      <c r="Z68" s="30"/>
      <c r="AA68" s="31"/>
      <c r="AB68" s="44"/>
      <c r="AC68" s="27"/>
      <c r="AD68" s="45"/>
      <c r="AE68" s="27"/>
      <c r="AF68" s="46"/>
      <c r="AG68" s="47"/>
    </row>
    <row r="69" spans="1:33" x14ac:dyDescent="0.25">
      <c r="A69" s="27">
        <v>28403242500051</v>
      </c>
      <c r="B69" s="28">
        <v>66</v>
      </c>
      <c r="C69" s="29" t="s">
        <v>74</v>
      </c>
      <c r="D69" s="30"/>
      <c r="E69" s="30"/>
      <c r="F69" s="31"/>
      <c r="G69" s="31"/>
      <c r="H69" s="32"/>
      <c r="I69" s="33"/>
      <c r="J69" s="34"/>
      <c r="K69" s="48"/>
      <c r="L69" s="37"/>
      <c r="M69" s="37"/>
      <c r="N69" s="48"/>
      <c r="O69" s="36"/>
      <c r="P69" s="48"/>
      <c r="Q69" s="38"/>
      <c r="R69" s="39"/>
      <c r="S69" s="40"/>
      <c r="T69" s="41"/>
      <c r="U69" s="41"/>
      <c r="V69" s="42"/>
      <c r="W69" s="30"/>
      <c r="X69" s="43"/>
      <c r="Y69" s="44"/>
      <c r="Z69" s="30"/>
      <c r="AA69" s="31"/>
      <c r="AB69" s="44"/>
      <c r="AC69" s="27"/>
      <c r="AD69" s="45"/>
      <c r="AE69" s="27"/>
      <c r="AF69" s="46"/>
      <c r="AG69" s="47"/>
    </row>
    <row r="70" spans="1:33" x14ac:dyDescent="0.25">
      <c r="A70" s="27">
        <v>27807022501821</v>
      </c>
      <c r="B70" s="28">
        <v>67</v>
      </c>
      <c r="C70" s="29" t="s">
        <v>75</v>
      </c>
      <c r="D70" s="30"/>
      <c r="E70" s="30"/>
      <c r="F70" s="31"/>
      <c r="G70" s="31"/>
      <c r="H70" s="32"/>
      <c r="I70" s="33"/>
      <c r="J70" s="34"/>
      <c r="K70" s="48"/>
      <c r="L70" s="37"/>
      <c r="M70" s="37"/>
      <c r="N70" s="48"/>
      <c r="O70" s="36"/>
      <c r="P70" s="48"/>
      <c r="Q70" s="38"/>
      <c r="R70" s="39"/>
      <c r="S70" s="40"/>
      <c r="T70" s="41"/>
      <c r="U70" s="41"/>
      <c r="V70" s="42"/>
      <c r="W70" s="30"/>
      <c r="X70" s="43"/>
      <c r="Y70" s="44"/>
      <c r="Z70" s="30"/>
      <c r="AA70" s="31"/>
      <c r="AB70" s="44"/>
      <c r="AC70" s="27"/>
      <c r="AD70" s="45"/>
      <c r="AE70" s="27"/>
      <c r="AF70" s="46"/>
      <c r="AG70" s="47"/>
    </row>
    <row r="71" spans="1:33" x14ac:dyDescent="0.25">
      <c r="A71" s="27">
        <v>28409202500227</v>
      </c>
      <c r="B71" s="28">
        <v>68</v>
      </c>
      <c r="C71" s="29" t="s">
        <v>76</v>
      </c>
      <c r="D71" s="30"/>
      <c r="E71" s="30"/>
      <c r="F71" s="31"/>
      <c r="G71" s="31"/>
      <c r="H71" s="32"/>
      <c r="I71" s="33"/>
      <c r="J71" s="34"/>
      <c r="K71" s="48"/>
      <c r="L71" s="37"/>
      <c r="M71" s="37"/>
      <c r="N71" s="37"/>
      <c r="O71" s="36"/>
      <c r="P71" s="37"/>
      <c r="Q71" s="38"/>
      <c r="R71" s="39"/>
      <c r="S71" s="40"/>
      <c r="T71" s="41"/>
      <c r="U71" s="41"/>
      <c r="V71" s="42"/>
      <c r="W71" s="30"/>
      <c r="X71" s="43"/>
      <c r="Y71" s="44"/>
      <c r="Z71" s="30"/>
      <c r="AA71" s="31"/>
      <c r="AB71" s="44"/>
      <c r="AC71" s="27"/>
      <c r="AD71" s="45"/>
      <c r="AE71" s="27"/>
      <c r="AF71" s="46"/>
      <c r="AG71" s="47"/>
    </row>
    <row r="72" spans="1:33" x14ac:dyDescent="0.25">
      <c r="A72" s="27">
        <v>28003102503168</v>
      </c>
      <c r="B72" s="28">
        <v>69</v>
      </c>
      <c r="C72" s="29" t="s">
        <v>77</v>
      </c>
      <c r="D72" s="30"/>
      <c r="E72" s="30"/>
      <c r="F72" s="31"/>
      <c r="G72" s="31"/>
      <c r="H72" s="32"/>
      <c r="I72" s="33"/>
      <c r="J72" s="34"/>
      <c r="K72" s="37"/>
      <c r="L72" s="37"/>
      <c r="M72" s="37"/>
      <c r="N72" s="37"/>
      <c r="O72" s="36"/>
      <c r="P72" s="37"/>
      <c r="Q72" s="38"/>
      <c r="R72" s="39"/>
      <c r="S72" s="40"/>
      <c r="T72" s="41"/>
      <c r="U72" s="41"/>
      <c r="V72" s="42"/>
      <c r="W72" s="30"/>
      <c r="X72" s="43"/>
      <c r="Y72" s="44"/>
      <c r="Z72" s="30"/>
      <c r="AA72" s="31"/>
      <c r="AB72" s="44"/>
      <c r="AC72" s="27"/>
      <c r="AD72" s="45"/>
      <c r="AE72" s="27"/>
      <c r="AF72" s="46"/>
      <c r="AG72" s="47"/>
    </row>
    <row r="73" spans="1:33" x14ac:dyDescent="0.25">
      <c r="A73" s="27">
        <v>27806222500083</v>
      </c>
      <c r="B73" s="28">
        <v>70</v>
      </c>
      <c r="C73" s="29" t="s">
        <v>78</v>
      </c>
      <c r="D73" s="30"/>
      <c r="E73" s="30"/>
      <c r="F73" s="31"/>
      <c r="G73" s="31"/>
      <c r="H73" s="32"/>
      <c r="I73" s="33"/>
      <c r="J73" s="34"/>
      <c r="K73" s="50"/>
      <c r="L73" s="35"/>
      <c r="M73" s="35"/>
      <c r="N73" s="50"/>
      <c r="O73" s="36"/>
      <c r="P73" s="50"/>
      <c r="Q73" s="38"/>
      <c r="R73" s="39"/>
      <c r="S73" s="40"/>
      <c r="T73" s="41"/>
      <c r="U73" s="41"/>
      <c r="V73" s="42"/>
      <c r="W73" s="30"/>
      <c r="X73" s="43"/>
      <c r="Y73" s="44"/>
      <c r="Z73" s="30"/>
      <c r="AA73" s="31"/>
      <c r="AB73" s="44"/>
      <c r="AC73" s="27"/>
      <c r="AD73" s="45"/>
      <c r="AE73" s="27"/>
      <c r="AF73" s="46"/>
      <c r="AG73" s="47"/>
    </row>
    <row r="74" spans="1:33" x14ac:dyDescent="0.25">
      <c r="A74" s="27">
        <v>27512112500165</v>
      </c>
      <c r="B74" s="28">
        <v>71</v>
      </c>
      <c r="C74" s="29" t="s">
        <v>79</v>
      </c>
      <c r="D74" s="30"/>
      <c r="E74" s="30"/>
      <c r="F74" s="31"/>
      <c r="G74" s="31"/>
      <c r="H74" s="32"/>
      <c r="I74" s="33"/>
      <c r="J74" s="34"/>
      <c r="K74" s="35"/>
      <c r="L74" s="35"/>
      <c r="M74" s="35"/>
      <c r="N74" s="35"/>
      <c r="O74" s="36"/>
      <c r="P74" s="37"/>
      <c r="Q74" s="38"/>
      <c r="R74" s="39"/>
      <c r="S74" s="40"/>
      <c r="T74" s="41"/>
      <c r="U74" s="41"/>
      <c r="V74" s="42"/>
      <c r="W74" s="30"/>
      <c r="X74" s="43"/>
      <c r="Y74" s="44"/>
      <c r="Z74" s="30"/>
      <c r="AA74" s="31"/>
      <c r="AB74" s="44"/>
      <c r="AC74" s="27"/>
      <c r="AD74" s="45"/>
      <c r="AE74" s="27"/>
      <c r="AF74" s="46"/>
      <c r="AG74" s="47"/>
    </row>
    <row r="75" spans="1:33" x14ac:dyDescent="0.25">
      <c r="A75" s="27">
        <v>28108052500126</v>
      </c>
      <c r="B75" s="28">
        <v>72</v>
      </c>
      <c r="C75" s="29" t="s">
        <v>80</v>
      </c>
      <c r="D75" s="30"/>
      <c r="E75" s="30"/>
      <c r="F75" s="31"/>
      <c r="G75" s="31"/>
      <c r="H75" s="32"/>
      <c r="I75" s="33"/>
      <c r="J75" s="34"/>
      <c r="K75" s="48"/>
      <c r="L75" s="37"/>
      <c r="M75" s="37"/>
      <c r="N75" s="48"/>
      <c r="O75" s="36"/>
      <c r="P75" s="48"/>
      <c r="Q75" s="38"/>
      <c r="R75" s="39"/>
      <c r="S75" s="40"/>
      <c r="T75" s="41"/>
      <c r="U75" s="41"/>
      <c r="V75" s="42"/>
      <c r="W75" s="30"/>
      <c r="X75" s="43"/>
      <c r="Y75" s="44"/>
      <c r="Z75" s="30"/>
      <c r="AA75" s="31"/>
      <c r="AB75" s="44"/>
      <c r="AC75" s="27"/>
      <c r="AD75" s="45"/>
      <c r="AE75" s="27"/>
      <c r="AF75" s="46"/>
      <c r="AG75" s="47"/>
    </row>
    <row r="76" spans="1:33" x14ac:dyDescent="0.25">
      <c r="A76" s="27">
        <v>26701012500404</v>
      </c>
      <c r="B76" s="28">
        <v>73</v>
      </c>
      <c r="C76" s="29" t="s">
        <v>81</v>
      </c>
      <c r="D76" s="30"/>
      <c r="E76" s="30"/>
      <c r="F76" s="31"/>
      <c r="G76" s="31"/>
      <c r="H76" s="32"/>
      <c r="I76" s="33"/>
      <c r="J76" s="34"/>
      <c r="K76" s="48"/>
      <c r="L76" s="37"/>
      <c r="M76" s="37"/>
      <c r="N76" s="48"/>
      <c r="O76" s="36"/>
      <c r="P76" s="48"/>
      <c r="Q76" s="38"/>
      <c r="R76" s="39"/>
      <c r="S76" s="40"/>
      <c r="T76" s="41"/>
      <c r="U76" s="41"/>
      <c r="V76" s="42"/>
      <c r="W76" s="30"/>
      <c r="X76" s="43"/>
      <c r="Y76" s="44"/>
      <c r="Z76" s="30"/>
      <c r="AA76" s="31"/>
      <c r="AB76" s="44"/>
      <c r="AC76" s="27"/>
      <c r="AD76" s="45"/>
      <c r="AE76" s="27"/>
      <c r="AF76" s="46"/>
      <c r="AG76" s="47"/>
    </row>
    <row r="77" spans="1:33" x14ac:dyDescent="0.25">
      <c r="A77" s="27">
        <v>28409082500082</v>
      </c>
      <c r="B77" s="28">
        <v>74</v>
      </c>
      <c r="C77" s="29" t="s">
        <v>82</v>
      </c>
      <c r="D77" s="30"/>
      <c r="E77" s="30"/>
      <c r="F77" s="31"/>
      <c r="G77" s="31"/>
      <c r="H77" s="32"/>
      <c r="I77" s="33"/>
      <c r="J77" s="34"/>
      <c r="K77" s="48"/>
      <c r="L77" s="37"/>
      <c r="M77" s="37"/>
      <c r="N77" s="37"/>
      <c r="O77" s="36"/>
      <c r="P77" s="37"/>
      <c r="Q77" s="38"/>
      <c r="R77" s="39"/>
      <c r="S77" s="40"/>
      <c r="T77" s="41"/>
      <c r="U77" s="41"/>
      <c r="V77" s="42"/>
      <c r="W77" s="30"/>
      <c r="X77" s="43"/>
      <c r="Y77" s="44"/>
      <c r="Z77" s="30"/>
      <c r="AA77" s="31"/>
      <c r="AB77" s="44"/>
      <c r="AC77" s="27"/>
      <c r="AD77" s="45"/>
      <c r="AE77" s="27"/>
      <c r="AF77" s="46"/>
      <c r="AG77" s="47"/>
    </row>
    <row r="78" spans="1:33" x14ac:dyDescent="0.25">
      <c r="A78" s="27">
        <v>28310112500426</v>
      </c>
      <c r="B78" s="28">
        <v>75</v>
      </c>
      <c r="C78" s="29" t="s">
        <v>83</v>
      </c>
      <c r="D78" s="30"/>
      <c r="E78" s="30"/>
      <c r="F78" s="31"/>
      <c r="G78" s="31"/>
      <c r="H78" s="32"/>
      <c r="I78" s="33"/>
      <c r="J78" s="34"/>
      <c r="K78" s="37"/>
      <c r="L78" s="37"/>
      <c r="M78" s="37"/>
      <c r="N78" s="37"/>
      <c r="O78" s="36"/>
      <c r="P78" s="37"/>
      <c r="Q78" s="38"/>
      <c r="R78" s="39"/>
      <c r="S78" s="40"/>
      <c r="T78" s="41"/>
      <c r="U78" s="41"/>
      <c r="V78" s="42"/>
      <c r="W78" s="30"/>
      <c r="X78" s="43"/>
      <c r="Y78" s="44"/>
      <c r="Z78" s="30"/>
      <c r="AA78" s="31"/>
      <c r="AB78" s="44"/>
      <c r="AC78" s="27"/>
      <c r="AD78" s="45"/>
      <c r="AE78" s="27"/>
      <c r="AF78" s="46"/>
      <c r="AG78" s="47"/>
    </row>
    <row r="79" spans="1:33" x14ac:dyDescent="0.25">
      <c r="A79" s="27">
        <v>28712152500268</v>
      </c>
      <c r="B79" s="28">
        <v>76</v>
      </c>
      <c r="C79" s="29" t="s">
        <v>84</v>
      </c>
      <c r="D79" s="30"/>
      <c r="E79" s="30"/>
      <c r="F79" s="31"/>
      <c r="G79" s="31"/>
      <c r="H79" s="32"/>
      <c r="I79" s="33"/>
      <c r="J79" s="34"/>
      <c r="K79" s="37"/>
      <c r="L79" s="37"/>
      <c r="M79" s="37"/>
      <c r="N79" s="37"/>
      <c r="O79" s="36"/>
      <c r="P79" s="37"/>
      <c r="Q79" s="38"/>
      <c r="R79" s="39"/>
      <c r="S79" s="40"/>
      <c r="T79" s="41"/>
      <c r="U79" s="41"/>
      <c r="V79" s="42"/>
      <c r="W79" s="30"/>
      <c r="X79" s="43"/>
      <c r="Y79" s="44"/>
      <c r="Z79" s="30"/>
      <c r="AA79" s="31"/>
      <c r="AB79" s="44"/>
      <c r="AC79" s="27"/>
      <c r="AD79" s="45"/>
      <c r="AE79" s="27"/>
      <c r="AF79" s="46"/>
      <c r="AG79" s="47"/>
    </row>
    <row r="80" spans="1:33" x14ac:dyDescent="0.25">
      <c r="A80" s="27">
        <v>28708232500181</v>
      </c>
      <c r="B80" s="28">
        <v>77</v>
      </c>
      <c r="C80" s="29" t="s">
        <v>85</v>
      </c>
      <c r="D80" s="30"/>
      <c r="E80" s="30"/>
      <c r="F80" s="31"/>
      <c r="G80" s="31"/>
      <c r="H80" s="32"/>
      <c r="I80" s="33"/>
      <c r="J80" s="34"/>
      <c r="K80" s="37"/>
      <c r="L80" s="37"/>
      <c r="M80" s="37"/>
      <c r="N80" s="37"/>
      <c r="O80" s="36"/>
      <c r="P80" s="37"/>
      <c r="Q80" s="38"/>
      <c r="R80" s="39"/>
      <c r="S80" s="40"/>
      <c r="T80" s="41"/>
      <c r="U80" s="41"/>
      <c r="V80" s="42"/>
      <c r="W80" s="30"/>
      <c r="X80" s="43"/>
      <c r="Y80" s="44"/>
      <c r="Z80" s="30"/>
      <c r="AA80" s="31"/>
      <c r="AB80" s="44"/>
      <c r="AC80" s="27"/>
      <c r="AD80" s="45"/>
      <c r="AE80" s="27"/>
      <c r="AF80" s="46"/>
      <c r="AG80" s="47"/>
    </row>
    <row r="81" spans="1:33" x14ac:dyDescent="0.25">
      <c r="A81" s="27">
        <v>28309202500125</v>
      </c>
      <c r="B81" s="28">
        <v>78</v>
      </c>
      <c r="C81" s="29" t="s">
        <v>86</v>
      </c>
      <c r="D81" s="30"/>
      <c r="E81" s="30"/>
      <c r="F81" s="31"/>
      <c r="G81" s="31"/>
      <c r="H81" s="32"/>
      <c r="I81" s="33"/>
      <c r="J81" s="34"/>
      <c r="K81" s="37"/>
      <c r="L81" s="37"/>
      <c r="M81" s="37"/>
      <c r="N81" s="37"/>
      <c r="O81" s="36"/>
      <c r="P81" s="37"/>
      <c r="Q81" s="38"/>
      <c r="R81" s="39"/>
      <c r="S81" s="40"/>
      <c r="T81" s="41"/>
      <c r="U81" s="41"/>
      <c r="V81" s="42"/>
      <c r="W81" s="30"/>
      <c r="X81" s="43"/>
      <c r="Y81" s="44"/>
      <c r="Z81" s="30"/>
      <c r="AA81" s="31"/>
      <c r="AB81" s="44"/>
      <c r="AC81" s="27"/>
      <c r="AD81" s="45"/>
      <c r="AE81" s="27"/>
      <c r="AF81" s="46"/>
      <c r="AG81" s="47"/>
    </row>
    <row r="82" spans="1:33" x14ac:dyDescent="0.25">
      <c r="A82" s="27">
        <v>28204210100288</v>
      </c>
      <c r="B82" s="28">
        <v>79</v>
      </c>
      <c r="C82" s="29" t="s">
        <v>87</v>
      </c>
      <c r="D82" s="30"/>
      <c r="E82" s="30"/>
      <c r="F82" s="31"/>
      <c r="G82" s="31"/>
      <c r="H82" s="32"/>
      <c r="I82" s="33"/>
      <c r="J82" s="34"/>
      <c r="K82" s="50"/>
      <c r="L82" s="35"/>
      <c r="M82" s="35"/>
      <c r="N82" s="50"/>
      <c r="O82" s="36"/>
      <c r="P82" s="50"/>
      <c r="Q82" s="38"/>
      <c r="R82" s="39"/>
      <c r="S82" s="40"/>
      <c r="T82" s="41"/>
      <c r="U82" s="41"/>
      <c r="V82" s="42"/>
      <c r="W82" s="30"/>
      <c r="X82" s="43"/>
      <c r="Y82" s="44"/>
      <c r="Z82" s="30"/>
      <c r="AA82" s="31"/>
      <c r="AB82" s="44"/>
      <c r="AC82" s="27"/>
      <c r="AD82" s="45"/>
      <c r="AE82" s="27"/>
      <c r="AF82" s="46"/>
      <c r="AG82" s="47"/>
    </row>
    <row r="83" spans="1:33" x14ac:dyDescent="0.25">
      <c r="A83" s="27">
        <v>28707172500121</v>
      </c>
      <c r="B83" s="28">
        <v>80</v>
      </c>
      <c r="C83" s="29" t="s">
        <v>88</v>
      </c>
      <c r="D83" s="30"/>
      <c r="E83" s="30"/>
      <c r="F83" s="31"/>
      <c r="G83" s="31"/>
      <c r="H83" s="32"/>
      <c r="I83" s="33"/>
      <c r="J83" s="34"/>
      <c r="K83" s="50"/>
      <c r="L83" s="35"/>
      <c r="M83" s="35"/>
      <c r="N83" s="50"/>
      <c r="O83" s="36"/>
      <c r="P83" s="50"/>
      <c r="Q83" s="38"/>
      <c r="R83" s="39"/>
      <c r="S83" s="40"/>
      <c r="T83" s="41"/>
      <c r="U83" s="41"/>
      <c r="V83" s="42"/>
      <c r="W83" s="30"/>
      <c r="X83" s="43"/>
      <c r="Y83" s="44"/>
      <c r="Z83" s="30"/>
      <c r="AA83" s="31"/>
      <c r="AB83" s="44"/>
      <c r="AC83" s="27"/>
      <c r="AD83" s="45"/>
      <c r="AE83" s="27"/>
      <c r="AF83" s="46"/>
      <c r="AG83" s="47"/>
    </row>
    <row r="84" spans="1:33" x14ac:dyDescent="0.25">
      <c r="A84" s="27">
        <v>28610012513826</v>
      </c>
      <c r="B84" s="28">
        <v>81</v>
      </c>
      <c r="C84" s="29" t="s">
        <v>89</v>
      </c>
      <c r="D84" s="30"/>
      <c r="E84" s="30"/>
      <c r="F84" s="31"/>
      <c r="G84" s="31"/>
      <c r="H84" s="32"/>
      <c r="I84" s="33"/>
      <c r="J84" s="34"/>
      <c r="K84" s="48"/>
      <c r="L84" s="37"/>
      <c r="M84" s="37"/>
      <c r="N84" s="48"/>
      <c r="O84" s="36"/>
      <c r="P84" s="48"/>
      <c r="Q84" s="38"/>
      <c r="R84" s="39"/>
      <c r="S84" s="40"/>
      <c r="T84" s="41"/>
      <c r="U84" s="41"/>
      <c r="V84" s="42"/>
      <c r="W84" s="30"/>
      <c r="X84" s="43"/>
      <c r="Y84" s="44"/>
      <c r="Z84" s="30"/>
      <c r="AA84" s="31"/>
      <c r="AB84" s="44"/>
      <c r="AC84" s="27"/>
      <c r="AD84" s="45"/>
      <c r="AE84" s="27"/>
      <c r="AF84" s="46"/>
      <c r="AG84" s="47"/>
    </row>
    <row r="85" spans="1:33" x14ac:dyDescent="0.25">
      <c r="A85" s="27">
        <v>28703202500168</v>
      </c>
      <c r="B85" s="28">
        <v>82</v>
      </c>
      <c r="C85" s="29" t="s">
        <v>90</v>
      </c>
      <c r="D85" s="30"/>
      <c r="E85" s="30"/>
      <c r="F85" s="31"/>
      <c r="G85" s="31"/>
      <c r="H85" s="32"/>
      <c r="I85" s="33"/>
      <c r="J85" s="49"/>
      <c r="K85" s="48"/>
      <c r="L85" s="48"/>
      <c r="M85" s="48"/>
      <c r="N85" s="48"/>
      <c r="O85" s="50"/>
      <c r="P85" s="48"/>
      <c r="Q85" s="38"/>
      <c r="R85" s="39"/>
      <c r="S85" s="48"/>
      <c r="T85" s="41"/>
      <c r="U85" s="41"/>
      <c r="V85" s="42"/>
      <c r="W85" s="30"/>
      <c r="X85" s="43"/>
      <c r="Y85" s="44"/>
      <c r="Z85" s="30"/>
      <c r="AA85" s="31"/>
      <c r="AB85" s="44"/>
      <c r="AC85" s="27"/>
      <c r="AD85" s="45"/>
      <c r="AE85" s="27"/>
      <c r="AF85" s="46"/>
      <c r="AG85" s="47"/>
    </row>
    <row r="86" spans="1:33" x14ac:dyDescent="0.25">
      <c r="A86" s="27">
        <v>28607202503745</v>
      </c>
      <c r="B86" s="28">
        <v>83</v>
      </c>
      <c r="C86" s="29" t="s">
        <v>91</v>
      </c>
      <c r="D86" s="30"/>
      <c r="E86" s="30"/>
      <c r="F86" s="31"/>
      <c r="G86" s="31"/>
      <c r="H86" s="32"/>
      <c r="I86" s="33"/>
      <c r="J86" s="34"/>
      <c r="K86" s="37"/>
      <c r="L86" s="37"/>
      <c r="M86" s="37"/>
      <c r="N86" s="37"/>
      <c r="O86" s="36"/>
      <c r="P86" s="37"/>
      <c r="Q86" s="38"/>
      <c r="R86" s="39"/>
      <c r="S86" s="40"/>
      <c r="T86" s="41"/>
      <c r="U86" s="41"/>
      <c r="V86" s="42"/>
      <c r="W86" s="30"/>
      <c r="X86" s="43"/>
      <c r="Y86" s="44"/>
      <c r="Z86" s="30"/>
      <c r="AA86" s="31"/>
      <c r="AB86" s="44"/>
      <c r="AC86" s="27"/>
      <c r="AD86" s="45"/>
      <c r="AE86" s="27"/>
      <c r="AF86" s="46"/>
      <c r="AG86" s="47"/>
    </row>
  </sheetData>
  <mergeCells count="1">
    <mergeCell ref="A1:C1"/>
  </mergeCells>
  <pageMargins left="0" right="0.15748031496062992" top="0.43307086614173229" bottom="0.23622047244094491" header="0.23622047244094491" footer="0.39370078740157483"/>
  <pageSetup paperSize="9" scale="90" fitToHeight="36" orientation="landscape" r:id="rId1"/>
  <headerFooter>
    <oddHeader>&amp;L&amp;"-,Bold"صفحة (&amp;P) من (&amp;N)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H101"/>
  <sheetViews>
    <sheetView rightToLeft="1" topLeftCell="D1" workbookViewId="0">
      <selection sqref="A1:J1"/>
    </sheetView>
  </sheetViews>
  <sheetFormatPr defaultRowHeight="80.099999999999994" customHeight="1" x14ac:dyDescent="0.2"/>
  <cols>
    <col min="1" max="1" width="9" style="69"/>
    <col min="2" max="2" width="16.625" style="79" customWidth="1"/>
    <col min="3" max="3" width="25.875" style="69" customWidth="1"/>
    <col min="4" max="4" width="17.625" style="78" customWidth="1"/>
    <col min="5" max="58" width="9" style="69"/>
    <col min="59" max="59" width="10.75" style="69" customWidth="1"/>
    <col min="60" max="16384" width="9" style="69"/>
  </cols>
  <sheetData>
    <row r="1" spans="1:60" ht="80.099999999999994" customHeight="1" x14ac:dyDescent="0.25">
      <c r="A1" s="260" t="s">
        <v>228</v>
      </c>
      <c r="B1" s="260"/>
      <c r="C1" s="260"/>
      <c r="D1" s="260"/>
      <c r="E1" s="260"/>
      <c r="F1" s="260"/>
      <c r="G1" s="260"/>
      <c r="H1" s="260"/>
      <c r="I1" s="260"/>
      <c r="J1" s="260"/>
    </row>
    <row r="2" spans="1:60" s="63" customFormat="1" ht="79.5" customHeight="1" x14ac:dyDescent="0.3">
      <c r="A2" s="55" t="s">
        <v>152</v>
      </c>
      <c r="B2" s="56" t="s">
        <v>153</v>
      </c>
      <c r="C2" s="57" t="s">
        <v>154</v>
      </c>
      <c r="D2" s="58" t="s">
        <v>1</v>
      </c>
      <c r="E2" s="59" t="s">
        <v>155</v>
      </c>
      <c r="F2" s="59" t="s">
        <v>156</v>
      </c>
      <c r="G2" s="59" t="s">
        <v>157</v>
      </c>
      <c r="H2" s="59" t="s">
        <v>158</v>
      </c>
      <c r="I2" s="59" t="s">
        <v>159</v>
      </c>
      <c r="J2" s="59" t="s">
        <v>160</v>
      </c>
      <c r="K2" s="59" t="s">
        <v>161</v>
      </c>
      <c r="L2" s="59" t="s">
        <v>162</v>
      </c>
      <c r="M2" s="59" t="s">
        <v>163</v>
      </c>
      <c r="N2" s="59" t="s">
        <v>164</v>
      </c>
      <c r="O2" s="59" t="s">
        <v>165</v>
      </c>
      <c r="P2" s="59" t="s">
        <v>166</v>
      </c>
      <c r="Q2" s="59" t="s">
        <v>4</v>
      </c>
      <c r="R2" s="59" t="s">
        <v>167</v>
      </c>
      <c r="S2" s="59" t="s">
        <v>5</v>
      </c>
      <c r="T2" s="59" t="s">
        <v>168</v>
      </c>
      <c r="U2" s="59" t="s">
        <v>169</v>
      </c>
      <c r="V2" s="59" t="s">
        <v>170</v>
      </c>
      <c r="W2" s="59" t="s">
        <v>171</v>
      </c>
      <c r="X2" s="59" t="s">
        <v>172</v>
      </c>
      <c r="Y2" s="59" t="s">
        <v>173</v>
      </c>
      <c r="Z2" s="60" t="s">
        <v>174</v>
      </c>
      <c r="AA2" s="60" t="s">
        <v>175</v>
      </c>
      <c r="AB2" s="60" t="s">
        <v>176</v>
      </c>
      <c r="AC2" s="60" t="s">
        <v>177</v>
      </c>
      <c r="AD2" s="60" t="s">
        <v>178</v>
      </c>
      <c r="AE2" s="60" t="s">
        <v>179</v>
      </c>
      <c r="AF2" s="61" t="s">
        <v>180</v>
      </c>
      <c r="AG2" s="59" t="s">
        <v>6</v>
      </c>
      <c r="AH2" s="59" t="s">
        <v>181</v>
      </c>
      <c r="AI2" s="59" t="s">
        <v>7</v>
      </c>
      <c r="AJ2" s="59" t="s">
        <v>182</v>
      </c>
      <c r="AK2" s="59" t="s">
        <v>183</v>
      </c>
      <c r="AL2" s="59" t="s">
        <v>184</v>
      </c>
      <c r="AM2" s="59" t="s">
        <v>185</v>
      </c>
      <c r="AN2" s="59" t="s">
        <v>186</v>
      </c>
      <c r="AO2" s="59" t="s">
        <v>187</v>
      </c>
      <c r="AP2" s="59" t="s">
        <v>188</v>
      </c>
      <c r="AQ2" s="59" t="s">
        <v>189</v>
      </c>
      <c r="AR2" s="59" t="s">
        <v>190</v>
      </c>
      <c r="AS2" s="59" t="s">
        <v>191</v>
      </c>
      <c r="AT2" s="59" t="s">
        <v>192</v>
      </c>
      <c r="AU2" s="59" t="s">
        <v>193</v>
      </c>
      <c r="AV2" s="59" t="s">
        <v>194</v>
      </c>
      <c r="AW2" s="59" t="s">
        <v>195</v>
      </c>
      <c r="AX2" s="59" t="s">
        <v>196</v>
      </c>
      <c r="AY2" s="59" t="s">
        <v>197</v>
      </c>
      <c r="AZ2" s="59" t="s">
        <v>198</v>
      </c>
      <c r="BA2" s="59" t="s">
        <v>199</v>
      </c>
      <c r="BB2" s="59" t="s">
        <v>200</v>
      </c>
      <c r="BC2" s="59" t="s">
        <v>201</v>
      </c>
      <c r="BD2" s="59" t="s">
        <v>147</v>
      </c>
      <c r="BE2" s="59" t="s">
        <v>117</v>
      </c>
      <c r="BF2" s="59" t="s">
        <v>146</v>
      </c>
      <c r="BG2" s="62" t="s">
        <v>202</v>
      </c>
      <c r="BH2" s="62" t="s">
        <v>148</v>
      </c>
    </row>
    <row r="3" spans="1:60" ht="80.099999999999994" customHeight="1" x14ac:dyDescent="0.2">
      <c r="A3" s="64">
        <v>1</v>
      </c>
      <c r="B3" s="65"/>
      <c r="C3" s="66" t="s">
        <v>227</v>
      </c>
      <c r="D3" s="67">
        <v>28310092500254</v>
      </c>
      <c r="E3" s="68">
        <v>259</v>
      </c>
      <c r="F3" s="66"/>
      <c r="G3" s="66"/>
      <c r="H3" s="66"/>
      <c r="I3" s="68">
        <v>335.41</v>
      </c>
      <c r="J3" s="68">
        <v>691.74</v>
      </c>
      <c r="K3" s="68">
        <v>48.43</v>
      </c>
      <c r="L3" s="68">
        <v>48.43</v>
      </c>
      <c r="M3" s="66"/>
      <c r="N3" s="68">
        <v>788.6</v>
      </c>
      <c r="O3" s="66"/>
      <c r="P3" s="66"/>
      <c r="Q3" s="68">
        <v>9.36</v>
      </c>
      <c r="R3" s="68">
        <v>145</v>
      </c>
      <c r="S3" s="66"/>
      <c r="T3" s="66"/>
      <c r="U3" s="66"/>
      <c r="V3" s="66"/>
      <c r="W3" s="66"/>
      <c r="X3" s="68">
        <v>3.41</v>
      </c>
      <c r="Y3" s="68">
        <v>157.77000000000001</v>
      </c>
      <c r="Z3" s="68">
        <v>897.45</v>
      </c>
      <c r="AA3" s="68">
        <v>897.45</v>
      </c>
      <c r="AB3" s="68">
        <v>8.9700000000000006</v>
      </c>
      <c r="AC3" s="68">
        <v>134.62</v>
      </c>
      <c r="AD3" s="68">
        <v>26.92</v>
      </c>
      <c r="AE3" s="68">
        <v>1187.31</v>
      </c>
      <c r="AF3" s="68">
        <v>3.35</v>
      </c>
      <c r="AG3" s="66"/>
      <c r="AH3" s="66"/>
      <c r="AI3" s="66"/>
      <c r="AJ3" s="68">
        <v>116.7</v>
      </c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8">
        <v>5.2</v>
      </c>
      <c r="BF3" s="66"/>
      <c r="BG3" s="68">
        <v>508.51</v>
      </c>
      <c r="BH3" s="68">
        <v>678.8</v>
      </c>
    </row>
    <row r="4" spans="1:60" ht="80.099999999999994" customHeight="1" x14ac:dyDescent="0.2">
      <c r="A4" s="64">
        <v>2</v>
      </c>
      <c r="B4" s="70"/>
      <c r="C4" s="66" t="s">
        <v>10</v>
      </c>
      <c r="D4" s="67">
        <v>28301132500091</v>
      </c>
      <c r="E4" s="68">
        <v>260</v>
      </c>
      <c r="F4" s="68">
        <v>219.37</v>
      </c>
      <c r="G4" s="66"/>
      <c r="H4" s="66"/>
      <c r="I4" s="68">
        <v>336.71</v>
      </c>
      <c r="J4" s="68">
        <v>1096.17</v>
      </c>
      <c r="K4" s="68">
        <v>76.73</v>
      </c>
      <c r="L4" s="68">
        <v>76.73</v>
      </c>
      <c r="M4" s="66"/>
      <c r="N4" s="68">
        <v>1249.6300000000001</v>
      </c>
      <c r="O4" s="66"/>
      <c r="P4" s="66"/>
      <c r="Q4" s="68">
        <v>14.4</v>
      </c>
      <c r="R4" s="68">
        <v>50</v>
      </c>
      <c r="S4" s="66"/>
      <c r="T4" s="66"/>
      <c r="U4" s="66"/>
      <c r="V4" s="66"/>
      <c r="W4" s="66"/>
      <c r="X4" s="68">
        <v>5.47</v>
      </c>
      <c r="Y4" s="68">
        <v>289.24</v>
      </c>
      <c r="Z4" s="68">
        <v>1152.1600000000001</v>
      </c>
      <c r="AA4" s="68">
        <v>1152.1600000000001</v>
      </c>
      <c r="AB4" s="68">
        <v>11.52</v>
      </c>
      <c r="AC4" s="68">
        <v>172.82</v>
      </c>
      <c r="AD4" s="68">
        <v>34.56</v>
      </c>
      <c r="AE4" s="68">
        <v>1828.48</v>
      </c>
      <c r="AF4" s="68">
        <v>3.37</v>
      </c>
      <c r="AG4" s="68">
        <v>5.26</v>
      </c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8">
        <v>0.04</v>
      </c>
      <c r="BE4" s="68">
        <v>9.75</v>
      </c>
      <c r="BF4" s="68">
        <v>3.04</v>
      </c>
      <c r="BG4" s="68">
        <v>481.58</v>
      </c>
      <c r="BH4" s="68">
        <v>1346.9</v>
      </c>
    </row>
    <row r="5" spans="1:60" ht="80.099999999999994" customHeight="1" x14ac:dyDescent="0.2">
      <c r="A5" s="64">
        <v>3</v>
      </c>
      <c r="B5" s="71"/>
      <c r="C5" s="66" t="s">
        <v>149</v>
      </c>
      <c r="D5" s="67">
        <v>27511172502659</v>
      </c>
      <c r="E5" s="68">
        <v>276</v>
      </c>
      <c r="F5" s="66"/>
      <c r="G5" s="66"/>
      <c r="H5" s="66"/>
      <c r="I5" s="68">
        <v>357.43</v>
      </c>
      <c r="J5" s="68">
        <v>1145.97</v>
      </c>
      <c r="K5" s="68">
        <v>80.22</v>
      </c>
      <c r="L5" s="68">
        <v>80.22</v>
      </c>
      <c r="M5" s="66"/>
      <c r="N5" s="68">
        <v>1306.4100000000001</v>
      </c>
      <c r="O5" s="66"/>
      <c r="P5" s="66"/>
      <c r="Q5" s="68">
        <v>21</v>
      </c>
      <c r="R5" s="68">
        <v>140</v>
      </c>
      <c r="S5" s="66"/>
      <c r="T5" s="66"/>
      <c r="U5" s="66"/>
      <c r="V5" s="66"/>
      <c r="W5" s="68">
        <v>0.3</v>
      </c>
      <c r="X5" s="68">
        <v>5.6</v>
      </c>
      <c r="Y5" s="68">
        <v>166.9</v>
      </c>
      <c r="Z5" s="68">
        <v>975.88</v>
      </c>
      <c r="AA5" s="68">
        <v>975.88</v>
      </c>
      <c r="AB5" s="68">
        <v>9.76</v>
      </c>
      <c r="AC5" s="68">
        <v>146.38</v>
      </c>
      <c r="AD5" s="68">
        <v>29.28</v>
      </c>
      <c r="AE5" s="68">
        <v>1733.78</v>
      </c>
      <c r="AF5" s="68">
        <v>3.57</v>
      </c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8">
        <v>0.04</v>
      </c>
      <c r="BE5" s="68">
        <v>9.35</v>
      </c>
      <c r="BF5" s="68">
        <v>2.04</v>
      </c>
      <c r="BG5" s="68">
        <v>429.28</v>
      </c>
      <c r="BH5" s="68">
        <v>1304.5</v>
      </c>
    </row>
    <row r="6" spans="1:60" ht="80.099999999999994" customHeight="1" x14ac:dyDescent="0.2">
      <c r="A6" s="64">
        <v>4</v>
      </c>
      <c r="B6" s="72"/>
      <c r="C6" s="66" t="s">
        <v>11</v>
      </c>
      <c r="D6" s="67">
        <v>28606128800361</v>
      </c>
      <c r="E6" s="68">
        <v>266</v>
      </c>
      <c r="F6" s="66"/>
      <c r="G6" s="68">
        <v>97</v>
      </c>
      <c r="H6" s="66"/>
      <c r="I6" s="68">
        <v>344.48</v>
      </c>
      <c r="J6" s="68">
        <v>1117.3699999999999</v>
      </c>
      <c r="K6" s="68">
        <v>78.22</v>
      </c>
      <c r="L6" s="68">
        <v>78.22</v>
      </c>
      <c r="M6" s="66"/>
      <c r="N6" s="68">
        <v>1273.81</v>
      </c>
      <c r="O6" s="66"/>
      <c r="P6" s="66"/>
      <c r="Q6" s="68">
        <v>21</v>
      </c>
      <c r="R6" s="68">
        <v>50</v>
      </c>
      <c r="S6" s="66"/>
      <c r="T6" s="66"/>
      <c r="U6" s="66"/>
      <c r="V6" s="66"/>
      <c r="W6" s="66"/>
      <c r="X6" s="68">
        <v>5.54</v>
      </c>
      <c r="Y6" s="68">
        <v>173.54</v>
      </c>
      <c r="Z6" s="68">
        <v>1052.8699999999999</v>
      </c>
      <c r="AA6" s="68">
        <v>1052.8699999999999</v>
      </c>
      <c r="AB6" s="68">
        <v>10.53</v>
      </c>
      <c r="AC6" s="68">
        <v>157.93</v>
      </c>
      <c r="AD6" s="68">
        <v>31.59</v>
      </c>
      <c r="AE6" s="68">
        <v>1719.73</v>
      </c>
      <c r="AF6" s="68">
        <v>3.44</v>
      </c>
      <c r="AG6" s="66"/>
      <c r="AH6" s="66"/>
      <c r="AI6" s="66"/>
      <c r="AJ6" s="66"/>
      <c r="AK6" s="68">
        <v>35</v>
      </c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8">
        <v>0.01</v>
      </c>
      <c r="BE6" s="68">
        <v>8.85</v>
      </c>
      <c r="BF6" s="68">
        <v>0.7</v>
      </c>
      <c r="BG6" s="68">
        <v>480.98</v>
      </c>
      <c r="BH6" s="68">
        <v>1238.75</v>
      </c>
    </row>
    <row r="7" spans="1:60" ht="80.099999999999994" customHeight="1" x14ac:dyDescent="0.2">
      <c r="A7" s="64">
        <v>5</v>
      </c>
      <c r="B7" s="71"/>
      <c r="C7" s="66" t="s">
        <v>12</v>
      </c>
      <c r="D7" s="67">
        <v>28312138800447</v>
      </c>
      <c r="E7" s="68">
        <v>268</v>
      </c>
      <c r="F7" s="66"/>
      <c r="G7" s="66"/>
      <c r="H7" s="66"/>
      <c r="I7" s="68">
        <v>347.07</v>
      </c>
      <c r="J7" s="68">
        <v>1144.27</v>
      </c>
      <c r="K7" s="68">
        <v>80.099999999999994</v>
      </c>
      <c r="L7" s="68">
        <v>80.099999999999994</v>
      </c>
      <c r="M7" s="66"/>
      <c r="N7" s="68">
        <v>1304.47</v>
      </c>
      <c r="O7" s="66"/>
      <c r="P7" s="66"/>
      <c r="Q7" s="68">
        <v>21</v>
      </c>
      <c r="R7" s="68">
        <v>50</v>
      </c>
      <c r="S7" s="68">
        <v>19.2</v>
      </c>
      <c r="T7" s="66"/>
      <c r="U7" s="66"/>
      <c r="V7" s="66"/>
      <c r="W7" s="66"/>
      <c r="X7" s="68">
        <v>5.68</v>
      </c>
      <c r="Y7" s="68">
        <v>95.88</v>
      </c>
      <c r="Z7" s="68">
        <v>1003.28</v>
      </c>
      <c r="AA7" s="68">
        <v>1003.28</v>
      </c>
      <c r="AB7" s="68">
        <v>10.029999999999999</v>
      </c>
      <c r="AC7" s="68">
        <v>150.49</v>
      </c>
      <c r="AD7" s="68">
        <v>30.1</v>
      </c>
      <c r="AE7" s="68">
        <v>1663.85</v>
      </c>
      <c r="AF7" s="68">
        <v>3.47</v>
      </c>
      <c r="AG7" s="68">
        <v>2.44</v>
      </c>
      <c r="AH7" s="66"/>
      <c r="AI7" s="66"/>
      <c r="AJ7" s="66"/>
      <c r="AK7" s="68">
        <v>35</v>
      </c>
      <c r="AL7" s="68">
        <v>1</v>
      </c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8">
        <v>0.01</v>
      </c>
      <c r="BE7" s="68">
        <v>8.5</v>
      </c>
      <c r="BF7" s="66"/>
      <c r="BG7" s="68">
        <v>469.4</v>
      </c>
      <c r="BH7" s="68">
        <v>1194.45</v>
      </c>
    </row>
    <row r="8" spans="1:60" ht="80.099999999999994" customHeight="1" x14ac:dyDescent="0.2">
      <c r="A8" s="64">
        <v>6</v>
      </c>
      <c r="B8" s="72"/>
      <c r="C8" s="66" t="s">
        <v>150</v>
      </c>
      <c r="D8" s="67">
        <v>28611162500168</v>
      </c>
      <c r="E8" s="68">
        <v>263</v>
      </c>
      <c r="F8" s="66"/>
      <c r="G8" s="66"/>
      <c r="H8" s="66"/>
      <c r="I8" s="68">
        <v>340.59</v>
      </c>
      <c r="J8" s="68">
        <v>1104.0999999999999</v>
      </c>
      <c r="K8" s="68">
        <v>77.290000000000006</v>
      </c>
      <c r="L8" s="68">
        <v>77.290000000000006</v>
      </c>
      <c r="M8" s="66"/>
      <c r="N8" s="68">
        <v>1258.68</v>
      </c>
      <c r="O8" s="66"/>
      <c r="P8" s="66"/>
      <c r="Q8" s="68">
        <v>14.4</v>
      </c>
      <c r="R8" s="68">
        <v>50</v>
      </c>
      <c r="S8" s="66"/>
      <c r="T8" s="66"/>
      <c r="U8" s="66"/>
      <c r="V8" s="66"/>
      <c r="W8" s="66"/>
      <c r="X8" s="68">
        <v>5.51</v>
      </c>
      <c r="Y8" s="68">
        <v>69.91</v>
      </c>
      <c r="Z8" s="68">
        <v>938</v>
      </c>
      <c r="AA8" s="68">
        <v>938</v>
      </c>
      <c r="AB8" s="68">
        <v>9.3800000000000008</v>
      </c>
      <c r="AC8" s="68">
        <v>140.69999999999999</v>
      </c>
      <c r="AD8" s="68">
        <v>28.14</v>
      </c>
      <c r="AE8" s="68">
        <v>1578.34</v>
      </c>
      <c r="AF8" s="68">
        <v>3.41</v>
      </c>
      <c r="AG8" s="66"/>
      <c r="AH8" s="66"/>
      <c r="AI8" s="66"/>
      <c r="AJ8" s="66"/>
      <c r="AK8" s="66"/>
      <c r="AL8" s="68">
        <v>1</v>
      </c>
      <c r="AM8" s="68">
        <v>2</v>
      </c>
      <c r="AN8" s="68">
        <v>2</v>
      </c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8">
        <v>0.02</v>
      </c>
      <c r="BE8" s="68">
        <v>8.35</v>
      </c>
      <c r="BF8" s="66"/>
      <c r="BG8" s="68">
        <v>413.99</v>
      </c>
      <c r="BH8" s="68">
        <v>1164.3499999999999</v>
      </c>
    </row>
    <row r="9" spans="1:60" ht="80.099999999999994" customHeight="1" x14ac:dyDescent="0.2">
      <c r="A9" s="64">
        <v>7</v>
      </c>
      <c r="B9" s="71"/>
      <c r="C9" s="66" t="s">
        <v>13</v>
      </c>
      <c r="D9" s="67">
        <v>28712162500142</v>
      </c>
      <c r="E9" s="68">
        <v>260</v>
      </c>
      <c r="F9" s="66"/>
      <c r="G9" s="66"/>
      <c r="H9" s="66"/>
      <c r="I9" s="68">
        <v>336.71</v>
      </c>
      <c r="J9" s="68">
        <v>1096.17</v>
      </c>
      <c r="K9" s="68">
        <v>76.73</v>
      </c>
      <c r="L9" s="68">
        <v>76.73</v>
      </c>
      <c r="M9" s="66"/>
      <c r="N9" s="68">
        <v>1249.6300000000001</v>
      </c>
      <c r="O9" s="66"/>
      <c r="P9" s="66"/>
      <c r="Q9" s="68">
        <v>14.4</v>
      </c>
      <c r="R9" s="68">
        <v>50</v>
      </c>
      <c r="S9" s="66"/>
      <c r="T9" s="66"/>
      <c r="U9" s="66"/>
      <c r="V9" s="66"/>
      <c r="W9" s="66"/>
      <c r="X9" s="68">
        <v>5.47</v>
      </c>
      <c r="Y9" s="68">
        <v>69.87</v>
      </c>
      <c r="Z9" s="68">
        <v>932.79</v>
      </c>
      <c r="AA9" s="68">
        <v>932.79</v>
      </c>
      <c r="AB9" s="68">
        <v>9.33</v>
      </c>
      <c r="AC9" s="68">
        <v>139.91999999999999</v>
      </c>
      <c r="AD9" s="68">
        <v>27.98</v>
      </c>
      <c r="AE9" s="68">
        <v>1567.44</v>
      </c>
      <c r="AF9" s="68">
        <v>3.37</v>
      </c>
      <c r="AG9" s="66"/>
      <c r="AH9" s="66"/>
      <c r="AI9" s="66"/>
      <c r="AJ9" s="66"/>
      <c r="AK9" s="66"/>
      <c r="AL9" s="66"/>
      <c r="AM9" s="66"/>
      <c r="AN9" s="66"/>
      <c r="AO9" s="68">
        <v>2</v>
      </c>
      <c r="AP9" s="68">
        <v>1</v>
      </c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8">
        <v>8.3000000000000007</v>
      </c>
      <c r="BF9" s="66"/>
      <c r="BG9" s="68">
        <v>408.99</v>
      </c>
      <c r="BH9" s="68">
        <v>1158.45</v>
      </c>
    </row>
    <row r="10" spans="1:60" ht="80.099999999999994" customHeight="1" x14ac:dyDescent="0.2">
      <c r="A10" s="64">
        <v>8</v>
      </c>
      <c r="B10" s="72"/>
      <c r="C10" s="66" t="s">
        <v>14</v>
      </c>
      <c r="D10" s="67">
        <v>28510032502061</v>
      </c>
      <c r="E10" s="68">
        <v>263</v>
      </c>
      <c r="F10" s="66"/>
      <c r="G10" s="66"/>
      <c r="H10" s="66"/>
      <c r="I10" s="68">
        <v>340.59</v>
      </c>
      <c r="J10" s="68">
        <v>1109.45</v>
      </c>
      <c r="K10" s="68">
        <v>77.66</v>
      </c>
      <c r="L10" s="68">
        <v>77.66</v>
      </c>
      <c r="M10" s="66"/>
      <c r="N10" s="68">
        <v>1264.77</v>
      </c>
      <c r="O10" s="66"/>
      <c r="P10" s="66"/>
      <c r="Q10" s="68">
        <v>21</v>
      </c>
      <c r="R10" s="68">
        <v>95</v>
      </c>
      <c r="S10" s="66"/>
      <c r="T10" s="66"/>
      <c r="U10" s="66"/>
      <c r="V10" s="66"/>
      <c r="W10" s="66"/>
      <c r="X10" s="68">
        <v>5.51</v>
      </c>
      <c r="Y10" s="68">
        <v>121.51</v>
      </c>
      <c r="Z10" s="68">
        <v>950.69</v>
      </c>
      <c r="AA10" s="68">
        <v>950.69</v>
      </c>
      <c r="AB10" s="68">
        <v>9.51</v>
      </c>
      <c r="AC10" s="68">
        <v>142.6</v>
      </c>
      <c r="AD10" s="68">
        <v>28.52</v>
      </c>
      <c r="AE10" s="68">
        <v>1638.44</v>
      </c>
      <c r="AF10" s="68">
        <v>3.41</v>
      </c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8">
        <v>37.450000000000003</v>
      </c>
      <c r="AR10" s="68">
        <v>285</v>
      </c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8">
        <v>8.75</v>
      </c>
      <c r="BF10" s="68">
        <v>0.41</v>
      </c>
      <c r="BG10" s="68">
        <v>736.04</v>
      </c>
      <c r="BH10" s="68">
        <v>902.4</v>
      </c>
    </row>
    <row r="11" spans="1:60" ht="80.099999999999994" customHeight="1" x14ac:dyDescent="0.2">
      <c r="A11" s="64">
        <v>9</v>
      </c>
      <c r="B11" s="71"/>
      <c r="C11" s="66" t="s">
        <v>15</v>
      </c>
      <c r="D11" s="67">
        <v>28806242500229</v>
      </c>
      <c r="E11" s="68">
        <v>260</v>
      </c>
      <c r="F11" s="66"/>
      <c r="G11" s="66"/>
      <c r="H11" s="66"/>
      <c r="I11" s="68">
        <v>336.71</v>
      </c>
      <c r="J11" s="68">
        <v>1096.17</v>
      </c>
      <c r="K11" s="68">
        <v>76.73</v>
      </c>
      <c r="L11" s="68">
        <v>76.73</v>
      </c>
      <c r="M11" s="66"/>
      <c r="N11" s="68">
        <v>1249.6300000000001</v>
      </c>
      <c r="O11" s="66"/>
      <c r="P11" s="66"/>
      <c r="Q11" s="68">
        <v>14.4</v>
      </c>
      <c r="R11" s="68">
        <v>50</v>
      </c>
      <c r="S11" s="66"/>
      <c r="T11" s="66"/>
      <c r="U11" s="66"/>
      <c r="V11" s="66"/>
      <c r="W11" s="66"/>
      <c r="X11" s="68">
        <v>5.47</v>
      </c>
      <c r="Y11" s="68">
        <v>69.87</v>
      </c>
      <c r="Z11" s="68">
        <v>932.79</v>
      </c>
      <c r="AA11" s="68">
        <v>932.79</v>
      </c>
      <c r="AB11" s="68">
        <v>9.33</v>
      </c>
      <c r="AC11" s="68">
        <v>139.91999999999999</v>
      </c>
      <c r="AD11" s="68">
        <v>27.98</v>
      </c>
      <c r="AE11" s="68">
        <v>1567.44</v>
      </c>
      <c r="AF11" s="68">
        <v>3.37</v>
      </c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8">
        <v>8.3000000000000007</v>
      </c>
      <c r="BF11" s="66"/>
      <c r="BG11" s="68">
        <v>405.99</v>
      </c>
      <c r="BH11" s="68">
        <v>1161.45</v>
      </c>
    </row>
    <row r="12" spans="1:60" ht="80.099999999999994" customHeight="1" x14ac:dyDescent="0.2">
      <c r="A12" s="64">
        <v>10</v>
      </c>
      <c r="B12" s="72"/>
      <c r="C12" s="66" t="s">
        <v>16</v>
      </c>
      <c r="D12" s="67">
        <v>28504252500204</v>
      </c>
      <c r="E12" s="68">
        <v>232.5</v>
      </c>
      <c r="F12" s="68">
        <v>184.45</v>
      </c>
      <c r="G12" s="66"/>
      <c r="H12" s="66"/>
      <c r="I12" s="68">
        <v>301.08999999999997</v>
      </c>
      <c r="J12" s="68">
        <v>1021.91</v>
      </c>
      <c r="K12" s="68">
        <v>71.53</v>
      </c>
      <c r="L12" s="68">
        <v>71.53</v>
      </c>
      <c r="M12" s="66"/>
      <c r="N12" s="68">
        <v>1164.97</v>
      </c>
      <c r="O12" s="66"/>
      <c r="P12" s="66"/>
      <c r="Q12" s="68">
        <v>14.4</v>
      </c>
      <c r="R12" s="68">
        <v>50</v>
      </c>
      <c r="S12" s="66"/>
      <c r="T12" s="66"/>
      <c r="U12" s="66"/>
      <c r="V12" s="66"/>
      <c r="W12" s="66"/>
      <c r="X12" s="68">
        <v>5.13</v>
      </c>
      <c r="Y12" s="68">
        <v>253.98</v>
      </c>
      <c r="Z12" s="68">
        <v>1067.8599999999999</v>
      </c>
      <c r="AA12" s="68">
        <v>1067.8599999999999</v>
      </c>
      <c r="AB12" s="68">
        <v>10.68</v>
      </c>
      <c r="AC12" s="68">
        <v>160.18</v>
      </c>
      <c r="AD12" s="68">
        <v>32.04</v>
      </c>
      <c r="AE12" s="68">
        <v>1685.07</v>
      </c>
      <c r="AF12" s="68">
        <v>3.01</v>
      </c>
      <c r="AG12" s="66"/>
      <c r="AH12" s="66"/>
      <c r="AI12" s="66"/>
      <c r="AJ12" s="66"/>
      <c r="AK12" s="68">
        <v>35</v>
      </c>
      <c r="AL12" s="68">
        <v>1</v>
      </c>
      <c r="AM12" s="66"/>
      <c r="AN12" s="66"/>
      <c r="AO12" s="68">
        <v>2</v>
      </c>
      <c r="AP12" s="68">
        <v>1</v>
      </c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8">
        <v>0.03</v>
      </c>
      <c r="BE12" s="68">
        <v>8.6999999999999993</v>
      </c>
      <c r="BF12" s="68">
        <v>0.35</v>
      </c>
      <c r="BG12" s="68">
        <v>473.82</v>
      </c>
      <c r="BH12" s="68">
        <v>1211.25</v>
      </c>
    </row>
    <row r="13" spans="1:60" ht="80.099999999999994" customHeight="1" x14ac:dyDescent="0.2">
      <c r="A13" s="64">
        <v>11</v>
      </c>
      <c r="B13" s="71"/>
      <c r="C13" s="66" t="s">
        <v>17</v>
      </c>
      <c r="D13" s="67">
        <v>28604152500066</v>
      </c>
      <c r="E13" s="68">
        <v>260</v>
      </c>
      <c r="F13" s="66"/>
      <c r="G13" s="66"/>
      <c r="H13" s="66"/>
      <c r="I13" s="68">
        <v>336.71</v>
      </c>
      <c r="J13" s="68">
        <v>1096.17</v>
      </c>
      <c r="K13" s="68">
        <v>76.73</v>
      </c>
      <c r="L13" s="68">
        <v>76.73</v>
      </c>
      <c r="M13" s="66"/>
      <c r="N13" s="68">
        <v>1249.6300000000001</v>
      </c>
      <c r="O13" s="66"/>
      <c r="P13" s="66"/>
      <c r="Q13" s="68">
        <v>14.4</v>
      </c>
      <c r="R13" s="68">
        <v>140</v>
      </c>
      <c r="S13" s="66"/>
      <c r="T13" s="66"/>
      <c r="U13" s="66"/>
      <c r="V13" s="66"/>
      <c r="W13" s="66"/>
      <c r="X13" s="68">
        <v>5.47</v>
      </c>
      <c r="Y13" s="68">
        <v>159.87</v>
      </c>
      <c r="Z13" s="68">
        <v>932.79</v>
      </c>
      <c r="AA13" s="68">
        <v>932.79</v>
      </c>
      <c r="AB13" s="68">
        <v>9.33</v>
      </c>
      <c r="AC13" s="68">
        <v>139.91999999999999</v>
      </c>
      <c r="AD13" s="68">
        <v>27.98</v>
      </c>
      <c r="AE13" s="68">
        <v>1657.44</v>
      </c>
      <c r="AF13" s="68">
        <v>3.37</v>
      </c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8">
        <v>37.450000000000003</v>
      </c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8">
        <v>0.04</v>
      </c>
      <c r="BE13" s="68">
        <v>9</v>
      </c>
      <c r="BF13" s="68">
        <v>1.06</v>
      </c>
      <c r="BG13" s="68">
        <v>445.24</v>
      </c>
      <c r="BH13" s="68">
        <v>1212.2</v>
      </c>
    </row>
    <row r="14" spans="1:60" ht="80.099999999999994" customHeight="1" x14ac:dyDescent="0.2">
      <c r="A14" s="64">
        <v>12</v>
      </c>
      <c r="B14" s="72"/>
      <c r="C14" s="66" t="s">
        <v>18</v>
      </c>
      <c r="D14" s="67">
        <v>28109162500128</v>
      </c>
      <c r="E14" s="68">
        <v>274</v>
      </c>
      <c r="F14" s="66"/>
      <c r="G14" s="66"/>
      <c r="H14" s="66"/>
      <c r="I14" s="68">
        <v>354.84</v>
      </c>
      <c r="J14" s="68">
        <v>1145.97</v>
      </c>
      <c r="K14" s="68">
        <v>80.22</v>
      </c>
      <c r="L14" s="68">
        <v>80.22</v>
      </c>
      <c r="M14" s="66"/>
      <c r="N14" s="68">
        <v>1306.4100000000001</v>
      </c>
      <c r="O14" s="66"/>
      <c r="P14" s="66"/>
      <c r="Q14" s="68">
        <v>21</v>
      </c>
      <c r="R14" s="68">
        <v>50</v>
      </c>
      <c r="S14" s="66"/>
      <c r="T14" s="66"/>
      <c r="U14" s="66"/>
      <c r="V14" s="66"/>
      <c r="W14" s="66"/>
      <c r="X14" s="68">
        <v>5.58</v>
      </c>
      <c r="Y14" s="68">
        <v>76.58</v>
      </c>
      <c r="Z14" s="68">
        <v>978.15</v>
      </c>
      <c r="AA14" s="68">
        <v>978.15</v>
      </c>
      <c r="AB14" s="68">
        <v>9.7799999999999994</v>
      </c>
      <c r="AC14" s="68">
        <v>146.72</v>
      </c>
      <c r="AD14" s="68">
        <v>29.34</v>
      </c>
      <c r="AE14" s="68">
        <v>1643.36</v>
      </c>
      <c r="AF14" s="68">
        <v>3.55</v>
      </c>
      <c r="AG14" s="68">
        <v>3.04</v>
      </c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8">
        <v>60</v>
      </c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8">
        <v>0.04</v>
      </c>
      <c r="BE14" s="68">
        <v>8.65</v>
      </c>
      <c r="BF14" s="68">
        <v>0.19</v>
      </c>
      <c r="BG14" s="68">
        <v>489.56</v>
      </c>
      <c r="BH14" s="68">
        <v>1153.8</v>
      </c>
    </row>
    <row r="15" spans="1:60" ht="80.099999999999994" customHeight="1" x14ac:dyDescent="0.2">
      <c r="A15" s="64">
        <v>13</v>
      </c>
      <c r="B15" s="71"/>
      <c r="C15" s="66" t="s">
        <v>19</v>
      </c>
      <c r="D15" s="67">
        <v>27108062500783</v>
      </c>
      <c r="E15" s="68">
        <v>452.58</v>
      </c>
      <c r="F15" s="66"/>
      <c r="G15" s="66"/>
      <c r="H15" s="66"/>
      <c r="I15" s="68">
        <v>586.1</v>
      </c>
      <c r="J15" s="68">
        <v>1645.17</v>
      </c>
      <c r="K15" s="68">
        <v>115.16</v>
      </c>
      <c r="L15" s="68">
        <v>115.16</v>
      </c>
      <c r="M15" s="66"/>
      <c r="N15" s="68">
        <v>1875.49</v>
      </c>
      <c r="O15" s="66"/>
      <c r="P15" s="66"/>
      <c r="Q15" s="68">
        <v>21</v>
      </c>
      <c r="R15" s="68">
        <v>150</v>
      </c>
      <c r="S15" s="66"/>
      <c r="T15" s="66"/>
      <c r="U15" s="66"/>
      <c r="V15" s="66"/>
      <c r="W15" s="68">
        <v>230.78</v>
      </c>
      <c r="X15" s="68">
        <v>70.06</v>
      </c>
      <c r="Y15" s="68">
        <v>471.84</v>
      </c>
      <c r="Z15" s="68">
        <v>1611.23</v>
      </c>
      <c r="AA15" s="68">
        <v>1611.23</v>
      </c>
      <c r="AB15" s="68">
        <v>16.11</v>
      </c>
      <c r="AC15" s="68">
        <v>241.68</v>
      </c>
      <c r="AD15" s="68">
        <v>48.34</v>
      </c>
      <c r="AE15" s="68">
        <v>2776.54</v>
      </c>
      <c r="AF15" s="68">
        <v>5.86</v>
      </c>
      <c r="AG15" s="66"/>
      <c r="AH15" s="66"/>
      <c r="AI15" s="66"/>
      <c r="AJ15" s="66"/>
      <c r="AK15" s="66"/>
      <c r="AL15" s="68">
        <v>1</v>
      </c>
      <c r="AM15" s="68">
        <v>2</v>
      </c>
      <c r="AN15" s="66"/>
      <c r="AO15" s="66"/>
      <c r="AP15" s="68">
        <v>1</v>
      </c>
      <c r="AQ15" s="68">
        <v>43.6</v>
      </c>
      <c r="AR15" s="66"/>
      <c r="AS15" s="68">
        <v>60</v>
      </c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8">
        <v>0.03</v>
      </c>
      <c r="BE15" s="68">
        <v>15.15</v>
      </c>
      <c r="BF15" s="68">
        <v>17.37</v>
      </c>
      <c r="BG15" s="68">
        <v>828.64</v>
      </c>
      <c r="BH15" s="68">
        <v>1947.9</v>
      </c>
    </row>
    <row r="16" spans="1:60" ht="80.099999999999994" customHeight="1" x14ac:dyDescent="0.2">
      <c r="A16" s="64">
        <v>14</v>
      </c>
      <c r="B16" s="72"/>
      <c r="C16" s="66" t="s">
        <v>20</v>
      </c>
      <c r="D16" s="67">
        <v>27412022500064</v>
      </c>
      <c r="E16" s="68">
        <v>283</v>
      </c>
      <c r="F16" s="66"/>
      <c r="G16" s="66"/>
      <c r="H16" s="66"/>
      <c r="I16" s="68">
        <v>366.49</v>
      </c>
      <c r="J16" s="68">
        <v>1145.97</v>
      </c>
      <c r="K16" s="68">
        <v>80.22</v>
      </c>
      <c r="L16" s="68">
        <v>80.22</v>
      </c>
      <c r="M16" s="66"/>
      <c r="N16" s="68">
        <v>1306.4100000000001</v>
      </c>
      <c r="O16" s="66"/>
      <c r="P16" s="66"/>
      <c r="Q16" s="68">
        <v>21</v>
      </c>
      <c r="R16" s="68">
        <v>145</v>
      </c>
      <c r="S16" s="66"/>
      <c r="T16" s="66"/>
      <c r="U16" s="66"/>
      <c r="V16" s="66"/>
      <c r="W16" s="68">
        <v>21.74</v>
      </c>
      <c r="X16" s="68">
        <v>5.69</v>
      </c>
      <c r="Y16" s="68">
        <v>193.43</v>
      </c>
      <c r="Z16" s="68">
        <v>988.35</v>
      </c>
      <c r="AA16" s="68">
        <v>988.35</v>
      </c>
      <c r="AB16" s="68">
        <v>9.8800000000000008</v>
      </c>
      <c r="AC16" s="68">
        <v>148.25</v>
      </c>
      <c r="AD16" s="68">
        <v>29.65</v>
      </c>
      <c r="AE16" s="68">
        <v>1764.57</v>
      </c>
      <c r="AF16" s="68">
        <v>3.66</v>
      </c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8">
        <v>0.01</v>
      </c>
      <c r="BE16" s="68">
        <v>9.5500000000000007</v>
      </c>
      <c r="BF16" s="68">
        <v>2.5099999999999998</v>
      </c>
      <c r="BG16" s="68">
        <v>436.82</v>
      </c>
      <c r="BH16" s="68">
        <v>1327.75</v>
      </c>
    </row>
    <row r="17" spans="1:60" ht="80.099999999999994" customHeight="1" x14ac:dyDescent="0.2">
      <c r="A17" s="64">
        <v>15</v>
      </c>
      <c r="B17" s="71"/>
      <c r="C17" s="66" t="s">
        <v>21</v>
      </c>
      <c r="D17" s="67">
        <v>27811202502229</v>
      </c>
      <c r="E17" s="68">
        <v>271</v>
      </c>
      <c r="F17" s="66"/>
      <c r="G17" s="66"/>
      <c r="H17" s="66"/>
      <c r="I17" s="68">
        <v>350.95</v>
      </c>
      <c r="J17" s="68">
        <v>1152.69</v>
      </c>
      <c r="K17" s="68">
        <v>80.69</v>
      </c>
      <c r="L17" s="68">
        <v>80.69</v>
      </c>
      <c r="M17" s="66"/>
      <c r="N17" s="68">
        <v>1314.07</v>
      </c>
      <c r="O17" s="66"/>
      <c r="P17" s="66"/>
      <c r="Q17" s="68">
        <v>21</v>
      </c>
      <c r="R17" s="68">
        <v>95</v>
      </c>
      <c r="S17" s="66"/>
      <c r="T17" s="66"/>
      <c r="U17" s="66"/>
      <c r="V17" s="66"/>
      <c r="W17" s="68">
        <v>0.17</v>
      </c>
      <c r="X17" s="68">
        <v>5.71</v>
      </c>
      <c r="Y17" s="68">
        <v>121.88</v>
      </c>
      <c r="Z17" s="68">
        <v>990</v>
      </c>
      <c r="AA17" s="68">
        <v>990</v>
      </c>
      <c r="AB17" s="68">
        <v>9.9</v>
      </c>
      <c r="AC17" s="68">
        <v>148.5</v>
      </c>
      <c r="AD17" s="68">
        <v>29.7</v>
      </c>
      <c r="AE17" s="68">
        <v>1697.75</v>
      </c>
      <c r="AF17" s="68">
        <v>3.51</v>
      </c>
      <c r="AG17" s="68">
        <v>14.28</v>
      </c>
      <c r="AH17" s="66"/>
      <c r="AI17" s="66"/>
      <c r="AJ17" s="66"/>
      <c r="AK17" s="68">
        <v>35</v>
      </c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8">
        <v>0.02</v>
      </c>
      <c r="BE17" s="68">
        <v>8.6999999999999993</v>
      </c>
      <c r="BF17" s="68">
        <v>0.31</v>
      </c>
      <c r="BG17" s="68">
        <v>478.15</v>
      </c>
      <c r="BH17" s="68">
        <v>1219.5999999999999</v>
      </c>
    </row>
    <row r="18" spans="1:60" ht="80.099999999999994" customHeight="1" x14ac:dyDescent="0.2">
      <c r="A18" s="64">
        <v>16</v>
      </c>
      <c r="B18" s="72"/>
      <c r="C18" s="66" t="s">
        <v>22</v>
      </c>
      <c r="D18" s="67">
        <v>28009172501861</v>
      </c>
      <c r="E18" s="68">
        <v>278</v>
      </c>
      <c r="F18" s="66"/>
      <c r="G18" s="66"/>
      <c r="H18" s="66"/>
      <c r="I18" s="68">
        <v>360.02</v>
      </c>
      <c r="J18" s="68">
        <v>1203.27</v>
      </c>
      <c r="K18" s="68">
        <v>84.23</v>
      </c>
      <c r="L18" s="68">
        <v>84.23</v>
      </c>
      <c r="M18" s="66"/>
      <c r="N18" s="68">
        <v>1371.73</v>
      </c>
      <c r="O18" s="66"/>
      <c r="P18" s="66"/>
      <c r="Q18" s="68">
        <v>21</v>
      </c>
      <c r="R18" s="68">
        <v>50</v>
      </c>
      <c r="S18" s="66"/>
      <c r="T18" s="66"/>
      <c r="U18" s="66"/>
      <c r="V18" s="66"/>
      <c r="W18" s="68">
        <v>2.69</v>
      </c>
      <c r="X18" s="68">
        <v>5.63</v>
      </c>
      <c r="Y18" s="68">
        <v>79.319999999999993</v>
      </c>
      <c r="Z18" s="68">
        <v>1041.03</v>
      </c>
      <c r="AA18" s="68">
        <v>1041.03</v>
      </c>
      <c r="AB18" s="68">
        <v>10.41</v>
      </c>
      <c r="AC18" s="68">
        <v>156.15</v>
      </c>
      <c r="AD18" s="68">
        <v>31.23</v>
      </c>
      <c r="AE18" s="68">
        <v>1724.44</v>
      </c>
      <c r="AF18" s="68">
        <v>3.6</v>
      </c>
      <c r="AG18" s="66"/>
      <c r="AH18" s="66"/>
      <c r="AI18" s="66"/>
      <c r="AJ18" s="66"/>
      <c r="AK18" s="68">
        <v>40</v>
      </c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8">
        <v>0.04</v>
      </c>
      <c r="BE18" s="68">
        <v>8.85</v>
      </c>
      <c r="BF18" s="68">
        <v>0.65</v>
      </c>
      <c r="BG18" s="68">
        <v>487.84</v>
      </c>
      <c r="BH18" s="68">
        <v>1236.5999999999999</v>
      </c>
    </row>
    <row r="19" spans="1:60" ht="80.099999999999994" customHeight="1" x14ac:dyDescent="0.2">
      <c r="A19" s="64">
        <v>17</v>
      </c>
      <c r="B19" s="71"/>
      <c r="C19" s="66" t="s">
        <v>23</v>
      </c>
      <c r="D19" s="67">
        <v>28401292500181</v>
      </c>
      <c r="E19" s="68">
        <v>264</v>
      </c>
      <c r="F19" s="66"/>
      <c r="G19" s="66"/>
      <c r="H19" s="66"/>
      <c r="I19" s="68">
        <v>341.89</v>
      </c>
      <c r="J19" s="68">
        <v>1163.53</v>
      </c>
      <c r="K19" s="68">
        <v>81.45</v>
      </c>
      <c r="L19" s="68">
        <v>81.45</v>
      </c>
      <c r="M19" s="66"/>
      <c r="N19" s="68">
        <v>1326.43</v>
      </c>
      <c r="O19" s="66"/>
      <c r="P19" s="66"/>
      <c r="Q19" s="68">
        <v>21</v>
      </c>
      <c r="R19" s="68">
        <v>140</v>
      </c>
      <c r="S19" s="66"/>
      <c r="T19" s="66"/>
      <c r="U19" s="66"/>
      <c r="V19" s="66"/>
      <c r="W19" s="66"/>
      <c r="X19" s="68">
        <v>5.69</v>
      </c>
      <c r="Y19" s="68">
        <v>166.69</v>
      </c>
      <c r="Z19" s="68">
        <v>1011.23</v>
      </c>
      <c r="AA19" s="68">
        <v>1011.23</v>
      </c>
      <c r="AB19" s="68">
        <v>10.11</v>
      </c>
      <c r="AC19" s="68">
        <v>151.68</v>
      </c>
      <c r="AD19" s="68">
        <v>30.34</v>
      </c>
      <c r="AE19" s="68">
        <v>1757.05</v>
      </c>
      <c r="AF19" s="68">
        <v>3.42</v>
      </c>
      <c r="AG19" s="66"/>
      <c r="AH19" s="66"/>
      <c r="AI19" s="66"/>
      <c r="AJ19" s="66"/>
      <c r="AK19" s="68">
        <v>35</v>
      </c>
      <c r="AL19" s="68">
        <v>1</v>
      </c>
      <c r="AM19" s="66"/>
      <c r="AN19" s="66"/>
      <c r="AO19" s="68">
        <v>2</v>
      </c>
      <c r="AP19" s="68">
        <v>1</v>
      </c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8">
        <v>0.02</v>
      </c>
      <c r="BE19" s="68">
        <v>9.25</v>
      </c>
      <c r="BF19" s="68">
        <v>1.7</v>
      </c>
      <c r="BG19" s="68">
        <v>473</v>
      </c>
      <c r="BH19" s="68">
        <v>1284.05</v>
      </c>
    </row>
    <row r="20" spans="1:60" ht="80.099999999999994" customHeight="1" x14ac:dyDescent="0.2">
      <c r="A20" s="64">
        <v>18</v>
      </c>
      <c r="B20" s="72"/>
      <c r="C20" s="66" t="s">
        <v>24</v>
      </c>
      <c r="D20" s="67">
        <v>28302182500226</v>
      </c>
      <c r="E20" s="68">
        <v>274</v>
      </c>
      <c r="F20" s="66"/>
      <c r="G20" s="66"/>
      <c r="H20" s="66"/>
      <c r="I20" s="68">
        <v>354.84</v>
      </c>
      <c r="J20" s="68">
        <v>1145.97</v>
      </c>
      <c r="K20" s="68">
        <v>80.22</v>
      </c>
      <c r="L20" s="68">
        <v>80.22</v>
      </c>
      <c r="M20" s="66"/>
      <c r="N20" s="68">
        <v>1306.4100000000001</v>
      </c>
      <c r="O20" s="66"/>
      <c r="P20" s="66"/>
      <c r="Q20" s="68">
        <v>21</v>
      </c>
      <c r="R20" s="68">
        <v>50</v>
      </c>
      <c r="S20" s="68">
        <v>15</v>
      </c>
      <c r="T20" s="66"/>
      <c r="U20" s="66"/>
      <c r="V20" s="66"/>
      <c r="W20" s="66"/>
      <c r="X20" s="68">
        <v>5.64</v>
      </c>
      <c r="Y20" s="68">
        <v>91.64</v>
      </c>
      <c r="Z20" s="68">
        <v>993.21</v>
      </c>
      <c r="AA20" s="68">
        <v>993.21</v>
      </c>
      <c r="AB20" s="68">
        <v>9.93</v>
      </c>
      <c r="AC20" s="68">
        <v>148.97999999999999</v>
      </c>
      <c r="AD20" s="68">
        <v>29.8</v>
      </c>
      <c r="AE20" s="68">
        <v>1661.29</v>
      </c>
      <c r="AF20" s="68">
        <v>3.55</v>
      </c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8">
        <v>0.01</v>
      </c>
      <c r="BE20" s="68">
        <v>8.8000000000000007</v>
      </c>
      <c r="BF20" s="68">
        <v>0.51</v>
      </c>
      <c r="BG20" s="68">
        <v>431.49</v>
      </c>
      <c r="BH20" s="68">
        <v>1229.8</v>
      </c>
    </row>
    <row r="21" spans="1:60" ht="80.099999999999994" customHeight="1" x14ac:dyDescent="0.2">
      <c r="A21" s="64">
        <v>19</v>
      </c>
      <c r="B21" s="71"/>
      <c r="C21" s="66" t="s">
        <v>25</v>
      </c>
      <c r="D21" s="67">
        <v>28009152500311</v>
      </c>
      <c r="E21" s="68">
        <v>270</v>
      </c>
      <c r="F21" s="66"/>
      <c r="G21" s="66"/>
      <c r="H21" s="66"/>
      <c r="I21" s="68">
        <v>349.66</v>
      </c>
      <c r="J21" s="68">
        <v>1126.3599999999999</v>
      </c>
      <c r="K21" s="68">
        <v>78.849999999999994</v>
      </c>
      <c r="L21" s="68">
        <v>78.849999999999994</v>
      </c>
      <c r="M21" s="66"/>
      <c r="N21" s="68">
        <v>1284.06</v>
      </c>
      <c r="O21" s="66"/>
      <c r="P21" s="66"/>
      <c r="Q21" s="68">
        <v>21</v>
      </c>
      <c r="R21" s="68">
        <v>145</v>
      </c>
      <c r="S21" s="66"/>
      <c r="T21" s="66"/>
      <c r="U21" s="66"/>
      <c r="V21" s="66"/>
      <c r="W21" s="68">
        <v>0.9</v>
      </c>
      <c r="X21" s="68">
        <v>5.53</v>
      </c>
      <c r="Y21" s="68">
        <v>172.43</v>
      </c>
      <c r="Z21" s="68">
        <v>961.83</v>
      </c>
      <c r="AA21" s="68">
        <v>961.83</v>
      </c>
      <c r="AB21" s="68">
        <v>9.6199999999999992</v>
      </c>
      <c r="AC21" s="68">
        <v>144.27000000000001</v>
      </c>
      <c r="AD21" s="68">
        <v>28.85</v>
      </c>
      <c r="AE21" s="68">
        <v>1712.66</v>
      </c>
      <c r="AF21" s="68">
        <v>3.5</v>
      </c>
      <c r="AG21" s="66"/>
      <c r="AH21" s="66"/>
      <c r="AI21" s="68">
        <v>6.48</v>
      </c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8">
        <v>0.02</v>
      </c>
      <c r="BE21" s="68">
        <v>9.1999999999999993</v>
      </c>
      <c r="BF21" s="68">
        <v>1.63</v>
      </c>
      <c r="BG21" s="68">
        <v>428.26</v>
      </c>
      <c r="BH21" s="68">
        <v>1284.4000000000001</v>
      </c>
    </row>
    <row r="22" spans="1:60" ht="80.099999999999994" customHeight="1" x14ac:dyDescent="0.2">
      <c r="A22" s="64">
        <v>20</v>
      </c>
      <c r="B22" s="72"/>
      <c r="C22" s="66" t="s">
        <v>27</v>
      </c>
      <c r="D22" s="67">
        <v>28511172500374</v>
      </c>
      <c r="E22" s="68">
        <v>263</v>
      </c>
      <c r="F22" s="66"/>
      <c r="G22" s="66"/>
      <c r="H22" s="66"/>
      <c r="I22" s="68">
        <v>340.59</v>
      </c>
      <c r="J22" s="68">
        <v>1109.45</v>
      </c>
      <c r="K22" s="68">
        <v>77.66</v>
      </c>
      <c r="L22" s="68">
        <v>77.66</v>
      </c>
      <c r="M22" s="66"/>
      <c r="N22" s="68">
        <v>1264.77</v>
      </c>
      <c r="O22" s="66"/>
      <c r="P22" s="66"/>
      <c r="Q22" s="68">
        <v>21</v>
      </c>
      <c r="R22" s="68">
        <v>50</v>
      </c>
      <c r="S22" s="66"/>
      <c r="T22" s="66"/>
      <c r="U22" s="66"/>
      <c r="V22" s="66"/>
      <c r="W22" s="66"/>
      <c r="X22" s="68">
        <v>5.51</v>
      </c>
      <c r="Y22" s="68">
        <v>76.510000000000005</v>
      </c>
      <c r="Z22" s="68">
        <v>950.69</v>
      </c>
      <c r="AA22" s="68">
        <v>950.69</v>
      </c>
      <c r="AB22" s="68">
        <v>9.51</v>
      </c>
      <c r="AC22" s="68">
        <v>142.6</v>
      </c>
      <c r="AD22" s="68">
        <v>28.52</v>
      </c>
      <c r="AE22" s="68">
        <v>1593.44</v>
      </c>
      <c r="AF22" s="68">
        <v>3.41</v>
      </c>
      <c r="AG22" s="66"/>
      <c r="AH22" s="66"/>
      <c r="AI22" s="66"/>
      <c r="AJ22" s="66"/>
      <c r="AK22" s="66"/>
      <c r="AL22" s="66"/>
      <c r="AM22" s="66"/>
      <c r="AN22" s="66"/>
      <c r="AO22" s="68">
        <v>2</v>
      </c>
      <c r="AP22" s="66"/>
      <c r="AQ22" s="66"/>
      <c r="AR22" s="66"/>
      <c r="AS22" s="66"/>
      <c r="AT22" s="68">
        <v>3</v>
      </c>
      <c r="AU22" s="66"/>
      <c r="AV22" s="66"/>
      <c r="AW22" s="66"/>
      <c r="AX22" s="66"/>
      <c r="AY22" s="66"/>
      <c r="AZ22" s="66"/>
      <c r="BA22" s="66"/>
      <c r="BB22" s="66"/>
      <c r="BC22" s="66"/>
      <c r="BD22" s="68">
        <v>0.01</v>
      </c>
      <c r="BE22" s="68">
        <v>8.4</v>
      </c>
      <c r="BF22" s="66"/>
      <c r="BG22" s="68">
        <v>417.84</v>
      </c>
      <c r="BH22" s="68">
        <v>1175.5999999999999</v>
      </c>
    </row>
    <row r="23" spans="1:60" ht="80.099999999999994" customHeight="1" x14ac:dyDescent="0.2">
      <c r="A23" s="64">
        <v>21</v>
      </c>
      <c r="B23" s="71"/>
      <c r="C23" s="66" t="s">
        <v>28</v>
      </c>
      <c r="D23" s="67">
        <v>28710202500351</v>
      </c>
      <c r="E23" s="68">
        <v>263</v>
      </c>
      <c r="F23" s="68">
        <v>223.18</v>
      </c>
      <c r="G23" s="66"/>
      <c r="H23" s="66"/>
      <c r="I23" s="68">
        <v>340.59</v>
      </c>
      <c r="J23" s="68">
        <v>1159.31</v>
      </c>
      <c r="K23" s="68">
        <v>81.150000000000006</v>
      </c>
      <c r="L23" s="68">
        <v>81.150000000000006</v>
      </c>
      <c r="M23" s="66"/>
      <c r="N23" s="68">
        <v>1321.61</v>
      </c>
      <c r="O23" s="66"/>
      <c r="P23" s="66"/>
      <c r="Q23" s="68">
        <v>14.4</v>
      </c>
      <c r="R23" s="68">
        <v>100</v>
      </c>
      <c r="S23" s="66"/>
      <c r="T23" s="66"/>
      <c r="U23" s="66"/>
      <c r="V23" s="66"/>
      <c r="W23" s="66"/>
      <c r="X23" s="68">
        <v>5.51</v>
      </c>
      <c r="Y23" s="68">
        <v>343.09</v>
      </c>
      <c r="Z23" s="68">
        <v>1224.1099999999999</v>
      </c>
      <c r="AA23" s="68">
        <v>1224.1099999999999</v>
      </c>
      <c r="AB23" s="68">
        <v>12.24</v>
      </c>
      <c r="AC23" s="68">
        <v>183.62</v>
      </c>
      <c r="AD23" s="68">
        <v>36.72</v>
      </c>
      <c r="AE23" s="68">
        <v>1968.81</v>
      </c>
      <c r="AF23" s="68">
        <v>3.41</v>
      </c>
      <c r="AG23" s="66"/>
      <c r="AH23" s="66"/>
      <c r="AI23" s="66"/>
      <c r="AJ23" s="66"/>
      <c r="AK23" s="66"/>
      <c r="AL23" s="68">
        <v>1</v>
      </c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8">
        <v>0.04</v>
      </c>
      <c r="BE23" s="68">
        <v>10.65</v>
      </c>
      <c r="BF23" s="68">
        <v>5.47</v>
      </c>
      <c r="BG23" s="68">
        <v>503.61</v>
      </c>
      <c r="BH23" s="68">
        <v>1465.2</v>
      </c>
    </row>
    <row r="24" spans="1:60" ht="80.099999999999994" customHeight="1" x14ac:dyDescent="0.2">
      <c r="A24" s="64">
        <v>22</v>
      </c>
      <c r="B24" s="72"/>
      <c r="C24" s="66" t="s">
        <v>29</v>
      </c>
      <c r="D24" s="67">
        <v>28102032500229</v>
      </c>
      <c r="E24" s="68">
        <v>278</v>
      </c>
      <c r="F24" s="66"/>
      <c r="G24" s="66"/>
      <c r="H24" s="66"/>
      <c r="I24" s="68">
        <v>360.02</v>
      </c>
      <c r="J24" s="68">
        <v>1145.97</v>
      </c>
      <c r="K24" s="68">
        <v>80.22</v>
      </c>
      <c r="L24" s="68">
        <v>80.22</v>
      </c>
      <c r="M24" s="66"/>
      <c r="N24" s="68">
        <v>1306.4100000000001</v>
      </c>
      <c r="O24" s="66"/>
      <c r="P24" s="66"/>
      <c r="Q24" s="68">
        <v>21</v>
      </c>
      <c r="R24" s="68">
        <v>50</v>
      </c>
      <c r="S24" s="66"/>
      <c r="T24" s="66"/>
      <c r="U24" s="66"/>
      <c r="V24" s="66"/>
      <c r="W24" s="68">
        <v>4.6900000000000004</v>
      </c>
      <c r="X24" s="68">
        <v>5.63</v>
      </c>
      <c r="Y24" s="68">
        <v>81.319999999999993</v>
      </c>
      <c r="Z24" s="68">
        <v>977.71</v>
      </c>
      <c r="AA24" s="68">
        <v>977.71</v>
      </c>
      <c r="AB24" s="68">
        <v>9.7799999999999994</v>
      </c>
      <c r="AC24" s="68">
        <v>146.66</v>
      </c>
      <c r="AD24" s="68">
        <v>29.33</v>
      </c>
      <c r="AE24" s="68">
        <v>1649.1</v>
      </c>
      <c r="AF24" s="68">
        <v>3.6</v>
      </c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8">
        <v>8.6999999999999993</v>
      </c>
      <c r="BF24" s="68">
        <v>0.33</v>
      </c>
      <c r="BG24" s="68">
        <v>428.35</v>
      </c>
      <c r="BH24" s="68">
        <v>1220.75</v>
      </c>
    </row>
    <row r="25" spans="1:60" ht="80.099999999999994" customHeight="1" x14ac:dyDescent="0.2">
      <c r="A25" s="64">
        <v>23</v>
      </c>
      <c r="B25" s="71"/>
      <c r="C25" s="66" t="s">
        <v>30</v>
      </c>
      <c r="D25" s="67">
        <v>29208022500243</v>
      </c>
      <c r="E25" s="68">
        <v>246</v>
      </c>
      <c r="F25" s="66"/>
      <c r="G25" s="66"/>
      <c r="H25" s="66"/>
      <c r="I25" s="68">
        <v>318.58</v>
      </c>
      <c r="J25" s="68">
        <v>942.46</v>
      </c>
      <c r="K25" s="68">
        <v>65.97</v>
      </c>
      <c r="L25" s="68">
        <v>65.97</v>
      </c>
      <c r="M25" s="66"/>
      <c r="N25" s="68">
        <v>1074.4000000000001</v>
      </c>
      <c r="O25" s="66"/>
      <c r="P25" s="66"/>
      <c r="Q25" s="68">
        <v>14.4</v>
      </c>
      <c r="R25" s="68">
        <v>50</v>
      </c>
      <c r="S25" s="66"/>
      <c r="T25" s="66"/>
      <c r="U25" s="66"/>
      <c r="V25" s="66"/>
      <c r="W25" s="66"/>
      <c r="X25" s="68">
        <v>5.08</v>
      </c>
      <c r="Y25" s="68">
        <v>69.48</v>
      </c>
      <c r="Z25" s="68">
        <v>775.3</v>
      </c>
      <c r="AA25" s="68">
        <v>775.3</v>
      </c>
      <c r="AB25" s="68">
        <v>7.75</v>
      </c>
      <c r="AC25" s="68">
        <v>116.29</v>
      </c>
      <c r="AD25" s="68">
        <v>23.26</v>
      </c>
      <c r="AE25" s="68">
        <v>1358.09</v>
      </c>
      <c r="AF25" s="68">
        <v>3.19</v>
      </c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8">
        <v>0.04</v>
      </c>
      <c r="BE25" s="68">
        <v>6.65</v>
      </c>
      <c r="BF25" s="66"/>
      <c r="BG25" s="68">
        <v>350.79</v>
      </c>
      <c r="BH25" s="68">
        <v>1007.3</v>
      </c>
    </row>
    <row r="26" spans="1:60" ht="80.099999999999994" customHeight="1" x14ac:dyDescent="0.2">
      <c r="A26" s="64">
        <v>24</v>
      </c>
      <c r="B26" s="72"/>
      <c r="C26" s="66" t="s">
        <v>31</v>
      </c>
      <c r="D26" s="67">
        <v>28606212500276</v>
      </c>
      <c r="E26" s="68">
        <v>263</v>
      </c>
      <c r="F26" s="66"/>
      <c r="G26" s="66"/>
      <c r="H26" s="66"/>
      <c r="I26" s="68">
        <v>340.59</v>
      </c>
      <c r="J26" s="68">
        <v>1104.0999999999999</v>
      </c>
      <c r="K26" s="68">
        <v>77.290000000000006</v>
      </c>
      <c r="L26" s="68">
        <v>77.290000000000006</v>
      </c>
      <c r="M26" s="66"/>
      <c r="N26" s="68">
        <v>1258.68</v>
      </c>
      <c r="O26" s="66"/>
      <c r="P26" s="66"/>
      <c r="Q26" s="68">
        <v>14.4</v>
      </c>
      <c r="R26" s="68">
        <v>50</v>
      </c>
      <c r="S26" s="66"/>
      <c r="T26" s="66"/>
      <c r="U26" s="66"/>
      <c r="V26" s="66"/>
      <c r="W26" s="66"/>
      <c r="X26" s="68">
        <v>5.51</v>
      </c>
      <c r="Y26" s="68">
        <v>69.91</v>
      </c>
      <c r="Z26" s="68">
        <v>938</v>
      </c>
      <c r="AA26" s="68">
        <v>938</v>
      </c>
      <c r="AB26" s="68">
        <v>9.3800000000000008</v>
      </c>
      <c r="AC26" s="68">
        <v>140.69999999999999</v>
      </c>
      <c r="AD26" s="68">
        <v>28.14</v>
      </c>
      <c r="AE26" s="68">
        <v>1578.34</v>
      </c>
      <c r="AF26" s="68">
        <v>3.41</v>
      </c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8">
        <v>0.02</v>
      </c>
      <c r="BE26" s="68">
        <v>8.35</v>
      </c>
      <c r="BF26" s="66"/>
      <c r="BG26" s="68">
        <v>408.99</v>
      </c>
      <c r="BH26" s="68">
        <v>1169.3499999999999</v>
      </c>
    </row>
    <row r="27" spans="1:60" ht="80.099999999999994" customHeight="1" x14ac:dyDescent="0.2">
      <c r="A27" s="64">
        <v>25</v>
      </c>
      <c r="B27" s="71"/>
      <c r="C27" s="66" t="s">
        <v>33</v>
      </c>
      <c r="D27" s="67">
        <v>27808192500183</v>
      </c>
      <c r="E27" s="68">
        <v>278</v>
      </c>
      <c r="F27" s="66"/>
      <c r="G27" s="66"/>
      <c r="H27" s="66"/>
      <c r="I27" s="68">
        <v>360.02</v>
      </c>
      <c r="J27" s="68">
        <v>1174.6199999999999</v>
      </c>
      <c r="K27" s="68">
        <v>82.22</v>
      </c>
      <c r="L27" s="68">
        <v>82.22</v>
      </c>
      <c r="M27" s="66"/>
      <c r="N27" s="68">
        <v>1339.06</v>
      </c>
      <c r="O27" s="66"/>
      <c r="P27" s="66"/>
      <c r="Q27" s="68">
        <v>21</v>
      </c>
      <c r="R27" s="68">
        <v>95</v>
      </c>
      <c r="S27" s="66"/>
      <c r="T27" s="66"/>
      <c r="U27" s="66"/>
      <c r="V27" s="66"/>
      <c r="W27" s="68">
        <v>5.39</v>
      </c>
      <c r="X27" s="68">
        <v>5.63</v>
      </c>
      <c r="Y27" s="68">
        <v>127.02</v>
      </c>
      <c r="Z27" s="68">
        <v>1011.06</v>
      </c>
      <c r="AA27" s="68">
        <v>1011.06</v>
      </c>
      <c r="AB27" s="68">
        <v>10.11</v>
      </c>
      <c r="AC27" s="68">
        <v>151.66</v>
      </c>
      <c r="AD27" s="68">
        <v>30.33</v>
      </c>
      <c r="AE27" s="68">
        <v>1733.78</v>
      </c>
      <c r="AF27" s="68">
        <v>3.6</v>
      </c>
      <c r="AG27" s="66"/>
      <c r="AH27" s="66"/>
      <c r="AI27" s="66"/>
      <c r="AJ27" s="68">
        <v>116.7</v>
      </c>
      <c r="AK27" s="66"/>
      <c r="AL27" s="68">
        <v>1</v>
      </c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8">
        <v>9.25</v>
      </c>
      <c r="BF27" s="68">
        <v>1.81</v>
      </c>
      <c r="BG27" s="68">
        <v>558.08000000000004</v>
      </c>
      <c r="BH27" s="68">
        <v>1175.7</v>
      </c>
    </row>
    <row r="28" spans="1:60" ht="80.099999999999994" customHeight="1" x14ac:dyDescent="0.2">
      <c r="A28" s="64">
        <v>26</v>
      </c>
      <c r="B28" s="72"/>
      <c r="C28" s="66" t="s">
        <v>34</v>
      </c>
      <c r="D28" s="67">
        <v>28110182500181</v>
      </c>
      <c r="E28" s="68">
        <v>263</v>
      </c>
      <c r="F28" s="66"/>
      <c r="G28" s="66"/>
      <c r="H28" s="66"/>
      <c r="I28" s="68">
        <v>340.59</v>
      </c>
      <c r="J28" s="68">
        <v>1104.0999999999999</v>
      </c>
      <c r="K28" s="68">
        <v>77.290000000000006</v>
      </c>
      <c r="L28" s="68">
        <v>77.290000000000006</v>
      </c>
      <c r="M28" s="66"/>
      <c r="N28" s="68">
        <v>1258.68</v>
      </c>
      <c r="O28" s="66"/>
      <c r="P28" s="66"/>
      <c r="Q28" s="68">
        <v>14.4</v>
      </c>
      <c r="R28" s="68">
        <v>50</v>
      </c>
      <c r="S28" s="66"/>
      <c r="T28" s="66"/>
      <c r="U28" s="66"/>
      <c r="V28" s="66"/>
      <c r="W28" s="66"/>
      <c r="X28" s="68">
        <v>5.51</v>
      </c>
      <c r="Y28" s="68">
        <v>69.91</v>
      </c>
      <c r="Z28" s="68">
        <v>938</v>
      </c>
      <c r="AA28" s="68">
        <v>938</v>
      </c>
      <c r="AB28" s="68">
        <v>9.3800000000000008</v>
      </c>
      <c r="AC28" s="68">
        <v>140.69999999999999</v>
      </c>
      <c r="AD28" s="68">
        <v>28.14</v>
      </c>
      <c r="AE28" s="68">
        <v>1578.34</v>
      </c>
      <c r="AF28" s="68">
        <v>3.41</v>
      </c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8">
        <v>37.450000000000003</v>
      </c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8">
        <v>0.02</v>
      </c>
      <c r="BE28" s="68">
        <v>8.35</v>
      </c>
      <c r="BF28" s="66"/>
      <c r="BG28" s="68">
        <v>446.44</v>
      </c>
      <c r="BH28" s="68">
        <v>1131.9000000000001</v>
      </c>
    </row>
    <row r="29" spans="1:60" ht="80.099999999999994" customHeight="1" x14ac:dyDescent="0.2">
      <c r="A29" s="64">
        <v>27</v>
      </c>
      <c r="B29" s="71"/>
      <c r="C29" s="66" t="s">
        <v>35</v>
      </c>
      <c r="D29" s="67">
        <v>28209102500301</v>
      </c>
      <c r="E29" s="68">
        <v>267</v>
      </c>
      <c r="F29" s="66"/>
      <c r="G29" s="68">
        <v>63.05</v>
      </c>
      <c r="H29" s="66"/>
      <c r="I29" s="68">
        <v>345.77</v>
      </c>
      <c r="J29" s="68">
        <v>745.08</v>
      </c>
      <c r="K29" s="68">
        <v>52.16</v>
      </c>
      <c r="L29" s="68">
        <v>52.16</v>
      </c>
      <c r="M29" s="66"/>
      <c r="N29" s="68">
        <v>849.4</v>
      </c>
      <c r="O29" s="66"/>
      <c r="P29" s="66"/>
      <c r="Q29" s="68">
        <v>13.65</v>
      </c>
      <c r="R29" s="68">
        <v>95</v>
      </c>
      <c r="S29" s="66"/>
      <c r="T29" s="66"/>
      <c r="U29" s="66"/>
      <c r="V29" s="66"/>
      <c r="W29" s="66"/>
      <c r="X29" s="68">
        <v>3.57</v>
      </c>
      <c r="Y29" s="68">
        <v>175.27</v>
      </c>
      <c r="Z29" s="68">
        <v>1050.52</v>
      </c>
      <c r="AA29" s="68">
        <v>1050.52</v>
      </c>
      <c r="AB29" s="68">
        <v>10.51</v>
      </c>
      <c r="AC29" s="68">
        <v>157.58000000000001</v>
      </c>
      <c r="AD29" s="68">
        <v>31.52</v>
      </c>
      <c r="AE29" s="68">
        <v>1296.9000000000001</v>
      </c>
      <c r="AF29" s="68">
        <v>3.46</v>
      </c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8">
        <v>5.6</v>
      </c>
      <c r="BF29" s="66"/>
      <c r="BG29" s="68">
        <v>441.8</v>
      </c>
      <c r="BH29" s="68">
        <v>855.1</v>
      </c>
    </row>
    <row r="30" spans="1:60" ht="80.099999999999994" customHeight="1" x14ac:dyDescent="0.2">
      <c r="A30" s="64">
        <v>28</v>
      </c>
      <c r="B30" s="72"/>
      <c r="C30" s="66" t="s">
        <v>36</v>
      </c>
      <c r="D30" s="67">
        <v>28412312500207</v>
      </c>
      <c r="E30" s="68">
        <v>270</v>
      </c>
      <c r="F30" s="66"/>
      <c r="G30" s="66"/>
      <c r="H30" s="66"/>
      <c r="I30" s="68">
        <v>349.66</v>
      </c>
      <c r="J30" s="68">
        <v>1126.3599999999999</v>
      </c>
      <c r="K30" s="68">
        <v>78.849999999999994</v>
      </c>
      <c r="L30" s="68">
        <v>78.849999999999994</v>
      </c>
      <c r="M30" s="66"/>
      <c r="N30" s="68">
        <v>1284.06</v>
      </c>
      <c r="O30" s="66"/>
      <c r="P30" s="66"/>
      <c r="Q30" s="68">
        <v>21</v>
      </c>
      <c r="R30" s="68">
        <v>95</v>
      </c>
      <c r="S30" s="66"/>
      <c r="T30" s="66"/>
      <c r="U30" s="66"/>
      <c r="V30" s="66"/>
      <c r="W30" s="66"/>
      <c r="X30" s="68">
        <v>5.53</v>
      </c>
      <c r="Y30" s="68">
        <v>121.53</v>
      </c>
      <c r="Z30" s="68">
        <v>960.93</v>
      </c>
      <c r="AA30" s="68">
        <v>960.93</v>
      </c>
      <c r="AB30" s="68">
        <v>9.61</v>
      </c>
      <c r="AC30" s="68">
        <v>144.13999999999999</v>
      </c>
      <c r="AD30" s="68">
        <v>28.83</v>
      </c>
      <c r="AE30" s="68">
        <v>1661.6</v>
      </c>
      <c r="AF30" s="68">
        <v>3.5</v>
      </c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8">
        <v>0.03</v>
      </c>
      <c r="BE30" s="68">
        <v>8.85</v>
      </c>
      <c r="BF30" s="68">
        <v>0.75</v>
      </c>
      <c r="BG30" s="68">
        <v>420.3</v>
      </c>
      <c r="BH30" s="68">
        <v>1241.3</v>
      </c>
    </row>
    <row r="31" spans="1:60" ht="80.099999999999994" customHeight="1" x14ac:dyDescent="0.2">
      <c r="A31" s="64">
        <v>29</v>
      </c>
      <c r="B31" s="71"/>
      <c r="C31" s="66" t="s">
        <v>37</v>
      </c>
      <c r="D31" s="67">
        <v>28110092500107</v>
      </c>
      <c r="E31" s="68">
        <v>263</v>
      </c>
      <c r="F31" s="68">
        <v>225.18</v>
      </c>
      <c r="G31" s="66"/>
      <c r="H31" s="66"/>
      <c r="I31" s="68">
        <v>340.59</v>
      </c>
      <c r="J31" s="68">
        <v>1159.31</v>
      </c>
      <c r="K31" s="68">
        <v>81.150000000000006</v>
      </c>
      <c r="L31" s="68">
        <v>81.150000000000006</v>
      </c>
      <c r="M31" s="66"/>
      <c r="N31" s="68">
        <v>1321.61</v>
      </c>
      <c r="O31" s="66"/>
      <c r="P31" s="66"/>
      <c r="Q31" s="68">
        <v>14.4</v>
      </c>
      <c r="R31" s="68">
        <v>50</v>
      </c>
      <c r="S31" s="66"/>
      <c r="T31" s="68">
        <v>14.4</v>
      </c>
      <c r="U31" s="66"/>
      <c r="V31" s="66"/>
      <c r="W31" s="66"/>
      <c r="X31" s="68">
        <v>5.51</v>
      </c>
      <c r="Y31" s="68">
        <v>309.49</v>
      </c>
      <c r="Z31" s="68">
        <v>1240.51</v>
      </c>
      <c r="AA31" s="68">
        <v>1240.51</v>
      </c>
      <c r="AB31" s="68">
        <v>12.41</v>
      </c>
      <c r="AC31" s="68">
        <v>186.08</v>
      </c>
      <c r="AD31" s="68">
        <v>37.22</v>
      </c>
      <c r="AE31" s="68">
        <v>1938.34</v>
      </c>
      <c r="AF31" s="68">
        <v>3.41</v>
      </c>
      <c r="AG31" s="68">
        <v>7.54</v>
      </c>
      <c r="AH31" s="66"/>
      <c r="AI31" s="66"/>
      <c r="AJ31" s="66"/>
      <c r="AK31" s="68">
        <v>35</v>
      </c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8">
        <v>0.03</v>
      </c>
      <c r="BE31" s="68">
        <v>10.050000000000001</v>
      </c>
      <c r="BF31" s="68">
        <v>3.93</v>
      </c>
      <c r="BG31" s="68">
        <v>547.94000000000005</v>
      </c>
      <c r="BH31" s="68">
        <v>1390.4</v>
      </c>
    </row>
    <row r="32" spans="1:60" ht="80.099999999999994" customHeight="1" x14ac:dyDescent="0.2">
      <c r="A32" s="64">
        <v>30</v>
      </c>
      <c r="B32" s="72"/>
      <c r="C32" s="66" t="s">
        <v>38</v>
      </c>
      <c r="D32" s="67">
        <v>28303132500264</v>
      </c>
      <c r="E32" s="68">
        <v>260</v>
      </c>
      <c r="F32" s="66"/>
      <c r="G32" s="66"/>
      <c r="H32" s="66"/>
      <c r="I32" s="68">
        <v>336.71</v>
      </c>
      <c r="J32" s="68">
        <v>1096.17</v>
      </c>
      <c r="K32" s="68">
        <v>76.73</v>
      </c>
      <c r="L32" s="68">
        <v>76.73</v>
      </c>
      <c r="M32" s="66"/>
      <c r="N32" s="68">
        <v>1249.6300000000001</v>
      </c>
      <c r="O32" s="66"/>
      <c r="P32" s="66"/>
      <c r="Q32" s="68">
        <v>14.4</v>
      </c>
      <c r="R32" s="68">
        <v>50</v>
      </c>
      <c r="S32" s="66"/>
      <c r="T32" s="66"/>
      <c r="U32" s="66"/>
      <c r="V32" s="66"/>
      <c r="W32" s="66"/>
      <c r="X32" s="68">
        <v>5.47</v>
      </c>
      <c r="Y32" s="68">
        <v>69.87</v>
      </c>
      <c r="Z32" s="68">
        <v>932.79</v>
      </c>
      <c r="AA32" s="68">
        <v>932.79</v>
      </c>
      <c r="AB32" s="68">
        <v>9.33</v>
      </c>
      <c r="AC32" s="68">
        <v>139.91999999999999</v>
      </c>
      <c r="AD32" s="68">
        <v>27.98</v>
      </c>
      <c r="AE32" s="68">
        <v>1567.44</v>
      </c>
      <c r="AF32" s="68">
        <v>3.37</v>
      </c>
      <c r="AG32" s="66"/>
      <c r="AH32" s="66"/>
      <c r="AI32" s="66"/>
      <c r="AJ32" s="66"/>
      <c r="AK32" s="68">
        <v>35</v>
      </c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8">
        <v>8.0500000000000007</v>
      </c>
      <c r="BF32" s="66"/>
      <c r="BG32" s="68">
        <v>440.74</v>
      </c>
      <c r="BH32" s="68">
        <v>1126.7</v>
      </c>
    </row>
    <row r="33" spans="1:60" ht="80.099999999999994" customHeight="1" x14ac:dyDescent="0.2">
      <c r="A33" s="64">
        <v>31</v>
      </c>
      <c r="B33" s="71"/>
      <c r="C33" s="66" t="s">
        <v>39</v>
      </c>
      <c r="D33" s="67">
        <v>28309012505066</v>
      </c>
      <c r="E33" s="68">
        <v>264</v>
      </c>
      <c r="F33" s="66"/>
      <c r="G33" s="66"/>
      <c r="H33" s="66"/>
      <c r="I33" s="68">
        <v>341.89</v>
      </c>
      <c r="J33" s="68">
        <v>1161.3599999999999</v>
      </c>
      <c r="K33" s="68">
        <v>81.3</v>
      </c>
      <c r="L33" s="68">
        <v>81.3</v>
      </c>
      <c r="M33" s="66"/>
      <c r="N33" s="68">
        <v>1323.96</v>
      </c>
      <c r="O33" s="66"/>
      <c r="P33" s="66"/>
      <c r="Q33" s="68">
        <v>14.4</v>
      </c>
      <c r="R33" s="68">
        <v>145</v>
      </c>
      <c r="S33" s="66"/>
      <c r="T33" s="66"/>
      <c r="U33" s="66"/>
      <c r="V33" s="66"/>
      <c r="W33" s="66"/>
      <c r="X33" s="68">
        <v>5.52</v>
      </c>
      <c r="Y33" s="68">
        <v>164.92</v>
      </c>
      <c r="Z33" s="68">
        <v>1001.99</v>
      </c>
      <c r="AA33" s="68">
        <v>1001.99</v>
      </c>
      <c r="AB33" s="68">
        <v>10.02</v>
      </c>
      <c r="AC33" s="68">
        <v>150.30000000000001</v>
      </c>
      <c r="AD33" s="68">
        <v>30.06</v>
      </c>
      <c r="AE33" s="68">
        <v>1751.06</v>
      </c>
      <c r="AF33" s="68">
        <v>3.42</v>
      </c>
      <c r="AG33" s="68">
        <v>9.06</v>
      </c>
      <c r="AH33" s="66"/>
      <c r="AI33" s="66"/>
      <c r="AJ33" s="66"/>
      <c r="AK33" s="68">
        <v>35</v>
      </c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8">
        <v>0.04</v>
      </c>
      <c r="BE33" s="68">
        <v>9.1999999999999993</v>
      </c>
      <c r="BF33" s="68">
        <v>1.59</v>
      </c>
      <c r="BG33" s="68">
        <v>475.16</v>
      </c>
      <c r="BH33" s="68">
        <v>1275.9000000000001</v>
      </c>
    </row>
    <row r="34" spans="1:60" ht="80.099999999999994" customHeight="1" x14ac:dyDescent="0.2">
      <c r="A34" s="64">
        <v>32</v>
      </c>
      <c r="B34" s="72"/>
      <c r="C34" s="66" t="s">
        <v>41</v>
      </c>
      <c r="D34" s="67">
        <v>26804232500107</v>
      </c>
      <c r="E34" s="68">
        <v>462.98</v>
      </c>
      <c r="F34" s="66"/>
      <c r="G34" s="66"/>
      <c r="H34" s="66"/>
      <c r="I34" s="68">
        <v>599.57000000000005</v>
      </c>
      <c r="J34" s="68">
        <v>1625.85</v>
      </c>
      <c r="K34" s="68">
        <v>113.81</v>
      </c>
      <c r="L34" s="68">
        <v>113.81</v>
      </c>
      <c r="M34" s="66"/>
      <c r="N34" s="68">
        <v>1853.47</v>
      </c>
      <c r="O34" s="66"/>
      <c r="P34" s="66"/>
      <c r="Q34" s="68">
        <v>28.5</v>
      </c>
      <c r="R34" s="68">
        <v>150</v>
      </c>
      <c r="S34" s="66"/>
      <c r="T34" s="66"/>
      <c r="U34" s="66"/>
      <c r="V34" s="66"/>
      <c r="W34" s="68">
        <v>284.01</v>
      </c>
      <c r="X34" s="68">
        <v>71.849999999999994</v>
      </c>
      <c r="Y34" s="68">
        <v>534.36</v>
      </c>
      <c r="Z34" s="68">
        <v>1638.26</v>
      </c>
      <c r="AA34" s="68">
        <v>1638.26</v>
      </c>
      <c r="AB34" s="68">
        <v>16.38</v>
      </c>
      <c r="AC34" s="68">
        <v>245.74</v>
      </c>
      <c r="AD34" s="68">
        <v>49.15</v>
      </c>
      <c r="AE34" s="68">
        <v>2825.02</v>
      </c>
      <c r="AF34" s="68">
        <v>6</v>
      </c>
      <c r="AG34" s="66"/>
      <c r="AH34" s="66"/>
      <c r="AI34" s="66"/>
      <c r="AJ34" s="68">
        <v>344.45</v>
      </c>
      <c r="AK34" s="66"/>
      <c r="AL34" s="66"/>
      <c r="AM34" s="66"/>
      <c r="AN34" s="66"/>
      <c r="AO34" s="66"/>
      <c r="AP34" s="66"/>
      <c r="AQ34" s="68">
        <v>133.26</v>
      </c>
      <c r="AR34" s="66"/>
      <c r="AS34" s="68">
        <v>60</v>
      </c>
      <c r="AT34" s="66"/>
      <c r="AU34" s="68">
        <v>33.270000000000003</v>
      </c>
      <c r="AV34" s="66"/>
      <c r="AW34" s="66"/>
      <c r="AX34" s="66"/>
      <c r="AY34" s="66"/>
      <c r="AZ34" s="66"/>
      <c r="BA34" s="66"/>
      <c r="BB34" s="66"/>
      <c r="BC34" s="66"/>
      <c r="BD34" s="68">
        <v>0.01</v>
      </c>
      <c r="BE34" s="68">
        <v>15.35</v>
      </c>
      <c r="BF34" s="68">
        <v>17.93</v>
      </c>
      <c r="BG34" s="68">
        <v>1305.6199999999999</v>
      </c>
      <c r="BH34" s="68">
        <v>1519.4</v>
      </c>
    </row>
    <row r="35" spans="1:60" ht="80.099999999999994" customHeight="1" x14ac:dyDescent="0.2">
      <c r="A35" s="64">
        <v>33</v>
      </c>
      <c r="B35" s="71"/>
      <c r="C35" s="66" t="s">
        <v>203</v>
      </c>
      <c r="D35" s="67">
        <v>28807202501628</v>
      </c>
      <c r="E35" s="68">
        <v>254</v>
      </c>
      <c r="F35" s="66"/>
      <c r="G35" s="66"/>
      <c r="H35" s="66"/>
      <c r="I35" s="68">
        <v>328.94</v>
      </c>
      <c r="J35" s="68">
        <v>1080.3399999999999</v>
      </c>
      <c r="K35" s="68">
        <v>75.62</v>
      </c>
      <c r="L35" s="68">
        <v>75.62</v>
      </c>
      <c r="M35" s="66"/>
      <c r="N35" s="68">
        <v>1231.58</v>
      </c>
      <c r="O35" s="66"/>
      <c r="P35" s="66"/>
      <c r="Q35" s="68">
        <v>14.4</v>
      </c>
      <c r="R35" s="66"/>
      <c r="S35" s="68">
        <v>19.2</v>
      </c>
      <c r="T35" s="66"/>
      <c r="U35" s="66"/>
      <c r="V35" s="66"/>
      <c r="W35" s="66"/>
      <c r="X35" s="68">
        <v>5.45</v>
      </c>
      <c r="Y35" s="68">
        <v>39.049999999999997</v>
      </c>
      <c r="Z35" s="68">
        <v>941.69</v>
      </c>
      <c r="AA35" s="68">
        <v>941.69</v>
      </c>
      <c r="AB35" s="68">
        <v>9.42</v>
      </c>
      <c r="AC35" s="68">
        <v>141.25</v>
      </c>
      <c r="AD35" s="68">
        <v>28.25</v>
      </c>
      <c r="AE35" s="68">
        <v>1518.63</v>
      </c>
      <c r="AF35" s="68">
        <v>3.29</v>
      </c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8">
        <v>0.04</v>
      </c>
      <c r="BE35" s="68">
        <v>7.95</v>
      </c>
      <c r="BF35" s="66"/>
      <c r="BG35" s="68">
        <v>405.63</v>
      </c>
      <c r="BH35" s="68">
        <v>1113</v>
      </c>
    </row>
    <row r="36" spans="1:60" ht="80.099999999999994" customHeight="1" x14ac:dyDescent="0.2">
      <c r="A36" s="64">
        <v>34</v>
      </c>
      <c r="B36" s="72"/>
      <c r="C36" s="66" t="s">
        <v>42</v>
      </c>
      <c r="D36" s="67">
        <v>28008042500107</v>
      </c>
      <c r="E36" s="68">
        <v>263</v>
      </c>
      <c r="F36" s="68">
        <v>223.18</v>
      </c>
      <c r="G36" s="66"/>
      <c r="H36" s="66"/>
      <c r="I36" s="68">
        <v>340.59</v>
      </c>
      <c r="J36" s="68">
        <v>1104.0999999999999</v>
      </c>
      <c r="K36" s="68">
        <v>77.290000000000006</v>
      </c>
      <c r="L36" s="68">
        <v>77.290000000000006</v>
      </c>
      <c r="M36" s="66"/>
      <c r="N36" s="68">
        <v>1258.68</v>
      </c>
      <c r="O36" s="66"/>
      <c r="P36" s="66"/>
      <c r="Q36" s="68">
        <v>14.4</v>
      </c>
      <c r="R36" s="68">
        <v>50</v>
      </c>
      <c r="S36" s="66"/>
      <c r="T36" s="66"/>
      <c r="U36" s="66"/>
      <c r="V36" s="66"/>
      <c r="W36" s="66"/>
      <c r="X36" s="68">
        <v>5.51</v>
      </c>
      <c r="Y36" s="68">
        <v>293.08999999999997</v>
      </c>
      <c r="Z36" s="68">
        <v>1161.18</v>
      </c>
      <c r="AA36" s="68">
        <v>1161.18</v>
      </c>
      <c r="AB36" s="68">
        <v>11.61</v>
      </c>
      <c r="AC36" s="68">
        <v>174.18</v>
      </c>
      <c r="AD36" s="68">
        <v>34.840000000000003</v>
      </c>
      <c r="AE36" s="68">
        <v>1843.93</v>
      </c>
      <c r="AF36" s="68">
        <v>3.41</v>
      </c>
      <c r="AG36" s="68">
        <v>10.69</v>
      </c>
      <c r="AH36" s="66"/>
      <c r="AI36" s="66"/>
      <c r="AJ36" s="66"/>
      <c r="AK36" s="66"/>
      <c r="AL36" s="66"/>
      <c r="AM36" s="66"/>
      <c r="AN36" s="66"/>
      <c r="AO36" s="66"/>
      <c r="AP36" s="66"/>
      <c r="AQ36" s="68">
        <v>37.450000000000003</v>
      </c>
      <c r="AR36" s="66"/>
      <c r="AS36" s="68">
        <v>60</v>
      </c>
      <c r="AT36" s="66"/>
      <c r="AU36" s="66"/>
      <c r="AV36" s="68">
        <v>10</v>
      </c>
      <c r="AW36" s="66"/>
      <c r="AX36" s="66"/>
      <c r="AY36" s="66"/>
      <c r="AZ36" s="66"/>
      <c r="BA36" s="66"/>
      <c r="BB36" s="66"/>
      <c r="BC36" s="66"/>
      <c r="BD36" s="66"/>
      <c r="BE36" s="68">
        <v>9.8000000000000007</v>
      </c>
      <c r="BF36" s="68">
        <v>3.16</v>
      </c>
      <c r="BG36" s="68">
        <v>598.67999999999995</v>
      </c>
      <c r="BH36" s="68">
        <v>1245.25</v>
      </c>
    </row>
    <row r="37" spans="1:60" ht="80.099999999999994" customHeight="1" x14ac:dyDescent="0.2">
      <c r="A37" s="64">
        <v>35</v>
      </c>
      <c r="B37" s="71"/>
      <c r="C37" s="66" t="s">
        <v>43</v>
      </c>
      <c r="D37" s="67">
        <v>28308012503041</v>
      </c>
      <c r="E37" s="68">
        <v>270</v>
      </c>
      <c r="F37" s="66"/>
      <c r="G37" s="66"/>
      <c r="H37" s="66"/>
      <c r="I37" s="68">
        <v>349.66</v>
      </c>
      <c r="J37" s="68">
        <v>1126.3599999999999</v>
      </c>
      <c r="K37" s="68">
        <v>78.849999999999994</v>
      </c>
      <c r="L37" s="68">
        <v>78.849999999999994</v>
      </c>
      <c r="M37" s="66"/>
      <c r="N37" s="68">
        <v>1284.06</v>
      </c>
      <c r="O37" s="66"/>
      <c r="P37" s="66"/>
      <c r="Q37" s="68">
        <v>21</v>
      </c>
      <c r="R37" s="68">
        <v>50</v>
      </c>
      <c r="S37" s="66"/>
      <c r="T37" s="66"/>
      <c r="U37" s="66"/>
      <c r="V37" s="66"/>
      <c r="W37" s="66"/>
      <c r="X37" s="68">
        <v>5.53</v>
      </c>
      <c r="Y37" s="68">
        <v>76.53</v>
      </c>
      <c r="Z37" s="68">
        <v>960.93</v>
      </c>
      <c r="AA37" s="68">
        <v>960.93</v>
      </c>
      <c r="AB37" s="68">
        <v>9.61</v>
      </c>
      <c r="AC37" s="68">
        <v>144.13999999999999</v>
      </c>
      <c r="AD37" s="68">
        <v>28.83</v>
      </c>
      <c r="AE37" s="68">
        <v>1616.6</v>
      </c>
      <c r="AF37" s="68">
        <v>3.5</v>
      </c>
      <c r="AG37" s="66"/>
      <c r="AH37" s="66"/>
      <c r="AI37" s="66"/>
      <c r="AJ37" s="68">
        <v>116.7</v>
      </c>
      <c r="AK37" s="68">
        <v>35</v>
      </c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8">
        <v>381.55</v>
      </c>
      <c r="AX37" s="66"/>
      <c r="AY37" s="66"/>
      <c r="AZ37" s="66"/>
      <c r="BA37" s="66"/>
      <c r="BB37" s="66"/>
      <c r="BC37" s="66"/>
      <c r="BD37" s="68">
        <v>0.03</v>
      </c>
      <c r="BE37" s="68">
        <v>8.25</v>
      </c>
      <c r="BF37" s="66"/>
      <c r="BG37" s="68">
        <v>952.2</v>
      </c>
      <c r="BH37" s="68">
        <v>664.4</v>
      </c>
    </row>
    <row r="38" spans="1:60" ht="80.099999999999994" customHeight="1" x14ac:dyDescent="0.2">
      <c r="A38" s="64">
        <v>36</v>
      </c>
      <c r="B38" s="72"/>
      <c r="C38" s="66" t="s">
        <v>44</v>
      </c>
      <c r="D38" s="67">
        <v>28402062500227</v>
      </c>
      <c r="E38" s="68">
        <v>271</v>
      </c>
      <c r="F38" s="66"/>
      <c r="G38" s="66"/>
      <c r="H38" s="66"/>
      <c r="I38" s="68">
        <v>350.95</v>
      </c>
      <c r="J38" s="68">
        <v>1145.97</v>
      </c>
      <c r="K38" s="68">
        <v>80.22</v>
      </c>
      <c r="L38" s="68">
        <v>80.22</v>
      </c>
      <c r="M38" s="66"/>
      <c r="N38" s="68">
        <v>1306.4100000000001</v>
      </c>
      <c r="O38" s="66"/>
      <c r="P38" s="66"/>
      <c r="Q38" s="68">
        <v>21</v>
      </c>
      <c r="R38" s="68">
        <v>95</v>
      </c>
      <c r="S38" s="66"/>
      <c r="T38" s="66"/>
      <c r="U38" s="66"/>
      <c r="V38" s="66"/>
      <c r="W38" s="66"/>
      <c r="X38" s="68">
        <v>5.71</v>
      </c>
      <c r="Y38" s="68">
        <v>121.71</v>
      </c>
      <c r="Z38" s="68">
        <v>982.17</v>
      </c>
      <c r="AA38" s="68">
        <v>982.17</v>
      </c>
      <c r="AB38" s="68">
        <v>9.82</v>
      </c>
      <c r="AC38" s="68">
        <v>147.33000000000001</v>
      </c>
      <c r="AD38" s="68">
        <v>29.47</v>
      </c>
      <c r="AE38" s="68">
        <v>1688.44</v>
      </c>
      <c r="AF38" s="68">
        <v>3.51</v>
      </c>
      <c r="AG38" s="66"/>
      <c r="AH38" s="66"/>
      <c r="AI38" s="66"/>
      <c r="AJ38" s="66"/>
      <c r="AK38" s="68">
        <v>35</v>
      </c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8">
        <v>0.04</v>
      </c>
      <c r="BE38" s="68">
        <v>8.75</v>
      </c>
      <c r="BF38" s="68">
        <v>0.45</v>
      </c>
      <c r="BG38" s="68">
        <v>461.74</v>
      </c>
      <c r="BH38" s="68">
        <v>1226.7</v>
      </c>
    </row>
    <row r="39" spans="1:60" ht="80.099999999999994" customHeight="1" x14ac:dyDescent="0.2">
      <c r="A39" s="64">
        <v>37</v>
      </c>
      <c r="B39" s="71"/>
      <c r="C39" s="66" t="s">
        <v>45</v>
      </c>
      <c r="D39" s="67">
        <v>28311190104789</v>
      </c>
      <c r="E39" s="68">
        <v>246</v>
      </c>
      <c r="F39" s="66"/>
      <c r="G39" s="66"/>
      <c r="H39" s="66"/>
      <c r="I39" s="68">
        <v>318.58</v>
      </c>
      <c r="J39" s="68">
        <v>880</v>
      </c>
      <c r="K39" s="68">
        <v>65</v>
      </c>
      <c r="L39" s="68">
        <v>65</v>
      </c>
      <c r="M39" s="66"/>
      <c r="N39" s="68">
        <v>1010</v>
      </c>
      <c r="O39" s="66"/>
      <c r="P39" s="66"/>
      <c r="Q39" s="68">
        <v>14.4</v>
      </c>
      <c r="R39" s="68">
        <v>145</v>
      </c>
      <c r="S39" s="66"/>
      <c r="T39" s="66"/>
      <c r="U39" s="66"/>
      <c r="V39" s="66"/>
      <c r="W39" s="66"/>
      <c r="X39" s="66"/>
      <c r="Y39" s="68">
        <v>159.4</v>
      </c>
      <c r="Z39" s="68">
        <v>705.82</v>
      </c>
      <c r="AA39" s="68">
        <v>705.82</v>
      </c>
      <c r="AB39" s="68">
        <v>7.06</v>
      </c>
      <c r="AC39" s="68">
        <v>105.87</v>
      </c>
      <c r="AD39" s="68">
        <v>21.17</v>
      </c>
      <c r="AE39" s="68">
        <v>1370.41</v>
      </c>
      <c r="AF39" s="68">
        <v>3.19</v>
      </c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8">
        <v>7.4</v>
      </c>
      <c r="BF39" s="66"/>
      <c r="BG39" s="68">
        <v>330.66</v>
      </c>
      <c r="BH39" s="68">
        <v>1039.75</v>
      </c>
    </row>
    <row r="40" spans="1:60" ht="80.099999999999994" customHeight="1" x14ac:dyDescent="0.2">
      <c r="A40" s="64">
        <v>38</v>
      </c>
      <c r="B40" s="72"/>
      <c r="C40" s="66" t="s">
        <v>26</v>
      </c>
      <c r="D40" s="67">
        <v>29005272502634</v>
      </c>
      <c r="E40" s="68">
        <v>250</v>
      </c>
      <c r="F40" s="66"/>
      <c r="G40" s="66"/>
      <c r="H40" s="66"/>
      <c r="I40" s="68">
        <v>323.76</v>
      </c>
      <c r="J40" s="68">
        <v>1041.98</v>
      </c>
      <c r="K40" s="68">
        <v>72.94</v>
      </c>
      <c r="L40" s="68">
        <v>72.94</v>
      </c>
      <c r="M40" s="66"/>
      <c r="N40" s="68">
        <v>1187.8599999999999</v>
      </c>
      <c r="O40" s="66"/>
      <c r="P40" s="66"/>
      <c r="Q40" s="68">
        <v>14.4</v>
      </c>
      <c r="R40" s="68">
        <v>50</v>
      </c>
      <c r="S40" s="66"/>
      <c r="T40" s="66"/>
      <c r="U40" s="66"/>
      <c r="V40" s="66"/>
      <c r="W40" s="66"/>
      <c r="X40" s="68">
        <v>5.24</v>
      </c>
      <c r="Y40" s="68">
        <v>69.64</v>
      </c>
      <c r="Z40" s="68">
        <v>883.74</v>
      </c>
      <c r="AA40" s="68">
        <v>883.74</v>
      </c>
      <c r="AB40" s="68">
        <v>8.84</v>
      </c>
      <c r="AC40" s="68">
        <v>132.56</v>
      </c>
      <c r="AD40" s="68">
        <v>26.51</v>
      </c>
      <c r="AE40" s="68">
        <v>1493.4</v>
      </c>
      <c r="AF40" s="68">
        <v>3.24</v>
      </c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8">
        <v>0.01</v>
      </c>
      <c r="BE40" s="68">
        <v>7.9</v>
      </c>
      <c r="BF40" s="66"/>
      <c r="BG40" s="68">
        <v>386.35</v>
      </c>
      <c r="BH40" s="68">
        <v>1107.05</v>
      </c>
    </row>
    <row r="41" spans="1:60" ht="80.099999999999994" customHeight="1" x14ac:dyDescent="0.2">
      <c r="A41" s="64">
        <v>39</v>
      </c>
      <c r="B41" s="71"/>
      <c r="C41" s="66" t="s">
        <v>46</v>
      </c>
      <c r="D41" s="67">
        <v>27706242500131</v>
      </c>
      <c r="E41" s="68">
        <v>258</v>
      </c>
      <c r="F41" s="66"/>
      <c r="G41" s="66"/>
      <c r="H41" s="66"/>
      <c r="I41" s="68">
        <v>334.12</v>
      </c>
      <c r="J41" s="68">
        <v>1039.5999999999999</v>
      </c>
      <c r="K41" s="68">
        <v>72.77</v>
      </c>
      <c r="L41" s="68">
        <v>72.77</v>
      </c>
      <c r="M41" s="66"/>
      <c r="N41" s="68">
        <v>1185.1400000000001</v>
      </c>
      <c r="O41" s="66"/>
      <c r="P41" s="66"/>
      <c r="Q41" s="68">
        <v>14.4</v>
      </c>
      <c r="R41" s="68">
        <v>145</v>
      </c>
      <c r="S41" s="66"/>
      <c r="T41" s="66"/>
      <c r="U41" s="66"/>
      <c r="V41" s="66"/>
      <c r="W41" s="66"/>
      <c r="X41" s="68">
        <v>5.1100000000000003</v>
      </c>
      <c r="Y41" s="68">
        <v>164.51</v>
      </c>
      <c r="Z41" s="68">
        <v>870.53</v>
      </c>
      <c r="AA41" s="68">
        <v>870.53</v>
      </c>
      <c r="AB41" s="68">
        <v>8.7100000000000009</v>
      </c>
      <c r="AC41" s="68">
        <v>130.58000000000001</v>
      </c>
      <c r="AD41" s="68">
        <v>26.12</v>
      </c>
      <c r="AE41" s="68">
        <v>1585.22</v>
      </c>
      <c r="AF41" s="68">
        <v>3.34</v>
      </c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8">
        <v>0.01</v>
      </c>
      <c r="BE41" s="68">
        <v>8.6</v>
      </c>
      <c r="BF41" s="68">
        <v>0.01</v>
      </c>
      <c r="BG41" s="68">
        <v>386.72</v>
      </c>
      <c r="BH41" s="68">
        <v>1198.5</v>
      </c>
    </row>
    <row r="42" spans="1:60" ht="80.099999999999994" customHeight="1" x14ac:dyDescent="0.2">
      <c r="A42" s="64">
        <v>40</v>
      </c>
      <c r="B42" s="72"/>
      <c r="C42" s="66" t="s">
        <v>47</v>
      </c>
      <c r="D42" s="67">
        <v>28410222500183</v>
      </c>
      <c r="E42" s="68">
        <v>263</v>
      </c>
      <c r="F42" s="66"/>
      <c r="G42" s="66"/>
      <c r="H42" s="66"/>
      <c r="I42" s="68">
        <v>340.59</v>
      </c>
      <c r="J42" s="68">
        <v>1137.19</v>
      </c>
      <c r="K42" s="68">
        <v>79.599999999999994</v>
      </c>
      <c r="L42" s="68">
        <v>79.599999999999994</v>
      </c>
      <c r="M42" s="66"/>
      <c r="N42" s="68">
        <v>1296.3900000000001</v>
      </c>
      <c r="O42" s="66"/>
      <c r="P42" s="66"/>
      <c r="Q42" s="68">
        <v>21</v>
      </c>
      <c r="R42" s="68">
        <v>95</v>
      </c>
      <c r="S42" s="66"/>
      <c r="T42" s="66"/>
      <c r="U42" s="66"/>
      <c r="V42" s="66"/>
      <c r="W42" s="66"/>
      <c r="X42" s="68">
        <v>5.51</v>
      </c>
      <c r="Y42" s="68">
        <v>121.51</v>
      </c>
      <c r="Z42" s="68">
        <v>982.31</v>
      </c>
      <c r="AA42" s="68">
        <v>982.31</v>
      </c>
      <c r="AB42" s="68">
        <v>9.82</v>
      </c>
      <c r="AC42" s="68">
        <v>147.35</v>
      </c>
      <c r="AD42" s="68">
        <v>29.47</v>
      </c>
      <c r="AE42" s="68">
        <v>1676.07</v>
      </c>
      <c r="AF42" s="68">
        <v>3.41</v>
      </c>
      <c r="AG42" s="66"/>
      <c r="AH42" s="66"/>
      <c r="AI42" s="66"/>
      <c r="AJ42" s="66"/>
      <c r="AK42" s="66"/>
      <c r="AL42" s="68">
        <v>1</v>
      </c>
      <c r="AM42" s="66"/>
      <c r="AN42" s="66"/>
      <c r="AO42" s="68">
        <v>2</v>
      </c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8">
        <v>0.04</v>
      </c>
      <c r="BE42" s="68">
        <v>8.9499999999999993</v>
      </c>
      <c r="BF42" s="68">
        <v>0.97</v>
      </c>
      <c r="BG42" s="68">
        <v>426.87</v>
      </c>
      <c r="BH42" s="68">
        <v>1249.2</v>
      </c>
    </row>
    <row r="43" spans="1:60" ht="80.099999999999994" customHeight="1" x14ac:dyDescent="0.2">
      <c r="A43" s="64">
        <v>41</v>
      </c>
      <c r="B43" s="71"/>
      <c r="C43" s="66" t="s">
        <v>48</v>
      </c>
      <c r="D43" s="67">
        <v>28607031900244</v>
      </c>
      <c r="E43" s="68">
        <v>257</v>
      </c>
      <c r="F43" s="66"/>
      <c r="G43" s="66"/>
      <c r="H43" s="66"/>
      <c r="I43" s="68">
        <v>332.82</v>
      </c>
      <c r="J43" s="68">
        <v>1088.25</v>
      </c>
      <c r="K43" s="68">
        <v>76.180000000000007</v>
      </c>
      <c r="L43" s="68">
        <v>76.180000000000007</v>
      </c>
      <c r="M43" s="66"/>
      <c r="N43" s="68">
        <v>1240.6099999999999</v>
      </c>
      <c r="O43" s="66"/>
      <c r="P43" s="66"/>
      <c r="Q43" s="68">
        <v>14.4</v>
      </c>
      <c r="R43" s="68">
        <v>140</v>
      </c>
      <c r="S43" s="66"/>
      <c r="T43" s="66"/>
      <c r="U43" s="66"/>
      <c r="V43" s="66"/>
      <c r="W43" s="66"/>
      <c r="X43" s="68">
        <v>5.43</v>
      </c>
      <c r="Y43" s="68">
        <v>159.83000000000001</v>
      </c>
      <c r="Z43" s="68">
        <v>927.62</v>
      </c>
      <c r="AA43" s="68">
        <v>927.62</v>
      </c>
      <c r="AB43" s="68">
        <v>9.2799999999999994</v>
      </c>
      <c r="AC43" s="68">
        <v>139.13999999999999</v>
      </c>
      <c r="AD43" s="68">
        <v>27.83</v>
      </c>
      <c r="AE43" s="68">
        <v>1646.58</v>
      </c>
      <c r="AF43" s="68">
        <v>3.33</v>
      </c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8">
        <v>0.01</v>
      </c>
      <c r="BE43" s="68">
        <v>8.9499999999999993</v>
      </c>
      <c r="BF43" s="68">
        <v>0.9</v>
      </c>
      <c r="BG43" s="68">
        <v>404.63</v>
      </c>
      <c r="BH43" s="68">
        <v>1241.95</v>
      </c>
    </row>
    <row r="44" spans="1:60" ht="80.099999999999994" customHeight="1" x14ac:dyDescent="0.2">
      <c r="A44" s="64">
        <v>42</v>
      </c>
      <c r="B44" s="72"/>
      <c r="C44" s="66" t="s">
        <v>49</v>
      </c>
      <c r="D44" s="67">
        <v>26712062501837</v>
      </c>
      <c r="E44" s="68">
        <v>257</v>
      </c>
      <c r="F44" s="68">
        <v>221.56</v>
      </c>
      <c r="G44" s="66"/>
      <c r="H44" s="66"/>
      <c r="I44" s="68">
        <v>332.82</v>
      </c>
      <c r="J44" s="68">
        <v>1088.25</v>
      </c>
      <c r="K44" s="68">
        <v>76.180000000000007</v>
      </c>
      <c r="L44" s="68">
        <v>76.180000000000007</v>
      </c>
      <c r="M44" s="66"/>
      <c r="N44" s="68">
        <v>1240.6099999999999</v>
      </c>
      <c r="O44" s="66"/>
      <c r="P44" s="66"/>
      <c r="Q44" s="68">
        <v>14.4</v>
      </c>
      <c r="R44" s="68">
        <v>145</v>
      </c>
      <c r="S44" s="66"/>
      <c r="T44" s="68">
        <v>14.4</v>
      </c>
      <c r="U44" s="66"/>
      <c r="V44" s="66"/>
      <c r="W44" s="66"/>
      <c r="X44" s="68">
        <v>5.43</v>
      </c>
      <c r="Y44" s="68">
        <v>400.79</v>
      </c>
      <c r="Z44" s="68">
        <v>1163.58</v>
      </c>
      <c r="AA44" s="68">
        <v>1163.58</v>
      </c>
      <c r="AB44" s="68">
        <v>11.64</v>
      </c>
      <c r="AC44" s="68">
        <v>174.54</v>
      </c>
      <c r="AD44" s="68">
        <v>34.909999999999997</v>
      </c>
      <c r="AE44" s="68">
        <v>1932.38</v>
      </c>
      <c r="AF44" s="68">
        <v>3.33</v>
      </c>
      <c r="AG44" s="68">
        <v>34.03</v>
      </c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8">
        <v>0.04</v>
      </c>
      <c r="BE44" s="68">
        <v>10.3</v>
      </c>
      <c r="BF44" s="68">
        <v>4.49</v>
      </c>
      <c r="BG44" s="68">
        <v>514.42999999999995</v>
      </c>
      <c r="BH44" s="68">
        <v>1417.95</v>
      </c>
    </row>
    <row r="45" spans="1:60" ht="80.099999999999994" customHeight="1" x14ac:dyDescent="0.2">
      <c r="A45" s="64">
        <v>43</v>
      </c>
      <c r="B45" s="71"/>
      <c r="C45" s="66" t="s">
        <v>50</v>
      </c>
      <c r="D45" s="67">
        <v>28707062500061</v>
      </c>
      <c r="E45" s="68">
        <v>254</v>
      </c>
      <c r="F45" s="66"/>
      <c r="G45" s="66"/>
      <c r="H45" s="66"/>
      <c r="I45" s="68">
        <v>328.94</v>
      </c>
      <c r="J45" s="68">
        <v>1080.3399999999999</v>
      </c>
      <c r="K45" s="68">
        <v>75.62</v>
      </c>
      <c r="L45" s="68">
        <v>75.62</v>
      </c>
      <c r="M45" s="66"/>
      <c r="N45" s="68">
        <v>1231.58</v>
      </c>
      <c r="O45" s="66"/>
      <c r="P45" s="66"/>
      <c r="Q45" s="68">
        <v>14.4</v>
      </c>
      <c r="R45" s="68">
        <v>50</v>
      </c>
      <c r="S45" s="66"/>
      <c r="T45" s="66"/>
      <c r="U45" s="66"/>
      <c r="V45" s="66"/>
      <c r="W45" s="66"/>
      <c r="X45" s="68">
        <v>5.45</v>
      </c>
      <c r="Y45" s="68">
        <v>69.849999999999994</v>
      </c>
      <c r="Z45" s="68">
        <v>922.49</v>
      </c>
      <c r="AA45" s="68">
        <v>922.49</v>
      </c>
      <c r="AB45" s="68">
        <v>9.2200000000000006</v>
      </c>
      <c r="AC45" s="68">
        <v>138.37</v>
      </c>
      <c r="AD45" s="68">
        <v>27.67</v>
      </c>
      <c r="AE45" s="68">
        <v>1545.77</v>
      </c>
      <c r="AF45" s="68">
        <v>3.29</v>
      </c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8">
        <v>0.01</v>
      </c>
      <c r="BE45" s="68">
        <v>8.1999999999999993</v>
      </c>
      <c r="BF45" s="66"/>
      <c r="BG45" s="68">
        <v>400.07</v>
      </c>
      <c r="BH45" s="68">
        <v>1145.7</v>
      </c>
    </row>
    <row r="46" spans="1:60" ht="80.099999999999994" customHeight="1" x14ac:dyDescent="0.2">
      <c r="A46" s="64">
        <v>44</v>
      </c>
      <c r="B46" s="72"/>
      <c r="C46" s="66" t="s">
        <v>51</v>
      </c>
      <c r="D46" s="67">
        <v>26106032500111</v>
      </c>
      <c r="E46" s="68">
        <v>288</v>
      </c>
      <c r="F46" s="66"/>
      <c r="G46" s="66"/>
      <c r="H46" s="66"/>
      <c r="I46" s="68">
        <v>372.97</v>
      </c>
      <c r="J46" s="68">
        <v>1145.97</v>
      </c>
      <c r="K46" s="68">
        <v>80.22</v>
      </c>
      <c r="L46" s="68">
        <v>80.22</v>
      </c>
      <c r="M46" s="66"/>
      <c r="N46" s="68">
        <v>1306.4100000000001</v>
      </c>
      <c r="O46" s="66"/>
      <c r="P46" s="66"/>
      <c r="Q46" s="68">
        <v>21</v>
      </c>
      <c r="R46" s="68">
        <v>150</v>
      </c>
      <c r="S46" s="66"/>
      <c r="T46" s="66"/>
      <c r="U46" s="66"/>
      <c r="V46" s="66"/>
      <c r="W46" s="68">
        <v>65.680000000000007</v>
      </c>
      <c r="X46" s="68">
        <v>5.98</v>
      </c>
      <c r="Y46" s="68">
        <v>242.66</v>
      </c>
      <c r="Z46" s="68">
        <v>1026.0999999999999</v>
      </c>
      <c r="AA46" s="68">
        <v>1026.0999999999999</v>
      </c>
      <c r="AB46" s="68">
        <v>10.26</v>
      </c>
      <c r="AC46" s="68">
        <v>153.91</v>
      </c>
      <c r="AD46" s="68">
        <v>30.78</v>
      </c>
      <c r="AE46" s="68">
        <v>1822.35</v>
      </c>
      <c r="AF46" s="68">
        <v>3.73</v>
      </c>
      <c r="AG46" s="66"/>
      <c r="AH46" s="66"/>
      <c r="AI46" s="66"/>
      <c r="AJ46" s="68">
        <v>93.35</v>
      </c>
      <c r="AK46" s="66"/>
      <c r="AL46" s="68">
        <v>1</v>
      </c>
      <c r="AM46" s="66"/>
      <c r="AN46" s="66"/>
      <c r="AO46" s="68">
        <v>2</v>
      </c>
      <c r="AP46" s="68">
        <v>1</v>
      </c>
      <c r="AQ46" s="66"/>
      <c r="AR46" s="66"/>
      <c r="AS46" s="66"/>
      <c r="AT46" s="66"/>
      <c r="AU46" s="66"/>
      <c r="AV46" s="66"/>
      <c r="AW46" s="66"/>
      <c r="AX46" s="68">
        <v>345.15</v>
      </c>
      <c r="AY46" s="66"/>
      <c r="AZ46" s="66"/>
      <c r="BA46" s="66"/>
      <c r="BB46" s="66"/>
      <c r="BC46" s="66"/>
      <c r="BD46" s="68">
        <v>0.04</v>
      </c>
      <c r="BE46" s="68">
        <v>9.85</v>
      </c>
      <c r="BF46" s="68">
        <v>3.39</v>
      </c>
      <c r="BG46" s="68">
        <v>894.15</v>
      </c>
      <c r="BH46" s="68">
        <v>928.2</v>
      </c>
    </row>
    <row r="47" spans="1:60" ht="80.099999999999994" customHeight="1" x14ac:dyDescent="0.2">
      <c r="A47" s="64">
        <v>45</v>
      </c>
      <c r="B47" s="71"/>
      <c r="C47" s="66" t="s">
        <v>52</v>
      </c>
      <c r="D47" s="67">
        <v>27203062500221</v>
      </c>
      <c r="E47" s="68">
        <v>274</v>
      </c>
      <c r="F47" s="66"/>
      <c r="G47" s="66"/>
      <c r="H47" s="66"/>
      <c r="I47" s="68">
        <v>354.84</v>
      </c>
      <c r="J47" s="68">
        <v>1145.97</v>
      </c>
      <c r="K47" s="68">
        <v>80.22</v>
      </c>
      <c r="L47" s="68">
        <v>80.22</v>
      </c>
      <c r="M47" s="66"/>
      <c r="N47" s="68">
        <v>1306.4100000000001</v>
      </c>
      <c r="O47" s="66"/>
      <c r="P47" s="66"/>
      <c r="Q47" s="68">
        <v>21</v>
      </c>
      <c r="R47" s="68">
        <v>50</v>
      </c>
      <c r="S47" s="66"/>
      <c r="T47" s="66"/>
      <c r="U47" s="66"/>
      <c r="V47" s="66"/>
      <c r="W47" s="66"/>
      <c r="X47" s="68">
        <v>5.64</v>
      </c>
      <c r="Y47" s="68">
        <v>76.64</v>
      </c>
      <c r="Z47" s="68">
        <v>978.21</v>
      </c>
      <c r="AA47" s="68">
        <v>978.21</v>
      </c>
      <c r="AB47" s="68">
        <v>9.7799999999999994</v>
      </c>
      <c r="AC47" s="68">
        <v>146.72999999999999</v>
      </c>
      <c r="AD47" s="68">
        <v>29.35</v>
      </c>
      <c r="AE47" s="68">
        <v>1643.44</v>
      </c>
      <c r="AF47" s="68">
        <v>3.55</v>
      </c>
      <c r="AG47" s="68">
        <v>49.96</v>
      </c>
      <c r="AH47" s="66"/>
      <c r="AI47" s="66"/>
      <c r="AJ47" s="66"/>
      <c r="AK47" s="68">
        <v>35</v>
      </c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8">
        <v>0.01</v>
      </c>
      <c r="BE47" s="68">
        <v>8.0500000000000007</v>
      </c>
      <c r="BF47" s="66"/>
      <c r="BG47" s="68">
        <v>510.69</v>
      </c>
      <c r="BH47" s="68">
        <v>1132.75</v>
      </c>
    </row>
    <row r="48" spans="1:60" ht="80.099999999999994" customHeight="1" x14ac:dyDescent="0.2">
      <c r="A48" s="64">
        <v>46</v>
      </c>
      <c r="B48" s="72"/>
      <c r="C48" s="66" t="s">
        <v>53</v>
      </c>
      <c r="D48" s="67">
        <v>28505012500157</v>
      </c>
      <c r="E48" s="68">
        <v>278</v>
      </c>
      <c r="F48" s="66"/>
      <c r="G48" s="66"/>
      <c r="H48" s="66"/>
      <c r="I48" s="68">
        <v>360.02</v>
      </c>
      <c r="J48" s="68">
        <v>1174.6199999999999</v>
      </c>
      <c r="K48" s="68">
        <v>82.22</v>
      </c>
      <c r="L48" s="68">
        <v>82.22</v>
      </c>
      <c r="M48" s="66"/>
      <c r="N48" s="68">
        <v>1339.06</v>
      </c>
      <c r="O48" s="66"/>
      <c r="P48" s="66"/>
      <c r="Q48" s="68">
        <v>21</v>
      </c>
      <c r="R48" s="68">
        <v>95</v>
      </c>
      <c r="S48" s="66"/>
      <c r="T48" s="66"/>
      <c r="U48" s="66"/>
      <c r="V48" s="66"/>
      <c r="W48" s="68">
        <v>7.39</v>
      </c>
      <c r="X48" s="68">
        <v>5.63</v>
      </c>
      <c r="Y48" s="68">
        <v>129.02000000000001</v>
      </c>
      <c r="Z48" s="68">
        <v>1013.06</v>
      </c>
      <c r="AA48" s="68">
        <v>1013.06</v>
      </c>
      <c r="AB48" s="68">
        <v>10.130000000000001</v>
      </c>
      <c r="AC48" s="68">
        <v>151.96</v>
      </c>
      <c r="AD48" s="68">
        <v>30.39</v>
      </c>
      <c r="AE48" s="68">
        <v>1736.16</v>
      </c>
      <c r="AF48" s="68">
        <v>3.6</v>
      </c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8">
        <v>0.04</v>
      </c>
      <c r="BE48" s="68">
        <v>9.3000000000000007</v>
      </c>
      <c r="BF48" s="68">
        <v>1.85</v>
      </c>
      <c r="BG48" s="68">
        <v>441.11</v>
      </c>
      <c r="BH48" s="68">
        <v>1295.05</v>
      </c>
    </row>
    <row r="49" spans="1:60" ht="80.099999999999994" customHeight="1" x14ac:dyDescent="0.2">
      <c r="A49" s="64">
        <v>47</v>
      </c>
      <c r="B49" s="71"/>
      <c r="C49" s="66" t="s">
        <v>54</v>
      </c>
      <c r="D49" s="67">
        <v>28206262500473</v>
      </c>
      <c r="E49" s="68">
        <v>274</v>
      </c>
      <c r="F49" s="66"/>
      <c r="G49" s="66"/>
      <c r="H49" s="66"/>
      <c r="I49" s="68">
        <v>354.84</v>
      </c>
      <c r="J49" s="68">
        <v>1145.97</v>
      </c>
      <c r="K49" s="68">
        <v>80.22</v>
      </c>
      <c r="L49" s="68">
        <v>80.22</v>
      </c>
      <c r="M49" s="66"/>
      <c r="N49" s="68">
        <v>1306.4100000000001</v>
      </c>
      <c r="O49" s="66"/>
      <c r="P49" s="66"/>
      <c r="Q49" s="68">
        <v>21</v>
      </c>
      <c r="R49" s="68">
        <v>95</v>
      </c>
      <c r="S49" s="66"/>
      <c r="T49" s="68">
        <v>21</v>
      </c>
      <c r="U49" s="66"/>
      <c r="V49" s="66"/>
      <c r="W49" s="66"/>
      <c r="X49" s="68">
        <v>5.58</v>
      </c>
      <c r="Y49" s="68">
        <v>142.58000000000001</v>
      </c>
      <c r="Z49" s="68">
        <v>999.15</v>
      </c>
      <c r="AA49" s="68">
        <v>999.15</v>
      </c>
      <c r="AB49" s="68">
        <v>9.99</v>
      </c>
      <c r="AC49" s="68">
        <v>149.87</v>
      </c>
      <c r="AD49" s="68">
        <v>29.97</v>
      </c>
      <c r="AE49" s="68">
        <v>1713.35</v>
      </c>
      <c r="AF49" s="68">
        <v>3.55</v>
      </c>
      <c r="AG49" s="66"/>
      <c r="AH49" s="66"/>
      <c r="AI49" s="66"/>
      <c r="AJ49" s="68">
        <v>56.25</v>
      </c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8">
        <v>0.04</v>
      </c>
      <c r="BE49" s="68">
        <v>9.15</v>
      </c>
      <c r="BF49" s="68">
        <v>1.51</v>
      </c>
      <c r="BG49" s="68">
        <v>490.9</v>
      </c>
      <c r="BH49" s="68">
        <v>1222.45</v>
      </c>
    </row>
    <row r="50" spans="1:60" ht="80.099999999999994" customHeight="1" x14ac:dyDescent="0.2">
      <c r="A50" s="64">
        <v>48</v>
      </c>
      <c r="B50" s="72"/>
      <c r="C50" s="66" t="s">
        <v>55</v>
      </c>
      <c r="D50" s="67">
        <v>28307182502212</v>
      </c>
      <c r="E50" s="68">
        <v>260</v>
      </c>
      <c r="F50" s="68">
        <v>221.37</v>
      </c>
      <c r="G50" s="66"/>
      <c r="H50" s="66"/>
      <c r="I50" s="68">
        <v>336.71</v>
      </c>
      <c r="J50" s="68">
        <v>1096.17</v>
      </c>
      <c r="K50" s="68">
        <v>76.73</v>
      </c>
      <c r="L50" s="68">
        <v>76.73</v>
      </c>
      <c r="M50" s="66"/>
      <c r="N50" s="68">
        <v>1249.6300000000001</v>
      </c>
      <c r="O50" s="66"/>
      <c r="P50" s="66"/>
      <c r="Q50" s="68">
        <v>14.4</v>
      </c>
      <c r="R50" s="68">
        <v>50</v>
      </c>
      <c r="S50" s="66"/>
      <c r="T50" s="66"/>
      <c r="U50" s="66"/>
      <c r="V50" s="66"/>
      <c r="W50" s="66"/>
      <c r="X50" s="68">
        <v>5.47</v>
      </c>
      <c r="Y50" s="68">
        <v>291.24</v>
      </c>
      <c r="Z50" s="68">
        <v>1154.1600000000001</v>
      </c>
      <c r="AA50" s="68">
        <v>1154.1600000000001</v>
      </c>
      <c r="AB50" s="68">
        <v>11.54</v>
      </c>
      <c r="AC50" s="68">
        <v>173.12</v>
      </c>
      <c r="AD50" s="68">
        <v>34.619999999999997</v>
      </c>
      <c r="AE50" s="68">
        <v>1830.86</v>
      </c>
      <c r="AF50" s="68">
        <v>3.37</v>
      </c>
      <c r="AG50" s="68">
        <v>16</v>
      </c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8">
        <v>0.01</v>
      </c>
      <c r="BE50" s="68">
        <v>9.65</v>
      </c>
      <c r="BF50" s="68">
        <v>2.86</v>
      </c>
      <c r="BG50" s="68">
        <v>492.61</v>
      </c>
      <c r="BH50" s="68">
        <v>1338.25</v>
      </c>
    </row>
    <row r="51" spans="1:60" ht="80.099999999999994" customHeight="1" x14ac:dyDescent="0.2">
      <c r="A51" s="64">
        <v>49</v>
      </c>
      <c r="B51" s="71"/>
      <c r="C51" s="66" t="s">
        <v>56</v>
      </c>
      <c r="D51" s="67">
        <v>28507012500494</v>
      </c>
      <c r="E51" s="68">
        <v>257</v>
      </c>
      <c r="F51" s="68">
        <v>217.56</v>
      </c>
      <c r="G51" s="68">
        <v>97</v>
      </c>
      <c r="H51" s="66"/>
      <c r="I51" s="68">
        <v>332.82</v>
      </c>
      <c r="J51" s="68">
        <v>1088.25</v>
      </c>
      <c r="K51" s="68">
        <v>76.180000000000007</v>
      </c>
      <c r="L51" s="68">
        <v>76.180000000000007</v>
      </c>
      <c r="M51" s="66"/>
      <c r="N51" s="68">
        <v>1240.6099999999999</v>
      </c>
      <c r="O51" s="66"/>
      <c r="P51" s="66"/>
      <c r="Q51" s="68">
        <v>14.4</v>
      </c>
      <c r="R51" s="68">
        <v>100</v>
      </c>
      <c r="S51" s="66"/>
      <c r="T51" s="68">
        <v>14.4</v>
      </c>
      <c r="U51" s="66"/>
      <c r="V51" s="66"/>
      <c r="W51" s="66"/>
      <c r="X51" s="68">
        <v>5.43</v>
      </c>
      <c r="Y51" s="68">
        <v>448.79</v>
      </c>
      <c r="Z51" s="68">
        <v>1256.58</v>
      </c>
      <c r="AA51" s="68">
        <v>1256.58</v>
      </c>
      <c r="AB51" s="68">
        <v>12.57</v>
      </c>
      <c r="AC51" s="68">
        <v>188.49</v>
      </c>
      <c r="AD51" s="68">
        <v>37.700000000000003</v>
      </c>
      <c r="AE51" s="68">
        <v>1998.05</v>
      </c>
      <c r="AF51" s="68">
        <v>3.33</v>
      </c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8">
        <v>0.01</v>
      </c>
      <c r="BE51" s="68">
        <v>10.8</v>
      </c>
      <c r="BF51" s="68">
        <v>5.92</v>
      </c>
      <c r="BG51" s="68">
        <v>510.2</v>
      </c>
      <c r="BH51" s="68">
        <v>1487.85</v>
      </c>
    </row>
    <row r="52" spans="1:60" ht="80.099999999999994" customHeight="1" x14ac:dyDescent="0.2">
      <c r="A52" s="64">
        <v>50</v>
      </c>
      <c r="B52" s="72"/>
      <c r="C52" s="66" t="s">
        <v>57</v>
      </c>
      <c r="D52" s="67">
        <v>28112020101791</v>
      </c>
      <c r="E52" s="68">
        <v>255</v>
      </c>
      <c r="F52" s="68">
        <v>215.21</v>
      </c>
      <c r="G52" s="68">
        <v>63.05</v>
      </c>
      <c r="H52" s="66"/>
      <c r="I52" s="68">
        <v>330.23</v>
      </c>
      <c r="J52" s="68">
        <v>671.14</v>
      </c>
      <c r="K52" s="68">
        <v>46.98</v>
      </c>
      <c r="L52" s="68">
        <v>46.98</v>
      </c>
      <c r="M52" s="66"/>
      <c r="N52" s="68">
        <v>765.1</v>
      </c>
      <c r="O52" s="66"/>
      <c r="P52" s="66"/>
      <c r="Q52" s="68">
        <v>9.36</v>
      </c>
      <c r="R52" s="68">
        <v>150</v>
      </c>
      <c r="S52" s="66"/>
      <c r="T52" s="68">
        <v>9.36</v>
      </c>
      <c r="U52" s="66"/>
      <c r="V52" s="66"/>
      <c r="W52" s="66"/>
      <c r="X52" s="68">
        <v>3.34</v>
      </c>
      <c r="Y52" s="68">
        <v>450.32</v>
      </c>
      <c r="Z52" s="68">
        <v>1159.05</v>
      </c>
      <c r="AA52" s="68">
        <v>1159.05</v>
      </c>
      <c r="AB52" s="68">
        <v>11.59</v>
      </c>
      <c r="AC52" s="68">
        <v>173.86</v>
      </c>
      <c r="AD52" s="68">
        <v>34.770000000000003</v>
      </c>
      <c r="AE52" s="68">
        <v>1504.98</v>
      </c>
      <c r="AF52" s="68">
        <v>3.3</v>
      </c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8">
        <v>0.04</v>
      </c>
      <c r="BE52" s="68">
        <v>7.4</v>
      </c>
      <c r="BF52" s="66"/>
      <c r="BG52" s="68">
        <v>470.73</v>
      </c>
      <c r="BH52" s="68">
        <v>1034.25</v>
      </c>
    </row>
    <row r="53" spans="1:60" ht="80.099999999999994" customHeight="1" x14ac:dyDescent="0.2">
      <c r="A53" s="64">
        <v>51</v>
      </c>
      <c r="B53" s="71"/>
      <c r="C53" s="66" t="s">
        <v>58</v>
      </c>
      <c r="D53" s="67">
        <v>27912222500339</v>
      </c>
      <c r="E53" s="68">
        <v>284</v>
      </c>
      <c r="F53" s="66"/>
      <c r="G53" s="68">
        <v>97</v>
      </c>
      <c r="H53" s="68">
        <v>200</v>
      </c>
      <c r="I53" s="68">
        <v>367.79</v>
      </c>
      <c r="J53" s="68">
        <v>1145.97</v>
      </c>
      <c r="K53" s="68">
        <v>80.22</v>
      </c>
      <c r="L53" s="68">
        <v>80.22</v>
      </c>
      <c r="M53" s="66"/>
      <c r="N53" s="68">
        <v>1306.4100000000001</v>
      </c>
      <c r="O53" s="66"/>
      <c r="P53" s="66"/>
      <c r="Q53" s="68">
        <v>21</v>
      </c>
      <c r="R53" s="68">
        <v>145</v>
      </c>
      <c r="S53" s="66"/>
      <c r="T53" s="66"/>
      <c r="U53" s="66"/>
      <c r="V53" s="66"/>
      <c r="W53" s="68">
        <v>29.66</v>
      </c>
      <c r="X53" s="68">
        <v>5.7</v>
      </c>
      <c r="Y53" s="68">
        <v>498.36</v>
      </c>
      <c r="Z53" s="68">
        <v>1291.98</v>
      </c>
      <c r="AA53" s="68">
        <v>1291.98</v>
      </c>
      <c r="AB53" s="68">
        <v>12.92</v>
      </c>
      <c r="AC53" s="68">
        <v>193.8</v>
      </c>
      <c r="AD53" s="68">
        <v>38.76</v>
      </c>
      <c r="AE53" s="68">
        <v>2127.4899999999998</v>
      </c>
      <c r="AF53" s="68">
        <v>3.68</v>
      </c>
      <c r="AG53" s="66"/>
      <c r="AH53" s="66"/>
      <c r="AI53" s="66"/>
      <c r="AJ53" s="66"/>
      <c r="AK53" s="66"/>
      <c r="AL53" s="68">
        <v>1</v>
      </c>
      <c r="AM53" s="66"/>
      <c r="AN53" s="66"/>
      <c r="AO53" s="68">
        <v>2</v>
      </c>
      <c r="AP53" s="68">
        <v>1</v>
      </c>
      <c r="AQ53" s="68">
        <v>43.6</v>
      </c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8">
        <v>0.01</v>
      </c>
      <c r="BE53" s="68">
        <v>11.55</v>
      </c>
      <c r="BF53" s="68">
        <v>7.9</v>
      </c>
      <c r="BG53" s="68">
        <v>583.39</v>
      </c>
      <c r="BH53" s="68">
        <v>1544.1</v>
      </c>
    </row>
    <row r="54" spans="1:60" ht="80.099999999999994" customHeight="1" x14ac:dyDescent="0.2">
      <c r="A54" s="64">
        <v>52</v>
      </c>
      <c r="B54" s="72"/>
      <c r="C54" s="66" t="s">
        <v>204</v>
      </c>
      <c r="D54" s="67">
        <v>28109012500413</v>
      </c>
      <c r="E54" s="68">
        <v>264</v>
      </c>
      <c r="F54" s="68">
        <v>226.45</v>
      </c>
      <c r="G54" s="66"/>
      <c r="H54" s="66"/>
      <c r="I54" s="68">
        <v>341.89</v>
      </c>
      <c r="J54" s="68">
        <v>752.82</v>
      </c>
      <c r="K54" s="68">
        <v>52.7</v>
      </c>
      <c r="L54" s="68">
        <v>52.7</v>
      </c>
      <c r="M54" s="66"/>
      <c r="N54" s="68">
        <v>858.22</v>
      </c>
      <c r="O54" s="66"/>
      <c r="P54" s="66"/>
      <c r="Q54" s="68">
        <v>9.36</v>
      </c>
      <c r="R54" s="68">
        <v>100</v>
      </c>
      <c r="S54" s="66"/>
      <c r="T54" s="68">
        <v>9.36</v>
      </c>
      <c r="U54" s="66"/>
      <c r="V54" s="66"/>
      <c r="W54" s="66"/>
      <c r="X54" s="68">
        <v>3.7</v>
      </c>
      <c r="Y54" s="68">
        <v>348.87</v>
      </c>
      <c r="Z54" s="68">
        <v>1239.3699999999999</v>
      </c>
      <c r="AA54" s="68">
        <v>1239.3699999999999</v>
      </c>
      <c r="AB54" s="68">
        <v>12.39</v>
      </c>
      <c r="AC54" s="68">
        <v>185.91</v>
      </c>
      <c r="AD54" s="68">
        <v>37.18</v>
      </c>
      <c r="AE54" s="68">
        <v>1514.37</v>
      </c>
      <c r="AF54" s="68">
        <v>3.42</v>
      </c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8">
        <v>182</v>
      </c>
      <c r="AZ54" s="66"/>
      <c r="BA54" s="66"/>
      <c r="BB54" s="66"/>
      <c r="BC54" s="66"/>
      <c r="BD54" s="68">
        <v>0.04</v>
      </c>
      <c r="BE54" s="68">
        <v>7.25</v>
      </c>
      <c r="BF54" s="66"/>
      <c r="BG54" s="68">
        <v>680.77</v>
      </c>
      <c r="BH54" s="68">
        <v>833.6</v>
      </c>
    </row>
    <row r="55" spans="1:60" ht="80.099999999999994" customHeight="1" x14ac:dyDescent="0.2">
      <c r="A55" s="64">
        <v>53</v>
      </c>
      <c r="B55" s="71"/>
      <c r="C55" s="66" t="s">
        <v>59</v>
      </c>
      <c r="D55" s="67">
        <v>27909242500041</v>
      </c>
      <c r="E55" s="68">
        <v>270</v>
      </c>
      <c r="F55" s="66"/>
      <c r="G55" s="66"/>
      <c r="H55" s="66"/>
      <c r="I55" s="68">
        <v>349.66</v>
      </c>
      <c r="J55" s="68">
        <v>1126.3599999999999</v>
      </c>
      <c r="K55" s="68">
        <v>78.849999999999994</v>
      </c>
      <c r="L55" s="68">
        <v>78.849999999999994</v>
      </c>
      <c r="M55" s="66"/>
      <c r="N55" s="68">
        <v>1284.06</v>
      </c>
      <c r="O55" s="66"/>
      <c r="P55" s="66"/>
      <c r="Q55" s="68">
        <v>21</v>
      </c>
      <c r="R55" s="68">
        <v>145</v>
      </c>
      <c r="S55" s="66"/>
      <c r="T55" s="66"/>
      <c r="U55" s="66"/>
      <c r="V55" s="66"/>
      <c r="W55" s="66"/>
      <c r="X55" s="68">
        <v>5.53</v>
      </c>
      <c r="Y55" s="68">
        <v>171.53</v>
      </c>
      <c r="Z55" s="68">
        <v>960.93</v>
      </c>
      <c r="AA55" s="68">
        <v>960.93</v>
      </c>
      <c r="AB55" s="68">
        <v>9.61</v>
      </c>
      <c r="AC55" s="68">
        <v>144.13999999999999</v>
      </c>
      <c r="AD55" s="68">
        <v>28.83</v>
      </c>
      <c r="AE55" s="68">
        <v>1711.6</v>
      </c>
      <c r="AF55" s="68">
        <v>3.5</v>
      </c>
      <c r="AG55" s="66"/>
      <c r="AH55" s="66"/>
      <c r="AI55" s="66"/>
      <c r="AJ55" s="66"/>
      <c r="AK55" s="68">
        <v>35</v>
      </c>
      <c r="AL55" s="66"/>
      <c r="AM55" s="66"/>
      <c r="AN55" s="66"/>
      <c r="AO55" s="66"/>
      <c r="AP55" s="66"/>
      <c r="AQ55" s="68">
        <v>65</v>
      </c>
      <c r="AR55" s="66"/>
      <c r="AS55" s="66"/>
      <c r="AT55" s="66"/>
      <c r="AU55" s="66"/>
      <c r="AV55" s="66"/>
      <c r="AW55" s="68">
        <v>240.66</v>
      </c>
      <c r="AX55" s="66"/>
      <c r="AY55" s="66"/>
      <c r="AZ55" s="66"/>
      <c r="BA55" s="66"/>
      <c r="BB55" s="66"/>
      <c r="BC55" s="66"/>
      <c r="BD55" s="68">
        <v>0.02</v>
      </c>
      <c r="BE55" s="68">
        <v>9</v>
      </c>
      <c r="BF55" s="68">
        <v>1.05</v>
      </c>
      <c r="BG55" s="68">
        <v>761.4</v>
      </c>
      <c r="BH55" s="68">
        <v>950.2</v>
      </c>
    </row>
    <row r="56" spans="1:60" ht="80.099999999999994" customHeight="1" x14ac:dyDescent="0.2">
      <c r="A56" s="64">
        <v>54</v>
      </c>
      <c r="B56" s="72"/>
      <c r="C56" s="66" t="s">
        <v>60</v>
      </c>
      <c r="D56" s="67">
        <v>28004262500242</v>
      </c>
      <c r="E56" s="68">
        <v>274</v>
      </c>
      <c r="F56" s="66"/>
      <c r="G56" s="66"/>
      <c r="H56" s="66"/>
      <c r="I56" s="68">
        <v>354.84</v>
      </c>
      <c r="J56" s="68">
        <v>1145.97</v>
      </c>
      <c r="K56" s="68">
        <v>80.22</v>
      </c>
      <c r="L56" s="68">
        <v>80.22</v>
      </c>
      <c r="M56" s="66"/>
      <c r="N56" s="68">
        <v>1306.4100000000001</v>
      </c>
      <c r="O56" s="66"/>
      <c r="P56" s="66"/>
      <c r="Q56" s="68">
        <v>21</v>
      </c>
      <c r="R56" s="68">
        <v>100</v>
      </c>
      <c r="S56" s="66"/>
      <c r="T56" s="66"/>
      <c r="U56" s="68">
        <v>11</v>
      </c>
      <c r="V56" s="66"/>
      <c r="W56" s="66"/>
      <c r="X56" s="68">
        <v>5.58</v>
      </c>
      <c r="Y56" s="68">
        <v>137.58000000000001</v>
      </c>
      <c r="Z56" s="68">
        <v>989.15</v>
      </c>
      <c r="AA56" s="68">
        <v>989.15</v>
      </c>
      <c r="AB56" s="68">
        <v>9.89</v>
      </c>
      <c r="AC56" s="68">
        <v>148.37</v>
      </c>
      <c r="AD56" s="68">
        <v>29.67</v>
      </c>
      <c r="AE56" s="68">
        <v>1706.45</v>
      </c>
      <c r="AF56" s="68">
        <v>3.55</v>
      </c>
      <c r="AG56" s="68">
        <v>5.19</v>
      </c>
      <c r="AH56" s="66"/>
      <c r="AI56" s="66"/>
      <c r="AJ56" s="68">
        <v>116.6</v>
      </c>
      <c r="AK56" s="68">
        <v>35</v>
      </c>
      <c r="AL56" s="66"/>
      <c r="AM56" s="66"/>
      <c r="AN56" s="66"/>
      <c r="AO56" s="66"/>
      <c r="AP56" s="66"/>
      <c r="AQ56" s="68">
        <v>43.6</v>
      </c>
      <c r="AR56" s="66"/>
      <c r="AS56" s="66"/>
      <c r="AT56" s="66"/>
      <c r="AU56" s="66"/>
      <c r="AV56" s="68">
        <v>20</v>
      </c>
      <c r="AW56" s="66"/>
      <c r="AX56" s="66"/>
      <c r="AY56" s="66"/>
      <c r="AZ56" s="66"/>
      <c r="BA56" s="66"/>
      <c r="BB56" s="66"/>
      <c r="BC56" s="66"/>
      <c r="BD56" s="68">
        <v>0.02</v>
      </c>
      <c r="BE56" s="68">
        <v>8.85</v>
      </c>
      <c r="BF56" s="68">
        <v>0.64</v>
      </c>
      <c r="BG56" s="68">
        <v>650.85</v>
      </c>
      <c r="BH56" s="68">
        <v>1055.5999999999999</v>
      </c>
    </row>
    <row r="57" spans="1:60" ht="80.099999999999994" customHeight="1" x14ac:dyDescent="0.2">
      <c r="A57" s="64">
        <v>55</v>
      </c>
      <c r="B57" s="71"/>
      <c r="C57" s="66" t="s">
        <v>61</v>
      </c>
      <c r="D57" s="67">
        <v>28603178800223</v>
      </c>
      <c r="E57" s="68">
        <v>266</v>
      </c>
      <c r="F57" s="66"/>
      <c r="G57" s="66"/>
      <c r="H57" s="66"/>
      <c r="I57" s="68">
        <v>344.48</v>
      </c>
      <c r="J57" s="68">
        <v>1145.17</v>
      </c>
      <c r="K57" s="68">
        <v>80.16</v>
      </c>
      <c r="L57" s="68">
        <v>80.16</v>
      </c>
      <c r="M57" s="66"/>
      <c r="N57" s="68">
        <v>1305.49</v>
      </c>
      <c r="O57" s="66"/>
      <c r="P57" s="66"/>
      <c r="Q57" s="68">
        <v>21</v>
      </c>
      <c r="R57" s="68">
        <v>50</v>
      </c>
      <c r="S57" s="66"/>
      <c r="T57" s="66"/>
      <c r="U57" s="66"/>
      <c r="V57" s="66"/>
      <c r="W57" s="66"/>
      <c r="X57" s="68">
        <v>5.54</v>
      </c>
      <c r="Y57" s="68">
        <v>76.540000000000006</v>
      </c>
      <c r="Z57" s="68">
        <v>987.55</v>
      </c>
      <c r="AA57" s="68">
        <v>987.55</v>
      </c>
      <c r="AB57" s="68">
        <v>9.8800000000000008</v>
      </c>
      <c r="AC57" s="68">
        <v>148.13</v>
      </c>
      <c r="AD57" s="68">
        <v>29.63</v>
      </c>
      <c r="AE57" s="68">
        <v>1642</v>
      </c>
      <c r="AF57" s="68">
        <v>3.44</v>
      </c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8">
        <v>50</v>
      </c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8">
        <v>0.04</v>
      </c>
      <c r="BE57" s="68">
        <v>8.6999999999999993</v>
      </c>
      <c r="BF57" s="68">
        <v>0.24</v>
      </c>
      <c r="BG57" s="68">
        <v>475.8</v>
      </c>
      <c r="BH57" s="68">
        <v>1166.2</v>
      </c>
    </row>
    <row r="58" spans="1:60" ht="80.099999999999994" customHeight="1" x14ac:dyDescent="0.2">
      <c r="A58" s="64">
        <v>56</v>
      </c>
      <c r="B58" s="72"/>
      <c r="C58" s="66" t="s">
        <v>62</v>
      </c>
      <c r="D58" s="67">
        <v>28612082503685</v>
      </c>
      <c r="E58" s="68">
        <v>260</v>
      </c>
      <c r="F58" s="66"/>
      <c r="G58" s="66"/>
      <c r="H58" s="66"/>
      <c r="I58" s="68">
        <v>336.71</v>
      </c>
      <c r="J58" s="68">
        <v>1096.17</v>
      </c>
      <c r="K58" s="68">
        <v>76.73</v>
      </c>
      <c r="L58" s="68">
        <v>76.73</v>
      </c>
      <c r="M58" s="66"/>
      <c r="N58" s="68">
        <v>1249.6300000000001</v>
      </c>
      <c r="O58" s="66"/>
      <c r="P58" s="66"/>
      <c r="Q58" s="68">
        <v>14.4</v>
      </c>
      <c r="R58" s="68">
        <v>50</v>
      </c>
      <c r="S58" s="68">
        <v>19.2</v>
      </c>
      <c r="T58" s="66"/>
      <c r="U58" s="66"/>
      <c r="V58" s="66"/>
      <c r="W58" s="66"/>
      <c r="X58" s="68">
        <v>5.47</v>
      </c>
      <c r="Y58" s="68">
        <v>89.07</v>
      </c>
      <c r="Z58" s="68">
        <v>951.99</v>
      </c>
      <c r="AA58" s="68">
        <v>951.99</v>
      </c>
      <c r="AB58" s="68">
        <v>9.52</v>
      </c>
      <c r="AC58" s="68">
        <v>142.80000000000001</v>
      </c>
      <c r="AD58" s="68">
        <v>28.56</v>
      </c>
      <c r="AE58" s="68">
        <v>1590.29</v>
      </c>
      <c r="AF58" s="68">
        <v>3.37</v>
      </c>
      <c r="AG58" s="66"/>
      <c r="AH58" s="66"/>
      <c r="AI58" s="66"/>
      <c r="AJ58" s="66"/>
      <c r="AK58" s="66"/>
      <c r="AL58" s="68">
        <v>1</v>
      </c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8">
        <v>0.04</v>
      </c>
      <c r="BE58" s="68">
        <v>8.4499999999999993</v>
      </c>
      <c r="BF58" s="66"/>
      <c r="BG58" s="68">
        <v>412.94</v>
      </c>
      <c r="BH58" s="68">
        <v>1177.3499999999999</v>
      </c>
    </row>
    <row r="59" spans="1:60" ht="80.099999999999994" customHeight="1" x14ac:dyDescent="0.2">
      <c r="A59" s="64">
        <v>57</v>
      </c>
      <c r="B59" s="71"/>
      <c r="C59" s="66" t="s">
        <v>64</v>
      </c>
      <c r="D59" s="67">
        <v>28508292500032</v>
      </c>
      <c r="E59" s="68">
        <v>252</v>
      </c>
      <c r="F59" s="68">
        <v>209.09</v>
      </c>
      <c r="G59" s="66"/>
      <c r="H59" s="66"/>
      <c r="I59" s="68">
        <v>326.35000000000002</v>
      </c>
      <c r="J59" s="68">
        <v>1025.45</v>
      </c>
      <c r="K59" s="68">
        <v>71.78</v>
      </c>
      <c r="L59" s="68">
        <v>71.78</v>
      </c>
      <c r="M59" s="66"/>
      <c r="N59" s="68">
        <v>1169.01</v>
      </c>
      <c r="O59" s="66"/>
      <c r="P59" s="66"/>
      <c r="Q59" s="68">
        <v>14.4</v>
      </c>
      <c r="R59" s="68">
        <v>50</v>
      </c>
      <c r="S59" s="66"/>
      <c r="T59" s="68">
        <v>14.4</v>
      </c>
      <c r="U59" s="66"/>
      <c r="V59" s="66"/>
      <c r="W59" s="66"/>
      <c r="X59" s="68">
        <v>5.0999999999999996</v>
      </c>
      <c r="Y59" s="68">
        <v>292.99</v>
      </c>
      <c r="Z59" s="68">
        <v>1085.6500000000001</v>
      </c>
      <c r="AA59" s="68">
        <v>1085.6500000000001</v>
      </c>
      <c r="AB59" s="68">
        <v>10.86</v>
      </c>
      <c r="AC59" s="68">
        <v>162.85</v>
      </c>
      <c r="AD59" s="68">
        <v>32.57</v>
      </c>
      <c r="AE59" s="68">
        <v>1736.81</v>
      </c>
      <c r="AF59" s="68">
        <v>3.26</v>
      </c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8">
        <v>38.5</v>
      </c>
      <c r="BA59" s="66"/>
      <c r="BB59" s="66"/>
      <c r="BC59" s="66"/>
      <c r="BD59" s="66"/>
      <c r="BE59" s="68">
        <v>9.25</v>
      </c>
      <c r="BF59" s="68">
        <v>1.79</v>
      </c>
      <c r="BG59" s="68">
        <v>489.46</v>
      </c>
      <c r="BH59" s="68">
        <v>1247.3499999999999</v>
      </c>
    </row>
    <row r="60" spans="1:60" ht="80.099999999999994" customHeight="1" x14ac:dyDescent="0.2">
      <c r="A60" s="64">
        <v>58</v>
      </c>
      <c r="B60" s="72"/>
      <c r="C60" s="66" t="s">
        <v>63</v>
      </c>
      <c r="D60" s="67">
        <v>28109172500291</v>
      </c>
      <c r="E60" s="68">
        <v>260</v>
      </c>
      <c r="F60" s="68">
        <v>219.37</v>
      </c>
      <c r="G60" s="66"/>
      <c r="H60" s="66"/>
      <c r="I60" s="68">
        <v>336.71</v>
      </c>
      <c r="J60" s="68">
        <v>1096.17</v>
      </c>
      <c r="K60" s="68">
        <v>76.73</v>
      </c>
      <c r="L60" s="68">
        <v>76.73</v>
      </c>
      <c r="M60" s="66"/>
      <c r="N60" s="68">
        <v>1249.6300000000001</v>
      </c>
      <c r="O60" s="66"/>
      <c r="P60" s="66"/>
      <c r="Q60" s="68">
        <v>14.4</v>
      </c>
      <c r="R60" s="68">
        <v>50</v>
      </c>
      <c r="S60" s="66"/>
      <c r="T60" s="66"/>
      <c r="U60" s="66"/>
      <c r="V60" s="66"/>
      <c r="W60" s="66"/>
      <c r="X60" s="68">
        <v>5.47</v>
      </c>
      <c r="Y60" s="68">
        <v>289.24</v>
      </c>
      <c r="Z60" s="68">
        <v>1152.1600000000001</v>
      </c>
      <c r="AA60" s="68">
        <v>1152.1600000000001</v>
      </c>
      <c r="AB60" s="68">
        <v>11.52</v>
      </c>
      <c r="AC60" s="68">
        <v>172.82</v>
      </c>
      <c r="AD60" s="68">
        <v>34.56</v>
      </c>
      <c r="AE60" s="68">
        <v>1828.48</v>
      </c>
      <c r="AF60" s="68">
        <v>3.37</v>
      </c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8">
        <v>0.04</v>
      </c>
      <c r="BE60" s="68">
        <v>9.75</v>
      </c>
      <c r="BF60" s="68">
        <v>3.15</v>
      </c>
      <c r="BG60" s="68">
        <v>476.43</v>
      </c>
      <c r="BH60" s="68">
        <v>1352.05</v>
      </c>
    </row>
    <row r="61" spans="1:60" ht="80.099999999999994" customHeight="1" x14ac:dyDescent="0.2">
      <c r="A61" s="64">
        <v>59</v>
      </c>
      <c r="B61" s="71"/>
      <c r="C61" s="66" t="s">
        <v>65</v>
      </c>
      <c r="D61" s="67">
        <v>28801012517392</v>
      </c>
      <c r="E61" s="68">
        <v>254</v>
      </c>
      <c r="F61" s="68">
        <v>213.75</v>
      </c>
      <c r="G61" s="66"/>
      <c r="H61" s="66"/>
      <c r="I61" s="68">
        <v>328.94</v>
      </c>
      <c r="J61" s="68">
        <v>1080.3399999999999</v>
      </c>
      <c r="K61" s="68">
        <v>75.62</v>
      </c>
      <c r="L61" s="68">
        <v>75.62</v>
      </c>
      <c r="M61" s="66"/>
      <c r="N61" s="68">
        <v>1231.58</v>
      </c>
      <c r="O61" s="66"/>
      <c r="P61" s="66"/>
      <c r="Q61" s="68">
        <v>14.4</v>
      </c>
      <c r="R61" s="68">
        <v>100</v>
      </c>
      <c r="S61" s="66"/>
      <c r="T61" s="66"/>
      <c r="U61" s="66"/>
      <c r="V61" s="66"/>
      <c r="W61" s="66"/>
      <c r="X61" s="68">
        <v>5.45</v>
      </c>
      <c r="Y61" s="68">
        <v>333.6</v>
      </c>
      <c r="Z61" s="68">
        <v>1136.24</v>
      </c>
      <c r="AA61" s="68">
        <v>1136.24</v>
      </c>
      <c r="AB61" s="68">
        <v>11.36</v>
      </c>
      <c r="AC61" s="68">
        <v>170.44</v>
      </c>
      <c r="AD61" s="68">
        <v>34.090000000000003</v>
      </c>
      <c r="AE61" s="68">
        <v>1850.15</v>
      </c>
      <c r="AF61" s="68">
        <v>3.29</v>
      </c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8">
        <v>0.03</v>
      </c>
      <c r="BE61" s="68">
        <v>10</v>
      </c>
      <c r="BF61" s="68">
        <v>3.72</v>
      </c>
      <c r="BG61" s="68">
        <v>469.75</v>
      </c>
      <c r="BH61" s="68">
        <v>1380.4</v>
      </c>
    </row>
    <row r="62" spans="1:60" ht="80.099999999999994" customHeight="1" x14ac:dyDescent="0.2">
      <c r="A62" s="64">
        <v>60</v>
      </c>
      <c r="B62" s="72"/>
      <c r="C62" s="66" t="s">
        <v>66</v>
      </c>
      <c r="D62" s="67">
        <v>28301222500171</v>
      </c>
      <c r="E62" s="68">
        <v>260</v>
      </c>
      <c r="F62" s="66"/>
      <c r="G62" s="66"/>
      <c r="H62" s="66"/>
      <c r="I62" s="68">
        <v>336.71</v>
      </c>
      <c r="J62" s="68">
        <v>1096.17</v>
      </c>
      <c r="K62" s="68">
        <v>76.73</v>
      </c>
      <c r="L62" s="68">
        <v>76.73</v>
      </c>
      <c r="M62" s="66"/>
      <c r="N62" s="68">
        <v>1249.6300000000001</v>
      </c>
      <c r="O62" s="66"/>
      <c r="P62" s="66"/>
      <c r="Q62" s="68">
        <v>14.4</v>
      </c>
      <c r="R62" s="68">
        <v>50</v>
      </c>
      <c r="S62" s="66"/>
      <c r="T62" s="66"/>
      <c r="U62" s="66"/>
      <c r="V62" s="66"/>
      <c r="W62" s="66"/>
      <c r="X62" s="68">
        <v>5.47</v>
      </c>
      <c r="Y62" s="68">
        <v>69.87</v>
      </c>
      <c r="Z62" s="68">
        <v>932.79</v>
      </c>
      <c r="AA62" s="68">
        <v>932.79</v>
      </c>
      <c r="AB62" s="68">
        <v>9.33</v>
      </c>
      <c r="AC62" s="68">
        <v>139.91999999999999</v>
      </c>
      <c r="AD62" s="68">
        <v>27.98</v>
      </c>
      <c r="AE62" s="68">
        <v>1567.44</v>
      </c>
      <c r="AF62" s="68">
        <v>3.37</v>
      </c>
      <c r="AG62" s="68">
        <v>5.1100000000000003</v>
      </c>
      <c r="AH62" s="66"/>
      <c r="AI62" s="66"/>
      <c r="AJ62" s="68">
        <v>116.7</v>
      </c>
      <c r="AK62" s="66"/>
      <c r="AL62" s="68">
        <v>1</v>
      </c>
      <c r="AM62" s="66"/>
      <c r="AN62" s="66"/>
      <c r="AO62" s="68">
        <v>2</v>
      </c>
      <c r="AP62" s="68">
        <v>1</v>
      </c>
      <c r="AQ62" s="68">
        <v>60</v>
      </c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8">
        <v>0.04</v>
      </c>
      <c r="BE62" s="68">
        <v>8.25</v>
      </c>
      <c r="BF62" s="66"/>
      <c r="BG62" s="68">
        <v>591.79</v>
      </c>
      <c r="BH62" s="68">
        <v>975.65</v>
      </c>
    </row>
    <row r="63" spans="1:60" ht="80.099999999999994" customHeight="1" x14ac:dyDescent="0.2">
      <c r="A63" s="64">
        <v>61</v>
      </c>
      <c r="B63" s="71"/>
      <c r="C63" s="66" t="s">
        <v>67</v>
      </c>
      <c r="D63" s="67">
        <v>28309102500411</v>
      </c>
      <c r="E63" s="68">
        <v>255</v>
      </c>
      <c r="F63" s="68">
        <v>203.59</v>
      </c>
      <c r="G63" s="66"/>
      <c r="H63" s="66"/>
      <c r="I63" s="68">
        <v>330.23</v>
      </c>
      <c r="J63" s="68">
        <v>1032.52</v>
      </c>
      <c r="K63" s="68">
        <v>72.28</v>
      </c>
      <c r="L63" s="68">
        <v>72.28</v>
      </c>
      <c r="M63" s="66"/>
      <c r="N63" s="68">
        <v>1177.08</v>
      </c>
      <c r="O63" s="66"/>
      <c r="P63" s="66"/>
      <c r="Q63" s="68">
        <v>14.4</v>
      </c>
      <c r="R63" s="68">
        <v>145</v>
      </c>
      <c r="S63" s="66"/>
      <c r="T63" s="66"/>
      <c r="U63" s="66"/>
      <c r="V63" s="66"/>
      <c r="W63" s="66"/>
      <c r="X63" s="68">
        <v>5.14</v>
      </c>
      <c r="Y63" s="68">
        <v>368.13</v>
      </c>
      <c r="Z63" s="68">
        <v>1069.98</v>
      </c>
      <c r="AA63" s="68">
        <v>1069.98</v>
      </c>
      <c r="AB63" s="68">
        <v>10.7</v>
      </c>
      <c r="AC63" s="68">
        <v>160.5</v>
      </c>
      <c r="AD63" s="68">
        <v>32.1</v>
      </c>
      <c r="AE63" s="68">
        <v>1817.85</v>
      </c>
      <c r="AF63" s="68">
        <v>3.3</v>
      </c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8">
        <v>0.01</v>
      </c>
      <c r="BE63" s="68">
        <v>9.9</v>
      </c>
      <c r="BF63" s="68">
        <v>3.47</v>
      </c>
      <c r="BG63" s="68">
        <v>449.95</v>
      </c>
      <c r="BH63" s="68">
        <v>1367.9</v>
      </c>
    </row>
    <row r="64" spans="1:60" ht="80.099999999999994" customHeight="1" x14ac:dyDescent="0.2">
      <c r="A64" s="64">
        <v>62</v>
      </c>
      <c r="B64" s="72"/>
      <c r="C64" s="66" t="s">
        <v>68</v>
      </c>
      <c r="D64" s="67">
        <v>28409242500254</v>
      </c>
      <c r="E64" s="68">
        <v>260</v>
      </c>
      <c r="F64" s="66"/>
      <c r="G64" s="66"/>
      <c r="H64" s="66"/>
      <c r="I64" s="68">
        <v>336.71</v>
      </c>
      <c r="J64" s="68">
        <v>1096.17</v>
      </c>
      <c r="K64" s="68">
        <v>76.73</v>
      </c>
      <c r="L64" s="68">
        <v>76.73</v>
      </c>
      <c r="M64" s="66"/>
      <c r="N64" s="68">
        <v>1249.6300000000001</v>
      </c>
      <c r="O64" s="66"/>
      <c r="P64" s="66"/>
      <c r="Q64" s="68">
        <v>14.4</v>
      </c>
      <c r="R64" s="68">
        <v>50</v>
      </c>
      <c r="S64" s="66"/>
      <c r="T64" s="66"/>
      <c r="U64" s="66"/>
      <c r="V64" s="66"/>
      <c r="W64" s="66"/>
      <c r="X64" s="68">
        <v>5.47</v>
      </c>
      <c r="Y64" s="68">
        <v>69.87</v>
      </c>
      <c r="Z64" s="68">
        <v>932.79</v>
      </c>
      <c r="AA64" s="68">
        <v>932.79</v>
      </c>
      <c r="AB64" s="68">
        <v>9.33</v>
      </c>
      <c r="AC64" s="68">
        <v>139.91999999999999</v>
      </c>
      <c r="AD64" s="68">
        <v>27.98</v>
      </c>
      <c r="AE64" s="68">
        <v>1567.44</v>
      </c>
      <c r="AF64" s="68">
        <v>3.37</v>
      </c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8">
        <v>8.3000000000000007</v>
      </c>
      <c r="BF64" s="66"/>
      <c r="BG64" s="68">
        <v>405.99</v>
      </c>
      <c r="BH64" s="68">
        <v>1161.45</v>
      </c>
    </row>
    <row r="65" spans="1:60" ht="80.099999999999994" customHeight="1" x14ac:dyDescent="0.2">
      <c r="A65" s="64">
        <v>63</v>
      </c>
      <c r="B65" s="71"/>
      <c r="C65" s="66" t="s">
        <v>151</v>
      </c>
      <c r="D65" s="67">
        <v>28604012504878</v>
      </c>
      <c r="E65" s="68">
        <v>260</v>
      </c>
      <c r="F65" s="66"/>
      <c r="G65" s="66"/>
      <c r="H65" s="66"/>
      <c r="I65" s="68">
        <v>336.71</v>
      </c>
      <c r="J65" s="68">
        <v>1096.17</v>
      </c>
      <c r="K65" s="68">
        <v>76.73</v>
      </c>
      <c r="L65" s="68">
        <v>76.73</v>
      </c>
      <c r="M65" s="66"/>
      <c r="N65" s="68">
        <v>1249.6300000000001</v>
      </c>
      <c r="O65" s="66"/>
      <c r="P65" s="66"/>
      <c r="Q65" s="68">
        <v>14.4</v>
      </c>
      <c r="R65" s="68">
        <v>145</v>
      </c>
      <c r="S65" s="66"/>
      <c r="T65" s="66"/>
      <c r="U65" s="66"/>
      <c r="V65" s="66"/>
      <c r="W65" s="66"/>
      <c r="X65" s="68">
        <v>5.47</v>
      </c>
      <c r="Y65" s="68">
        <v>164.87</v>
      </c>
      <c r="Z65" s="68">
        <v>932.79</v>
      </c>
      <c r="AA65" s="68">
        <v>932.79</v>
      </c>
      <c r="AB65" s="68">
        <v>9.33</v>
      </c>
      <c r="AC65" s="68">
        <v>139.91999999999999</v>
      </c>
      <c r="AD65" s="68">
        <v>27.98</v>
      </c>
      <c r="AE65" s="68">
        <v>1662.44</v>
      </c>
      <c r="AF65" s="68">
        <v>3.37</v>
      </c>
      <c r="AG65" s="66"/>
      <c r="AH65" s="66"/>
      <c r="AI65" s="66"/>
      <c r="AJ65" s="68">
        <v>81.7</v>
      </c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8">
        <v>0.04</v>
      </c>
      <c r="BE65" s="68">
        <v>9</v>
      </c>
      <c r="BF65" s="68">
        <v>1.1599999999999999</v>
      </c>
      <c r="BG65" s="68">
        <v>489.59</v>
      </c>
      <c r="BH65" s="68">
        <v>1172.8499999999999</v>
      </c>
    </row>
    <row r="66" spans="1:60" ht="80.099999999999994" customHeight="1" x14ac:dyDescent="0.2">
      <c r="A66" s="64">
        <v>64</v>
      </c>
      <c r="B66" s="72"/>
      <c r="C66" s="66" t="s">
        <v>69</v>
      </c>
      <c r="D66" s="67">
        <v>28602042500319</v>
      </c>
      <c r="E66" s="68">
        <v>256</v>
      </c>
      <c r="F66" s="66"/>
      <c r="G66" s="66"/>
      <c r="H66" s="66"/>
      <c r="I66" s="68">
        <v>331.53</v>
      </c>
      <c r="J66" s="68">
        <v>1056.81</v>
      </c>
      <c r="K66" s="68">
        <v>73.98</v>
      </c>
      <c r="L66" s="68">
        <v>73.98</v>
      </c>
      <c r="M66" s="66"/>
      <c r="N66" s="68">
        <v>1204.77</v>
      </c>
      <c r="O66" s="66"/>
      <c r="P66" s="66"/>
      <c r="Q66" s="68">
        <v>14.4</v>
      </c>
      <c r="R66" s="68">
        <v>50</v>
      </c>
      <c r="S66" s="66"/>
      <c r="T66" s="66"/>
      <c r="U66" s="66"/>
      <c r="V66" s="66"/>
      <c r="W66" s="66"/>
      <c r="X66" s="68">
        <v>5.26</v>
      </c>
      <c r="Y66" s="68">
        <v>69.66</v>
      </c>
      <c r="Z66" s="68">
        <v>892.9</v>
      </c>
      <c r="AA66" s="68">
        <v>892.9</v>
      </c>
      <c r="AB66" s="68">
        <v>8.93</v>
      </c>
      <c r="AC66" s="68">
        <v>133.94</v>
      </c>
      <c r="AD66" s="68">
        <v>26.79</v>
      </c>
      <c r="AE66" s="68">
        <v>1513.72</v>
      </c>
      <c r="AF66" s="68">
        <v>3.32</v>
      </c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8">
        <v>0.04</v>
      </c>
      <c r="BE66" s="68">
        <v>8</v>
      </c>
      <c r="BF66" s="66"/>
      <c r="BG66" s="68">
        <v>391.97</v>
      </c>
      <c r="BH66" s="68">
        <v>1121.75</v>
      </c>
    </row>
    <row r="67" spans="1:60" ht="80.099999999999994" customHeight="1" x14ac:dyDescent="0.2">
      <c r="A67" s="64">
        <v>65</v>
      </c>
      <c r="B67" s="71"/>
      <c r="C67" s="66" t="s">
        <v>70</v>
      </c>
      <c r="D67" s="67">
        <v>27804112500107</v>
      </c>
      <c r="E67" s="68">
        <v>419.47</v>
      </c>
      <c r="F67" s="66"/>
      <c r="G67" s="66"/>
      <c r="H67" s="66"/>
      <c r="I67" s="68">
        <v>543.23</v>
      </c>
      <c r="J67" s="68">
        <v>1559.79</v>
      </c>
      <c r="K67" s="68">
        <v>109.19</v>
      </c>
      <c r="L67" s="68">
        <v>109.19</v>
      </c>
      <c r="M67" s="66"/>
      <c r="N67" s="68">
        <v>1778.17</v>
      </c>
      <c r="O67" s="66"/>
      <c r="P67" s="66"/>
      <c r="Q67" s="68">
        <v>21</v>
      </c>
      <c r="R67" s="68">
        <v>50</v>
      </c>
      <c r="S67" s="66"/>
      <c r="T67" s="66"/>
      <c r="U67" s="66"/>
      <c r="V67" s="66"/>
      <c r="W67" s="68">
        <v>188.74</v>
      </c>
      <c r="X67" s="68">
        <v>56.73</v>
      </c>
      <c r="Y67" s="68">
        <v>316.47000000000003</v>
      </c>
      <c r="Z67" s="68">
        <v>1501.41</v>
      </c>
      <c r="AA67" s="68">
        <v>1501.41</v>
      </c>
      <c r="AB67" s="68">
        <v>15.01</v>
      </c>
      <c r="AC67" s="68">
        <v>225.21</v>
      </c>
      <c r="AD67" s="68">
        <v>45.04</v>
      </c>
      <c r="AE67" s="68">
        <v>2493.9699999999998</v>
      </c>
      <c r="AF67" s="68">
        <v>5.43</v>
      </c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8">
        <v>50</v>
      </c>
      <c r="AT67" s="66"/>
      <c r="AU67" s="66"/>
      <c r="AV67" s="66"/>
      <c r="AW67" s="66"/>
      <c r="AX67" s="66"/>
      <c r="AY67" s="66"/>
      <c r="AZ67" s="66"/>
      <c r="BA67" s="68">
        <v>3</v>
      </c>
      <c r="BB67" s="68">
        <v>27.46</v>
      </c>
      <c r="BC67" s="66"/>
      <c r="BD67" s="68">
        <v>0.02</v>
      </c>
      <c r="BE67" s="68">
        <v>13.4</v>
      </c>
      <c r="BF67" s="68">
        <v>12.71</v>
      </c>
      <c r="BG67" s="68">
        <v>747.12</v>
      </c>
      <c r="BH67" s="68">
        <v>1746.85</v>
      </c>
    </row>
    <row r="68" spans="1:60" ht="80.099999999999994" customHeight="1" x14ac:dyDescent="0.2">
      <c r="A68" s="64">
        <v>66</v>
      </c>
      <c r="B68" s="72"/>
      <c r="C68" s="66" t="s">
        <v>71</v>
      </c>
      <c r="D68" s="67">
        <v>28607162500063</v>
      </c>
      <c r="E68" s="68">
        <v>260</v>
      </c>
      <c r="F68" s="66"/>
      <c r="G68" s="66"/>
      <c r="H68" s="66"/>
      <c r="I68" s="68">
        <v>336.71</v>
      </c>
      <c r="J68" s="68">
        <v>1096.17</v>
      </c>
      <c r="K68" s="68">
        <v>76.73</v>
      </c>
      <c r="L68" s="68">
        <v>76.73</v>
      </c>
      <c r="M68" s="66"/>
      <c r="N68" s="68">
        <v>1249.6300000000001</v>
      </c>
      <c r="O68" s="66"/>
      <c r="P68" s="66"/>
      <c r="Q68" s="68">
        <v>14.4</v>
      </c>
      <c r="R68" s="68">
        <v>50</v>
      </c>
      <c r="S68" s="66"/>
      <c r="T68" s="66"/>
      <c r="U68" s="66"/>
      <c r="V68" s="66"/>
      <c r="W68" s="66"/>
      <c r="X68" s="68">
        <v>5.47</v>
      </c>
      <c r="Y68" s="68">
        <v>69.87</v>
      </c>
      <c r="Z68" s="68">
        <v>932.79</v>
      </c>
      <c r="AA68" s="68">
        <v>932.79</v>
      </c>
      <c r="AB68" s="68">
        <v>9.33</v>
      </c>
      <c r="AC68" s="68">
        <v>139.91999999999999</v>
      </c>
      <c r="AD68" s="68">
        <v>27.98</v>
      </c>
      <c r="AE68" s="68">
        <v>1567.44</v>
      </c>
      <c r="AF68" s="68">
        <v>3.37</v>
      </c>
      <c r="AG68" s="66"/>
      <c r="AH68" s="66"/>
      <c r="AI68" s="66"/>
      <c r="AJ68" s="66"/>
      <c r="AK68" s="68">
        <v>35</v>
      </c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8">
        <v>8.0500000000000007</v>
      </c>
      <c r="BF68" s="66"/>
      <c r="BG68" s="68">
        <v>440.74</v>
      </c>
      <c r="BH68" s="68">
        <v>1126.7</v>
      </c>
    </row>
    <row r="69" spans="1:60" ht="80.099999999999994" customHeight="1" x14ac:dyDescent="0.2">
      <c r="A69" s="64">
        <v>67</v>
      </c>
      <c r="B69" s="71"/>
      <c r="C69" s="66" t="s">
        <v>72</v>
      </c>
      <c r="D69" s="67">
        <v>28501142500382</v>
      </c>
      <c r="E69" s="68">
        <v>260</v>
      </c>
      <c r="F69" s="66"/>
      <c r="G69" s="66"/>
      <c r="H69" s="66"/>
      <c r="I69" s="68">
        <v>336.71</v>
      </c>
      <c r="J69" s="68">
        <v>1096.17</v>
      </c>
      <c r="K69" s="68">
        <v>76.73</v>
      </c>
      <c r="L69" s="68">
        <v>76.73</v>
      </c>
      <c r="M69" s="66"/>
      <c r="N69" s="68">
        <v>1249.6300000000001</v>
      </c>
      <c r="O69" s="66"/>
      <c r="P69" s="66"/>
      <c r="Q69" s="68">
        <v>14.4</v>
      </c>
      <c r="R69" s="68">
        <v>50</v>
      </c>
      <c r="S69" s="66"/>
      <c r="T69" s="66"/>
      <c r="U69" s="66"/>
      <c r="V69" s="66"/>
      <c r="W69" s="66"/>
      <c r="X69" s="68">
        <v>5.47</v>
      </c>
      <c r="Y69" s="68">
        <v>69.87</v>
      </c>
      <c r="Z69" s="68">
        <v>932.79</v>
      </c>
      <c r="AA69" s="68">
        <v>932.79</v>
      </c>
      <c r="AB69" s="68">
        <v>9.33</v>
      </c>
      <c r="AC69" s="68">
        <v>139.91999999999999</v>
      </c>
      <c r="AD69" s="68">
        <v>27.98</v>
      </c>
      <c r="AE69" s="68">
        <v>1567.44</v>
      </c>
      <c r="AF69" s="68">
        <v>3.37</v>
      </c>
      <c r="AG69" s="66"/>
      <c r="AH69" s="66"/>
      <c r="AI69" s="66"/>
      <c r="AJ69" s="68">
        <v>56.25</v>
      </c>
      <c r="AK69" s="68">
        <v>35</v>
      </c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8">
        <v>8.0500000000000007</v>
      </c>
      <c r="BF69" s="66"/>
      <c r="BG69" s="68">
        <v>496.99</v>
      </c>
      <c r="BH69" s="68">
        <v>1070.45</v>
      </c>
    </row>
    <row r="70" spans="1:60" ht="80.099999999999994" customHeight="1" x14ac:dyDescent="0.2">
      <c r="A70" s="64">
        <v>68</v>
      </c>
      <c r="B70" s="72"/>
      <c r="C70" s="66" t="s">
        <v>73</v>
      </c>
      <c r="D70" s="67">
        <v>28201032504214</v>
      </c>
      <c r="E70" s="68">
        <v>274</v>
      </c>
      <c r="F70" s="66"/>
      <c r="G70" s="66"/>
      <c r="H70" s="66"/>
      <c r="I70" s="68">
        <v>354.84</v>
      </c>
      <c r="J70" s="68">
        <v>1145.97</v>
      </c>
      <c r="K70" s="68">
        <v>80.22</v>
      </c>
      <c r="L70" s="68">
        <v>80.22</v>
      </c>
      <c r="M70" s="66"/>
      <c r="N70" s="68">
        <v>1306.4100000000001</v>
      </c>
      <c r="O70" s="66"/>
      <c r="P70" s="66"/>
      <c r="Q70" s="68">
        <v>21</v>
      </c>
      <c r="R70" s="68">
        <v>100</v>
      </c>
      <c r="S70" s="66"/>
      <c r="T70" s="66"/>
      <c r="U70" s="66"/>
      <c r="V70" s="66"/>
      <c r="W70" s="66"/>
      <c r="X70" s="68">
        <v>5.58</v>
      </c>
      <c r="Y70" s="68">
        <v>126.58</v>
      </c>
      <c r="Z70" s="68">
        <v>978.15</v>
      </c>
      <c r="AA70" s="68">
        <v>978.15</v>
      </c>
      <c r="AB70" s="68">
        <v>9.7799999999999994</v>
      </c>
      <c r="AC70" s="68">
        <v>146.72</v>
      </c>
      <c r="AD70" s="68">
        <v>29.34</v>
      </c>
      <c r="AE70" s="68">
        <v>1693.36</v>
      </c>
      <c r="AF70" s="68">
        <v>3.55</v>
      </c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8">
        <v>3</v>
      </c>
      <c r="AU70" s="66"/>
      <c r="AV70" s="66"/>
      <c r="AW70" s="66"/>
      <c r="AX70" s="66"/>
      <c r="AY70" s="66"/>
      <c r="AZ70" s="66"/>
      <c r="BA70" s="66"/>
      <c r="BB70" s="66"/>
      <c r="BC70" s="66"/>
      <c r="BD70" s="68">
        <v>0.03</v>
      </c>
      <c r="BE70" s="68">
        <v>9.0500000000000007</v>
      </c>
      <c r="BF70" s="68">
        <v>1.24</v>
      </c>
      <c r="BG70" s="68">
        <v>430.96</v>
      </c>
      <c r="BH70" s="68">
        <v>1262.4000000000001</v>
      </c>
    </row>
    <row r="71" spans="1:60" ht="80.099999999999994" customHeight="1" x14ac:dyDescent="0.2">
      <c r="A71" s="64">
        <v>69</v>
      </c>
      <c r="B71" s="71"/>
      <c r="C71" s="66" t="s">
        <v>74</v>
      </c>
      <c r="D71" s="67">
        <v>28403242500051</v>
      </c>
      <c r="E71" s="68">
        <v>263</v>
      </c>
      <c r="F71" s="66"/>
      <c r="G71" s="66"/>
      <c r="H71" s="66"/>
      <c r="I71" s="68">
        <v>340.59</v>
      </c>
      <c r="J71" s="68">
        <v>1104.0999999999999</v>
      </c>
      <c r="K71" s="68">
        <v>77.290000000000006</v>
      </c>
      <c r="L71" s="68">
        <v>77.290000000000006</v>
      </c>
      <c r="M71" s="66"/>
      <c r="N71" s="68">
        <v>1258.68</v>
      </c>
      <c r="O71" s="66"/>
      <c r="P71" s="66"/>
      <c r="Q71" s="68">
        <v>14.4</v>
      </c>
      <c r="R71" s="68">
        <v>50</v>
      </c>
      <c r="S71" s="66"/>
      <c r="T71" s="66"/>
      <c r="U71" s="66"/>
      <c r="V71" s="66"/>
      <c r="W71" s="66"/>
      <c r="X71" s="68">
        <v>5.51</v>
      </c>
      <c r="Y71" s="68">
        <v>69.91</v>
      </c>
      <c r="Z71" s="68">
        <v>938</v>
      </c>
      <c r="AA71" s="68">
        <v>938</v>
      </c>
      <c r="AB71" s="68">
        <v>9.3800000000000008</v>
      </c>
      <c r="AC71" s="68">
        <v>140.69999999999999</v>
      </c>
      <c r="AD71" s="68">
        <v>28.14</v>
      </c>
      <c r="AE71" s="68">
        <v>1578.34</v>
      </c>
      <c r="AF71" s="68">
        <v>3.41</v>
      </c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8">
        <v>0.02</v>
      </c>
      <c r="BE71" s="68">
        <v>8.35</v>
      </c>
      <c r="BF71" s="66"/>
      <c r="BG71" s="68">
        <v>408.99</v>
      </c>
      <c r="BH71" s="68">
        <v>1169.3499999999999</v>
      </c>
    </row>
    <row r="72" spans="1:60" ht="80.099999999999994" customHeight="1" x14ac:dyDescent="0.2">
      <c r="A72" s="64">
        <v>70</v>
      </c>
      <c r="B72" s="72"/>
      <c r="C72" s="66" t="s">
        <v>75</v>
      </c>
      <c r="D72" s="67">
        <v>27807022501821</v>
      </c>
      <c r="E72" s="68">
        <v>280</v>
      </c>
      <c r="F72" s="66"/>
      <c r="G72" s="66"/>
      <c r="H72" s="66"/>
      <c r="I72" s="68">
        <v>362.61</v>
      </c>
      <c r="J72" s="68">
        <v>1203.27</v>
      </c>
      <c r="K72" s="68">
        <v>84.23</v>
      </c>
      <c r="L72" s="68">
        <v>84.23</v>
      </c>
      <c r="M72" s="66"/>
      <c r="N72" s="68">
        <v>1371.73</v>
      </c>
      <c r="O72" s="66"/>
      <c r="P72" s="66"/>
      <c r="Q72" s="68">
        <v>21</v>
      </c>
      <c r="R72" s="68">
        <v>95</v>
      </c>
      <c r="S72" s="66"/>
      <c r="T72" s="66"/>
      <c r="U72" s="66"/>
      <c r="V72" s="66"/>
      <c r="W72" s="68">
        <v>34.42</v>
      </c>
      <c r="X72" s="68">
        <v>5.82</v>
      </c>
      <c r="Y72" s="68">
        <v>156.24</v>
      </c>
      <c r="Z72" s="68">
        <v>1070.3599999999999</v>
      </c>
      <c r="AA72" s="68">
        <v>1070.3599999999999</v>
      </c>
      <c r="AB72" s="68">
        <v>10.7</v>
      </c>
      <c r="AC72" s="68">
        <v>160.55000000000001</v>
      </c>
      <c r="AD72" s="68">
        <v>32.11</v>
      </c>
      <c r="AE72" s="68">
        <v>1807.48</v>
      </c>
      <c r="AF72" s="68">
        <v>3.63</v>
      </c>
      <c r="AG72" s="68">
        <v>8.44</v>
      </c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8">
        <v>115.03</v>
      </c>
      <c r="AY72" s="66"/>
      <c r="AZ72" s="66"/>
      <c r="BA72" s="66"/>
      <c r="BB72" s="66"/>
      <c r="BC72" s="66"/>
      <c r="BD72" s="66"/>
      <c r="BE72" s="68">
        <v>9.6</v>
      </c>
      <c r="BF72" s="68">
        <v>2.74</v>
      </c>
      <c r="BG72" s="68">
        <v>583.83000000000004</v>
      </c>
      <c r="BH72" s="68">
        <v>1223.6500000000001</v>
      </c>
    </row>
    <row r="73" spans="1:60" ht="80.099999999999994" customHeight="1" x14ac:dyDescent="0.2">
      <c r="A73" s="64">
        <v>71</v>
      </c>
      <c r="B73" s="71"/>
      <c r="C73" s="66" t="s">
        <v>76</v>
      </c>
      <c r="D73" s="67">
        <v>28409202500227</v>
      </c>
      <c r="E73" s="68">
        <v>260</v>
      </c>
      <c r="F73" s="66"/>
      <c r="G73" s="66"/>
      <c r="H73" s="66"/>
      <c r="I73" s="68">
        <v>336.71</v>
      </c>
      <c r="J73" s="68">
        <v>712.51</v>
      </c>
      <c r="K73" s="68">
        <v>49.87</v>
      </c>
      <c r="L73" s="68">
        <v>49.87</v>
      </c>
      <c r="M73" s="66"/>
      <c r="N73" s="68">
        <v>812.25</v>
      </c>
      <c r="O73" s="66"/>
      <c r="P73" s="66"/>
      <c r="Q73" s="68">
        <v>9.36</v>
      </c>
      <c r="R73" s="68">
        <v>50</v>
      </c>
      <c r="S73" s="66"/>
      <c r="T73" s="66"/>
      <c r="U73" s="66"/>
      <c r="V73" s="66"/>
      <c r="W73" s="66"/>
      <c r="X73" s="68">
        <v>3.56</v>
      </c>
      <c r="Y73" s="68">
        <v>62.92</v>
      </c>
      <c r="Z73" s="68">
        <v>932.79</v>
      </c>
      <c r="AA73" s="68">
        <v>932.79</v>
      </c>
      <c r="AB73" s="68">
        <v>9.33</v>
      </c>
      <c r="AC73" s="68">
        <v>139.91999999999999</v>
      </c>
      <c r="AD73" s="68">
        <v>27.98</v>
      </c>
      <c r="AE73" s="68">
        <v>1123.1099999999999</v>
      </c>
      <c r="AF73" s="68">
        <v>3.37</v>
      </c>
      <c r="AG73" s="66"/>
      <c r="AH73" s="66"/>
      <c r="AI73" s="66"/>
      <c r="AJ73" s="66"/>
      <c r="AK73" s="66"/>
      <c r="AL73" s="68">
        <v>1</v>
      </c>
      <c r="AM73" s="66"/>
      <c r="AN73" s="66"/>
      <c r="AO73" s="66"/>
      <c r="AP73" s="66"/>
      <c r="AQ73" s="66"/>
      <c r="AR73" s="66"/>
      <c r="AS73" s="68">
        <v>50</v>
      </c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8">
        <v>0.02</v>
      </c>
      <c r="BE73" s="68">
        <v>4.7</v>
      </c>
      <c r="BF73" s="66"/>
      <c r="BG73" s="68">
        <v>453.41</v>
      </c>
      <c r="BH73" s="68">
        <v>669.7</v>
      </c>
    </row>
    <row r="74" spans="1:60" ht="80.099999999999994" customHeight="1" x14ac:dyDescent="0.2">
      <c r="A74" s="64">
        <v>72</v>
      </c>
      <c r="B74" s="72"/>
      <c r="C74" s="66" t="s">
        <v>77</v>
      </c>
      <c r="D74" s="67">
        <v>28003102503168</v>
      </c>
      <c r="E74" s="68">
        <v>255</v>
      </c>
      <c r="F74" s="66"/>
      <c r="G74" s="66"/>
      <c r="H74" s="66"/>
      <c r="I74" s="68">
        <v>330.23</v>
      </c>
      <c r="J74" s="68">
        <v>1032.52</v>
      </c>
      <c r="K74" s="68">
        <v>72.28</v>
      </c>
      <c r="L74" s="68">
        <v>72.28</v>
      </c>
      <c r="M74" s="66"/>
      <c r="N74" s="68">
        <v>1177.08</v>
      </c>
      <c r="O74" s="66"/>
      <c r="P74" s="66"/>
      <c r="Q74" s="68">
        <v>14.4</v>
      </c>
      <c r="R74" s="68">
        <v>50</v>
      </c>
      <c r="S74" s="66"/>
      <c r="T74" s="66"/>
      <c r="U74" s="66"/>
      <c r="V74" s="66"/>
      <c r="W74" s="66"/>
      <c r="X74" s="68">
        <v>5.14</v>
      </c>
      <c r="Y74" s="68">
        <v>69.540000000000006</v>
      </c>
      <c r="Z74" s="68">
        <v>866.39</v>
      </c>
      <c r="AA74" s="68">
        <v>866.39</v>
      </c>
      <c r="AB74" s="68">
        <v>8.66</v>
      </c>
      <c r="AC74" s="68">
        <v>129.96</v>
      </c>
      <c r="AD74" s="68">
        <v>25.99</v>
      </c>
      <c r="AE74" s="68">
        <v>1480.57</v>
      </c>
      <c r="AF74" s="68">
        <v>3.3</v>
      </c>
      <c r="AG74" s="68">
        <v>60</v>
      </c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68">
        <v>0.04</v>
      </c>
      <c r="BE74" s="68">
        <v>7.4</v>
      </c>
      <c r="BF74" s="66"/>
      <c r="BG74" s="68">
        <v>442.92</v>
      </c>
      <c r="BH74" s="68">
        <v>1037.6500000000001</v>
      </c>
    </row>
    <row r="75" spans="1:60" ht="80.099999999999994" customHeight="1" x14ac:dyDescent="0.2">
      <c r="A75" s="64">
        <v>73</v>
      </c>
      <c r="B75" s="71"/>
      <c r="C75" s="66" t="s">
        <v>78</v>
      </c>
      <c r="D75" s="67">
        <v>27806222500083</v>
      </c>
      <c r="E75" s="68">
        <v>283</v>
      </c>
      <c r="F75" s="66"/>
      <c r="G75" s="66"/>
      <c r="H75" s="66"/>
      <c r="I75" s="68">
        <v>366.49</v>
      </c>
      <c r="J75" s="68">
        <v>1145.97</v>
      </c>
      <c r="K75" s="68">
        <v>80.22</v>
      </c>
      <c r="L75" s="68">
        <v>80.22</v>
      </c>
      <c r="M75" s="66"/>
      <c r="N75" s="68">
        <v>1306.4100000000001</v>
      </c>
      <c r="O75" s="66"/>
      <c r="P75" s="66"/>
      <c r="Q75" s="68">
        <v>21</v>
      </c>
      <c r="R75" s="68">
        <v>50</v>
      </c>
      <c r="S75" s="66"/>
      <c r="T75" s="66"/>
      <c r="U75" s="66"/>
      <c r="V75" s="66"/>
      <c r="W75" s="68">
        <v>19.739999999999998</v>
      </c>
      <c r="X75" s="68">
        <v>5.69</v>
      </c>
      <c r="Y75" s="68">
        <v>96.43</v>
      </c>
      <c r="Z75" s="68">
        <v>986.35</v>
      </c>
      <c r="AA75" s="68">
        <v>986.35</v>
      </c>
      <c r="AB75" s="68">
        <v>9.86</v>
      </c>
      <c r="AC75" s="68">
        <v>147.94999999999999</v>
      </c>
      <c r="AD75" s="68">
        <v>29.59</v>
      </c>
      <c r="AE75" s="68">
        <v>1667.19</v>
      </c>
      <c r="AF75" s="68">
        <v>3.66</v>
      </c>
      <c r="AG75" s="66"/>
      <c r="AH75" s="66"/>
      <c r="AI75" s="66"/>
      <c r="AJ75" s="66"/>
      <c r="AK75" s="68">
        <v>35</v>
      </c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8">
        <v>0.04</v>
      </c>
      <c r="BE75" s="68">
        <v>8.5500000000000007</v>
      </c>
      <c r="BF75" s="66"/>
      <c r="BG75" s="68">
        <v>467.74</v>
      </c>
      <c r="BH75" s="68">
        <v>1199.45</v>
      </c>
    </row>
    <row r="76" spans="1:60" ht="80.099999999999994" customHeight="1" x14ac:dyDescent="0.2">
      <c r="A76" s="64">
        <v>74</v>
      </c>
      <c r="B76" s="72"/>
      <c r="C76" s="66" t="s">
        <v>79</v>
      </c>
      <c r="D76" s="67">
        <v>27512112500165</v>
      </c>
      <c r="E76" s="68">
        <v>288</v>
      </c>
      <c r="F76" s="66"/>
      <c r="G76" s="66"/>
      <c r="H76" s="66"/>
      <c r="I76" s="68">
        <v>372.97</v>
      </c>
      <c r="J76" s="68">
        <v>1145.97</v>
      </c>
      <c r="K76" s="68">
        <v>80.22</v>
      </c>
      <c r="L76" s="68">
        <v>80.22</v>
      </c>
      <c r="M76" s="66"/>
      <c r="N76" s="68">
        <v>1306.4100000000001</v>
      </c>
      <c r="O76" s="66"/>
      <c r="P76" s="66"/>
      <c r="Q76" s="68">
        <v>21</v>
      </c>
      <c r="R76" s="68">
        <v>150</v>
      </c>
      <c r="S76" s="66"/>
      <c r="T76" s="66"/>
      <c r="U76" s="66"/>
      <c r="V76" s="66"/>
      <c r="W76" s="68">
        <v>61.68</v>
      </c>
      <c r="X76" s="68">
        <v>5.92</v>
      </c>
      <c r="Y76" s="68">
        <v>238.6</v>
      </c>
      <c r="Z76" s="68">
        <v>1022.04</v>
      </c>
      <c r="AA76" s="68">
        <v>1022.04</v>
      </c>
      <c r="AB76" s="68">
        <v>10.220000000000001</v>
      </c>
      <c r="AC76" s="68">
        <v>153.31</v>
      </c>
      <c r="AD76" s="68">
        <v>30.66</v>
      </c>
      <c r="AE76" s="68">
        <v>1817.53</v>
      </c>
      <c r="AF76" s="68">
        <v>3.73</v>
      </c>
      <c r="AG76" s="68">
        <v>5.52</v>
      </c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8">
        <v>0.04</v>
      </c>
      <c r="BE76" s="68">
        <v>9.8000000000000007</v>
      </c>
      <c r="BF76" s="68">
        <v>3.21</v>
      </c>
      <c r="BG76" s="68">
        <v>455.73</v>
      </c>
      <c r="BH76" s="68">
        <v>1361.8</v>
      </c>
    </row>
    <row r="77" spans="1:60" ht="80.099999999999994" customHeight="1" x14ac:dyDescent="0.2">
      <c r="A77" s="64">
        <v>75</v>
      </c>
      <c r="B77" s="71"/>
      <c r="C77" s="66" t="s">
        <v>80</v>
      </c>
      <c r="D77" s="67">
        <v>28108052500126</v>
      </c>
      <c r="E77" s="68">
        <v>275</v>
      </c>
      <c r="F77" s="66"/>
      <c r="G77" s="66"/>
      <c r="H77" s="66"/>
      <c r="I77" s="68">
        <v>356.13</v>
      </c>
      <c r="J77" s="68">
        <v>1158.02</v>
      </c>
      <c r="K77" s="68">
        <v>81.06</v>
      </c>
      <c r="L77" s="68">
        <v>81.06</v>
      </c>
      <c r="M77" s="66"/>
      <c r="N77" s="68">
        <v>1320.14</v>
      </c>
      <c r="O77" s="66"/>
      <c r="P77" s="66"/>
      <c r="Q77" s="68">
        <v>21</v>
      </c>
      <c r="R77" s="68">
        <v>50</v>
      </c>
      <c r="S77" s="66"/>
      <c r="T77" s="66"/>
      <c r="U77" s="66"/>
      <c r="V77" s="66"/>
      <c r="W77" s="68">
        <v>5.25</v>
      </c>
      <c r="X77" s="68">
        <v>5.7</v>
      </c>
      <c r="Y77" s="68">
        <v>81.95</v>
      </c>
      <c r="Z77" s="68">
        <v>995.96</v>
      </c>
      <c r="AA77" s="68">
        <v>995.96</v>
      </c>
      <c r="AB77" s="68">
        <v>9.9600000000000009</v>
      </c>
      <c r="AC77" s="68">
        <v>149.38999999999999</v>
      </c>
      <c r="AD77" s="68">
        <v>29.88</v>
      </c>
      <c r="AE77" s="68">
        <v>1666.1</v>
      </c>
      <c r="AF77" s="68">
        <v>3.56</v>
      </c>
      <c r="AG77" s="68">
        <v>2.5299999999999998</v>
      </c>
      <c r="AH77" s="66"/>
      <c r="AI77" s="66"/>
      <c r="AJ77" s="66"/>
      <c r="AK77" s="66"/>
      <c r="AL77" s="66"/>
      <c r="AM77" s="66"/>
      <c r="AN77" s="66"/>
      <c r="AO77" s="66"/>
      <c r="AP77" s="66"/>
      <c r="AQ77" s="68">
        <v>37.450000000000003</v>
      </c>
      <c r="AR77" s="66"/>
      <c r="AS77" s="68">
        <v>50</v>
      </c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8">
        <v>0.01</v>
      </c>
      <c r="BE77" s="68">
        <v>8.8000000000000007</v>
      </c>
      <c r="BF77" s="68">
        <v>0.54</v>
      </c>
      <c r="BG77" s="68">
        <v>522.75</v>
      </c>
      <c r="BH77" s="68">
        <v>1143.3499999999999</v>
      </c>
    </row>
    <row r="78" spans="1:60" ht="80.099999999999994" customHeight="1" x14ac:dyDescent="0.2">
      <c r="A78" s="64">
        <v>76</v>
      </c>
      <c r="B78" s="72"/>
      <c r="C78" s="66" t="s">
        <v>81</v>
      </c>
      <c r="D78" s="67">
        <v>26701012500404</v>
      </c>
      <c r="E78" s="68">
        <v>278</v>
      </c>
      <c r="F78" s="66"/>
      <c r="G78" s="66"/>
      <c r="H78" s="66"/>
      <c r="I78" s="68">
        <v>360.02</v>
      </c>
      <c r="J78" s="68">
        <v>1203.27</v>
      </c>
      <c r="K78" s="68">
        <v>84.23</v>
      </c>
      <c r="L78" s="68">
        <v>84.23</v>
      </c>
      <c r="M78" s="66"/>
      <c r="N78" s="68">
        <v>1371.73</v>
      </c>
      <c r="O78" s="66"/>
      <c r="P78" s="66"/>
      <c r="Q78" s="68">
        <v>21</v>
      </c>
      <c r="R78" s="68">
        <v>50</v>
      </c>
      <c r="S78" s="66"/>
      <c r="T78" s="66"/>
      <c r="U78" s="66"/>
      <c r="V78" s="66"/>
      <c r="W78" s="68">
        <v>2.69</v>
      </c>
      <c r="X78" s="68">
        <v>5.63</v>
      </c>
      <c r="Y78" s="68">
        <v>79.319999999999993</v>
      </c>
      <c r="Z78" s="68">
        <v>1041.03</v>
      </c>
      <c r="AA78" s="68">
        <v>1041.03</v>
      </c>
      <c r="AB78" s="68">
        <v>10.41</v>
      </c>
      <c r="AC78" s="68">
        <v>156.15</v>
      </c>
      <c r="AD78" s="68">
        <v>31.23</v>
      </c>
      <c r="AE78" s="68">
        <v>1724.44</v>
      </c>
      <c r="AF78" s="68">
        <v>3.6</v>
      </c>
      <c r="AG78" s="68">
        <v>29.76</v>
      </c>
      <c r="AH78" s="66"/>
      <c r="AI78" s="66"/>
      <c r="AJ78" s="66"/>
      <c r="AK78" s="66"/>
      <c r="AL78" s="66"/>
      <c r="AM78" s="66"/>
      <c r="AN78" s="66"/>
      <c r="AO78" s="68">
        <v>2</v>
      </c>
      <c r="AP78" s="68">
        <v>1</v>
      </c>
      <c r="AQ78" s="66"/>
      <c r="AR78" s="66"/>
      <c r="AS78" s="66"/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8">
        <v>0.02</v>
      </c>
      <c r="BE78" s="68">
        <v>8.9</v>
      </c>
      <c r="BF78" s="68">
        <v>0.86</v>
      </c>
      <c r="BG78" s="68">
        <v>480.84</v>
      </c>
      <c r="BH78" s="68">
        <v>1243.5999999999999</v>
      </c>
    </row>
    <row r="79" spans="1:60" ht="80.099999999999994" customHeight="1" x14ac:dyDescent="0.2">
      <c r="A79" s="64">
        <v>77</v>
      </c>
      <c r="B79" s="71"/>
      <c r="C79" s="66" t="s">
        <v>82</v>
      </c>
      <c r="D79" s="67">
        <v>28409082500082</v>
      </c>
      <c r="E79" s="68">
        <v>274</v>
      </c>
      <c r="F79" s="66"/>
      <c r="G79" s="66"/>
      <c r="H79" s="66"/>
      <c r="I79" s="68">
        <v>354.84</v>
      </c>
      <c r="J79" s="68">
        <v>744.88</v>
      </c>
      <c r="K79" s="68">
        <v>52.14</v>
      </c>
      <c r="L79" s="68">
        <v>52.14</v>
      </c>
      <c r="M79" s="66"/>
      <c r="N79" s="68">
        <v>849.16</v>
      </c>
      <c r="O79" s="66"/>
      <c r="P79" s="66"/>
      <c r="Q79" s="68">
        <v>13.65</v>
      </c>
      <c r="R79" s="68">
        <v>95</v>
      </c>
      <c r="S79" s="66"/>
      <c r="T79" s="66"/>
      <c r="U79" s="66"/>
      <c r="V79" s="66"/>
      <c r="W79" s="66"/>
      <c r="X79" s="68">
        <v>3.63</v>
      </c>
      <c r="Y79" s="68">
        <v>112.28</v>
      </c>
      <c r="Z79" s="68">
        <v>978.15</v>
      </c>
      <c r="AA79" s="68">
        <v>978.15</v>
      </c>
      <c r="AB79" s="68">
        <v>9.7799999999999994</v>
      </c>
      <c r="AC79" s="68">
        <v>146.72</v>
      </c>
      <c r="AD79" s="68">
        <v>29.34</v>
      </c>
      <c r="AE79" s="68">
        <v>1221.81</v>
      </c>
      <c r="AF79" s="68">
        <v>3.55</v>
      </c>
      <c r="AG79" s="66"/>
      <c r="AH79" s="66"/>
      <c r="AI79" s="66"/>
      <c r="AJ79" s="66"/>
      <c r="AK79" s="68">
        <v>35</v>
      </c>
      <c r="AL79" s="66"/>
      <c r="AM79" s="66"/>
      <c r="AN79" s="66"/>
      <c r="AO79" s="68">
        <v>2</v>
      </c>
      <c r="AP79" s="68">
        <v>1</v>
      </c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8">
        <v>0.02</v>
      </c>
      <c r="BE79" s="68">
        <v>4.95</v>
      </c>
      <c r="BF79" s="66"/>
      <c r="BG79" s="68">
        <v>460.61</v>
      </c>
      <c r="BH79" s="68">
        <v>761.2</v>
      </c>
    </row>
    <row r="80" spans="1:60" ht="80.099999999999994" customHeight="1" x14ac:dyDescent="0.2">
      <c r="A80" s="64">
        <v>78</v>
      </c>
      <c r="B80" s="72"/>
      <c r="C80" s="66" t="s">
        <v>83</v>
      </c>
      <c r="D80" s="67">
        <v>28310112500426</v>
      </c>
      <c r="E80" s="68">
        <v>246</v>
      </c>
      <c r="F80" s="66"/>
      <c r="G80" s="68">
        <v>100</v>
      </c>
      <c r="H80" s="66"/>
      <c r="I80" s="68">
        <v>318.58</v>
      </c>
      <c r="J80" s="68">
        <v>1011.29</v>
      </c>
      <c r="K80" s="68">
        <v>70.790000000000006</v>
      </c>
      <c r="L80" s="68">
        <v>70.790000000000006</v>
      </c>
      <c r="M80" s="66"/>
      <c r="N80" s="68">
        <v>1152.8699999999999</v>
      </c>
      <c r="O80" s="66"/>
      <c r="P80" s="66"/>
      <c r="Q80" s="68">
        <v>14.4</v>
      </c>
      <c r="R80" s="68">
        <v>50</v>
      </c>
      <c r="S80" s="66"/>
      <c r="T80" s="66"/>
      <c r="U80" s="66"/>
      <c r="V80" s="66"/>
      <c r="W80" s="66"/>
      <c r="X80" s="68">
        <v>5.08</v>
      </c>
      <c r="Y80" s="68">
        <v>169.48</v>
      </c>
      <c r="Z80" s="68">
        <v>953.77</v>
      </c>
      <c r="AA80" s="68">
        <v>953.77</v>
      </c>
      <c r="AB80" s="68">
        <v>9.5399999999999991</v>
      </c>
      <c r="AC80" s="68">
        <v>143.07</v>
      </c>
      <c r="AD80" s="68">
        <v>28.61</v>
      </c>
      <c r="AE80" s="68">
        <v>1570.48</v>
      </c>
      <c r="AF80" s="68">
        <v>3.19</v>
      </c>
      <c r="AG80" s="66"/>
      <c r="AH80" s="68">
        <v>216.5</v>
      </c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66"/>
      <c r="AU80" s="66"/>
      <c r="AV80" s="66"/>
      <c r="AW80" s="66"/>
      <c r="AX80" s="66"/>
      <c r="AY80" s="66"/>
      <c r="AZ80" s="66"/>
      <c r="BA80" s="66"/>
      <c r="BB80" s="68">
        <v>54.92</v>
      </c>
      <c r="BC80" s="66"/>
      <c r="BD80" s="66"/>
      <c r="BE80" s="68">
        <v>6.25</v>
      </c>
      <c r="BF80" s="66"/>
      <c r="BG80" s="68">
        <v>675.33</v>
      </c>
      <c r="BH80" s="68">
        <v>895.15</v>
      </c>
    </row>
    <row r="81" spans="1:60" ht="80.099999999999994" customHeight="1" x14ac:dyDescent="0.2">
      <c r="A81" s="64">
        <v>79</v>
      </c>
      <c r="B81" s="71"/>
      <c r="C81" s="66" t="s">
        <v>84</v>
      </c>
      <c r="D81" s="67">
        <v>28712152500268</v>
      </c>
      <c r="E81" s="68">
        <v>255</v>
      </c>
      <c r="F81" s="66"/>
      <c r="G81" s="66"/>
      <c r="H81" s="66"/>
      <c r="I81" s="68">
        <v>330.23</v>
      </c>
      <c r="J81" s="68">
        <v>961.72</v>
      </c>
      <c r="K81" s="68">
        <v>67.319999999999993</v>
      </c>
      <c r="L81" s="68">
        <v>67.319999999999993</v>
      </c>
      <c r="M81" s="66"/>
      <c r="N81" s="68">
        <v>1096.3599999999999</v>
      </c>
      <c r="O81" s="66"/>
      <c r="P81" s="66"/>
      <c r="Q81" s="68">
        <v>14.4</v>
      </c>
      <c r="R81" s="68">
        <v>50</v>
      </c>
      <c r="S81" s="66"/>
      <c r="T81" s="66"/>
      <c r="U81" s="66"/>
      <c r="V81" s="68">
        <v>14.4</v>
      </c>
      <c r="W81" s="66"/>
      <c r="X81" s="68">
        <v>5.14</v>
      </c>
      <c r="Y81" s="68">
        <v>83.94</v>
      </c>
      <c r="Z81" s="68">
        <v>800.07</v>
      </c>
      <c r="AA81" s="68">
        <v>800.07</v>
      </c>
      <c r="AB81" s="68">
        <v>8</v>
      </c>
      <c r="AC81" s="68">
        <v>120.01</v>
      </c>
      <c r="AD81" s="68">
        <v>24</v>
      </c>
      <c r="AE81" s="68">
        <v>1401.65</v>
      </c>
      <c r="AF81" s="68">
        <v>3.3</v>
      </c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66"/>
      <c r="AS81" s="66"/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8">
        <v>0.01</v>
      </c>
      <c r="BE81" s="68">
        <v>7.4</v>
      </c>
      <c r="BF81" s="66"/>
      <c r="BG81" s="68">
        <v>363</v>
      </c>
      <c r="BH81" s="68">
        <v>1038.6500000000001</v>
      </c>
    </row>
    <row r="82" spans="1:60" ht="80.099999999999994" customHeight="1" x14ac:dyDescent="0.2">
      <c r="A82" s="64">
        <v>80</v>
      </c>
      <c r="B82" s="72"/>
      <c r="C82" s="66" t="s">
        <v>85</v>
      </c>
      <c r="D82" s="67">
        <v>28708232500181</v>
      </c>
      <c r="E82" s="68">
        <v>255</v>
      </c>
      <c r="F82" s="68">
        <v>213.02</v>
      </c>
      <c r="G82" s="66"/>
      <c r="H82" s="66"/>
      <c r="I82" s="68">
        <v>330.23</v>
      </c>
      <c r="J82" s="68">
        <v>1032.52</v>
      </c>
      <c r="K82" s="68">
        <v>72.28</v>
      </c>
      <c r="L82" s="68">
        <v>72.28</v>
      </c>
      <c r="M82" s="66"/>
      <c r="N82" s="68">
        <v>1177.08</v>
      </c>
      <c r="O82" s="66"/>
      <c r="P82" s="66"/>
      <c r="Q82" s="68">
        <v>14.4</v>
      </c>
      <c r="R82" s="68">
        <v>50</v>
      </c>
      <c r="S82" s="66"/>
      <c r="T82" s="66"/>
      <c r="U82" s="66"/>
      <c r="V82" s="66"/>
      <c r="W82" s="66"/>
      <c r="X82" s="68">
        <v>5.14</v>
      </c>
      <c r="Y82" s="68">
        <v>282.56</v>
      </c>
      <c r="Z82" s="68">
        <v>1079.4100000000001</v>
      </c>
      <c r="AA82" s="68">
        <v>1079.4100000000001</v>
      </c>
      <c r="AB82" s="68">
        <v>10.79</v>
      </c>
      <c r="AC82" s="68">
        <v>161.91</v>
      </c>
      <c r="AD82" s="68">
        <v>32.380000000000003</v>
      </c>
      <c r="AE82" s="68">
        <v>1734.06</v>
      </c>
      <c r="AF82" s="68">
        <v>3.3</v>
      </c>
      <c r="AG82" s="66"/>
      <c r="AH82" s="66"/>
      <c r="AI82" s="66"/>
      <c r="AJ82" s="66"/>
      <c r="AK82" s="68">
        <v>35</v>
      </c>
      <c r="AL82" s="68">
        <v>1</v>
      </c>
      <c r="AM82" s="66"/>
      <c r="AN82" s="66"/>
      <c r="AO82" s="68">
        <v>2</v>
      </c>
      <c r="AP82" s="68">
        <v>1</v>
      </c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8">
        <v>0.03</v>
      </c>
      <c r="BE82" s="68">
        <v>9</v>
      </c>
      <c r="BF82" s="68">
        <v>1.05</v>
      </c>
      <c r="BG82" s="68">
        <v>488.46</v>
      </c>
      <c r="BH82" s="68">
        <v>1245.5999999999999</v>
      </c>
    </row>
    <row r="83" spans="1:60" ht="80.099999999999994" customHeight="1" x14ac:dyDescent="0.2">
      <c r="A83" s="64">
        <v>81</v>
      </c>
      <c r="B83" s="71"/>
      <c r="C83" s="66" t="s">
        <v>86</v>
      </c>
      <c r="D83" s="67">
        <v>28309202500125</v>
      </c>
      <c r="E83" s="68">
        <v>275</v>
      </c>
      <c r="F83" s="66"/>
      <c r="G83" s="66"/>
      <c r="H83" s="66"/>
      <c r="I83" s="68">
        <v>356.13</v>
      </c>
      <c r="J83" s="68">
        <v>1158.02</v>
      </c>
      <c r="K83" s="68">
        <v>81.06</v>
      </c>
      <c r="L83" s="68">
        <v>81.06</v>
      </c>
      <c r="M83" s="66"/>
      <c r="N83" s="68">
        <v>1320.14</v>
      </c>
      <c r="O83" s="66"/>
      <c r="P83" s="66"/>
      <c r="Q83" s="68">
        <v>21</v>
      </c>
      <c r="R83" s="68">
        <v>140</v>
      </c>
      <c r="S83" s="66"/>
      <c r="T83" s="66"/>
      <c r="U83" s="66"/>
      <c r="V83" s="66"/>
      <c r="W83" s="68">
        <v>5.25</v>
      </c>
      <c r="X83" s="68">
        <v>5.7</v>
      </c>
      <c r="Y83" s="68">
        <v>171.95</v>
      </c>
      <c r="Z83" s="68">
        <v>995.96</v>
      </c>
      <c r="AA83" s="68">
        <v>995.96</v>
      </c>
      <c r="AB83" s="68">
        <v>9.9600000000000009</v>
      </c>
      <c r="AC83" s="68">
        <v>149.38999999999999</v>
      </c>
      <c r="AD83" s="68">
        <v>29.88</v>
      </c>
      <c r="AE83" s="68">
        <v>1756.1</v>
      </c>
      <c r="AF83" s="68">
        <v>3.56</v>
      </c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8">
        <v>0.01</v>
      </c>
      <c r="BE83" s="68">
        <v>9.5</v>
      </c>
      <c r="BF83" s="68">
        <v>2.37</v>
      </c>
      <c r="BG83" s="68">
        <v>435.3</v>
      </c>
      <c r="BH83" s="68">
        <v>1320.8</v>
      </c>
    </row>
    <row r="84" spans="1:60" ht="80.099999999999994" customHeight="1" x14ac:dyDescent="0.2">
      <c r="A84" s="64">
        <v>82</v>
      </c>
      <c r="B84" s="72"/>
      <c r="C84" s="66" t="s">
        <v>87</v>
      </c>
      <c r="D84" s="67">
        <v>28204210100288</v>
      </c>
      <c r="E84" s="68">
        <v>263</v>
      </c>
      <c r="F84" s="66"/>
      <c r="G84" s="66"/>
      <c r="H84" s="66"/>
      <c r="I84" s="68">
        <v>340.59</v>
      </c>
      <c r="J84" s="68">
        <v>1159.31</v>
      </c>
      <c r="K84" s="68">
        <v>81.150000000000006</v>
      </c>
      <c r="L84" s="68">
        <v>81.150000000000006</v>
      </c>
      <c r="M84" s="66"/>
      <c r="N84" s="68">
        <v>1321.61</v>
      </c>
      <c r="O84" s="66"/>
      <c r="P84" s="66"/>
      <c r="Q84" s="68">
        <v>19.2</v>
      </c>
      <c r="R84" s="66"/>
      <c r="S84" s="66"/>
      <c r="T84" s="66"/>
      <c r="U84" s="66"/>
      <c r="V84" s="66"/>
      <c r="W84" s="66"/>
      <c r="X84" s="68">
        <v>5.51</v>
      </c>
      <c r="Y84" s="68">
        <v>24.71</v>
      </c>
      <c r="Z84" s="68">
        <v>1005.73</v>
      </c>
      <c r="AA84" s="68">
        <v>1005.73</v>
      </c>
      <c r="AB84" s="68">
        <v>10.06</v>
      </c>
      <c r="AC84" s="68">
        <v>150.86000000000001</v>
      </c>
      <c r="AD84" s="68">
        <v>30.17</v>
      </c>
      <c r="AE84" s="68">
        <v>1608.94</v>
      </c>
      <c r="AF84" s="68">
        <v>3.41</v>
      </c>
      <c r="AG84" s="66"/>
      <c r="AH84" s="66"/>
      <c r="AI84" s="66"/>
      <c r="AJ84" s="66"/>
      <c r="AK84" s="68">
        <v>35</v>
      </c>
      <c r="AL84" s="66"/>
      <c r="AM84" s="66"/>
      <c r="AN84" s="66"/>
      <c r="AO84" s="66"/>
      <c r="AP84" s="66"/>
      <c r="AQ84" s="66"/>
      <c r="AR84" s="66"/>
      <c r="AS84" s="66"/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8">
        <v>8.15</v>
      </c>
      <c r="BF84" s="66"/>
      <c r="BG84" s="68">
        <v>464.09</v>
      </c>
      <c r="BH84" s="68">
        <v>1144.8499999999999</v>
      </c>
    </row>
    <row r="85" spans="1:60" ht="80.099999999999994" customHeight="1" x14ac:dyDescent="0.2">
      <c r="A85" s="64">
        <v>83</v>
      </c>
      <c r="B85" s="71"/>
      <c r="C85" s="66" t="s">
        <v>88</v>
      </c>
      <c r="D85" s="67">
        <v>28707172500121</v>
      </c>
      <c r="E85" s="68">
        <v>260</v>
      </c>
      <c r="F85" s="66"/>
      <c r="G85" s="66"/>
      <c r="H85" s="66"/>
      <c r="I85" s="68">
        <v>336.71</v>
      </c>
      <c r="J85" s="68">
        <v>1096.17</v>
      </c>
      <c r="K85" s="68">
        <v>76.73</v>
      </c>
      <c r="L85" s="68">
        <v>76.73</v>
      </c>
      <c r="M85" s="66"/>
      <c r="N85" s="68">
        <v>1249.6300000000001</v>
      </c>
      <c r="O85" s="66"/>
      <c r="P85" s="66"/>
      <c r="Q85" s="68">
        <v>14.4</v>
      </c>
      <c r="R85" s="68">
        <v>50</v>
      </c>
      <c r="S85" s="66"/>
      <c r="T85" s="66"/>
      <c r="U85" s="66"/>
      <c r="V85" s="66"/>
      <c r="W85" s="66"/>
      <c r="X85" s="68">
        <v>5.47</v>
      </c>
      <c r="Y85" s="68">
        <v>69.87</v>
      </c>
      <c r="Z85" s="68">
        <v>932.79</v>
      </c>
      <c r="AA85" s="68">
        <v>932.79</v>
      </c>
      <c r="AB85" s="68">
        <v>9.33</v>
      </c>
      <c r="AC85" s="68">
        <v>139.91999999999999</v>
      </c>
      <c r="AD85" s="68">
        <v>27.98</v>
      </c>
      <c r="AE85" s="68">
        <v>1567.44</v>
      </c>
      <c r="AF85" s="68">
        <v>3.37</v>
      </c>
      <c r="AG85" s="66"/>
      <c r="AH85" s="66"/>
      <c r="AI85" s="66"/>
      <c r="AJ85" s="66"/>
      <c r="AK85" s="66"/>
      <c r="AL85" s="66"/>
      <c r="AM85" s="66"/>
      <c r="AN85" s="66"/>
      <c r="AO85" s="66"/>
      <c r="AP85" s="66"/>
      <c r="AQ85" s="66"/>
      <c r="AR85" s="66"/>
      <c r="AS85" s="68">
        <v>60</v>
      </c>
      <c r="AT85" s="66"/>
      <c r="AU85" s="66"/>
      <c r="AV85" s="66"/>
      <c r="AW85" s="66"/>
      <c r="AX85" s="66"/>
      <c r="AY85" s="66"/>
      <c r="AZ85" s="66"/>
      <c r="BA85" s="66"/>
      <c r="BB85" s="66"/>
      <c r="BC85" s="66"/>
      <c r="BD85" s="66"/>
      <c r="BE85" s="68">
        <v>8.3000000000000007</v>
      </c>
      <c r="BF85" s="66"/>
      <c r="BG85" s="68">
        <v>465.99</v>
      </c>
      <c r="BH85" s="68">
        <v>1101.45</v>
      </c>
    </row>
    <row r="86" spans="1:60" ht="80.099999999999994" customHeight="1" x14ac:dyDescent="0.2">
      <c r="A86" s="64">
        <v>84</v>
      </c>
      <c r="B86" s="72"/>
      <c r="C86" s="66" t="s">
        <v>90</v>
      </c>
      <c r="D86" s="67">
        <v>28703202500168</v>
      </c>
      <c r="E86" s="68">
        <v>260</v>
      </c>
      <c r="F86" s="66"/>
      <c r="G86" s="66"/>
      <c r="H86" s="66"/>
      <c r="I86" s="68">
        <v>336.71</v>
      </c>
      <c r="J86" s="68">
        <v>1096.17</v>
      </c>
      <c r="K86" s="68">
        <v>76.73</v>
      </c>
      <c r="L86" s="68">
        <v>76.73</v>
      </c>
      <c r="M86" s="66"/>
      <c r="N86" s="68">
        <v>1249.6300000000001</v>
      </c>
      <c r="O86" s="66"/>
      <c r="P86" s="66"/>
      <c r="Q86" s="68">
        <v>14.4</v>
      </c>
      <c r="R86" s="68">
        <v>50</v>
      </c>
      <c r="S86" s="66"/>
      <c r="T86" s="66"/>
      <c r="U86" s="66"/>
      <c r="V86" s="66"/>
      <c r="W86" s="66"/>
      <c r="X86" s="68">
        <v>5.47</v>
      </c>
      <c r="Y86" s="68">
        <v>69.87</v>
      </c>
      <c r="Z86" s="68">
        <v>932.79</v>
      </c>
      <c r="AA86" s="68">
        <v>932.79</v>
      </c>
      <c r="AB86" s="68">
        <v>9.33</v>
      </c>
      <c r="AC86" s="68">
        <v>139.91999999999999</v>
      </c>
      <c r="AD86" s="68">
        <v>27.98</v>
      </c>
      <c r="AE86" s="68">
        <v>1567.44</v>
      </c>
      <c r="AF86" s="68">
        <v>3.37</v>
      </c>
      <c r="AG86" s="66"/>
      <c r="AH86" s="66"/>
      <c r="AI86" s="66"/>
      <c r="AJ86" s="66"/>
      <c r="AK86" s="66"/>
      <c r="AL86" s="66"/>
      <c r="AM86" s="66"/>
      <c r="AN86" s="66"/>
      <c r="AO86" s="66"/>
      <c r="AP86" s="66"/>
      <c r="AQ86" s="66"/>
      <c r="AR86" s="66"/>
      <c r="AS86" s="66"/>
      <c r="AT86" s="66"/>
      <c r="AU86" s="66"/>
      <c r="AV86" s="66"/>
      <c r="AW86" s="66"/>
      <c r="AX86" s="66"/>
      <c r="AY86" s="66"/>
      <c r="AZ86" s="66"/>
      <c r="BA86" s="66"/>
      <c r="BB86" s="66"/>
      <c r="BC86" s="66"/>
      <c r="BD86" s="66"/>
      <c r="BE86" s="68">
        <v>8.3000000000000007</v>
      </c>
      <c r="BF86" s="66"/>
      <c r="BG86" s="68">
        <v>405.99</v>
      </c>
      <c r="BH86" s="68">
        <v>1161.45</v>
      </c>
    </row>
    <row r="87" spans="1:60" ht="80.099999999999994" customHeight="1" x14ac:dyDescent="0.2">
      <c r="A87" s="73">
        <v>85</v>
      </c>
      <c r="B87" s="74"/>
      <c r="C87" s="75" t="s">
        <v>91</v>
      </c>
      <c r="D87" s="76">
        <v>28607202503745</v>
      </c>
      <c r="E87" s="77">
        <v>260</v>
      </c>
      <c r="F87" s="75"/>
      <c r="G87" s="75"/>
      <c r="H87" s="75"/>
      <c r="I87" s="77">
        <v>336.71</v>
      </c>
      <c r="J87" s="77">
        <v>1096.17</v>
      </c>
      <c r="K87" s="77">
        <v>76.73</v>
      </c>
      <c r="L87" s="77">
        <v>76.73</v>
      </c>
      <c r="M87" s="75"/>
      <c r="N87" s="77">
        <v>1249.6300000000001</v>
      </c>
      <c r="O87" s="75"/>
      <c r="P87" s="75"/>
      <c r="Q87" s="77">
        <v>14.4</v>
      </c>
      <c r="R87" s="77">
        <v>50</v>
      </c>
      <c r="S87" s="75"/>
      <c r="T87" s="75"/>
      <c r="U87" s="75"/>
      <c r="V87" s="75"/>
      <c r="W87" s="75"/>
      <c r="X87" s="77">
        <v>5.47</v>
      </c>
      <c r="Y87" s="77">
        <v>69.87</v>
      </c>
      <c r="Z87" s="77">
        <v>932.79</v>
      </c>
      <c r="AA87" s="77">
        <v>932.79</v>
      </c>
      <c r="AB87" s="77">
        <v>9.33</v>
      </c>
      <c r="AC87" s="77">
        <v>139.91999999999999</v>
      </c>
      <c r="AD87" s="77">
        <v>27.98</v>
      </c>
      <c r="AE87" s="77">
        <v>1567.44</v>
      </c>
      <c r="AF87" s="77">
        <v>3.37</v>
      </c>
      <c r="AG87" s="75"/>
      <c r="AH87" s="75"/>
      <c r="AI87" s="75"/>
      <c r="AJ87" s="75"/>
      <c r="AK87" s="77">
        <v>35</v>
      </c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7">
        <v>8.0500000000000007</v>
      </c>
      <c r="BF87" s="75"/>
      <c r="BG87" s="77">
        <v>440.74</v>
      </c>
      <c r="BH87" s="77">
        <v>1126.7</v>
      </c>
    </row>
    <row r="88" spans="1:60" ht="80.099999999999994" customHeight="1" x14ac:dyDescent="0.2">
      <c r="B88" s="72"/>
    </row>
    <row r="89" spans="1:60" ht="80.099999999999994" customHeight="1" x14ac:dyDescent="0.2">
      <c r="B89" s="71"/>
    </row>
    <row r="90" spans="1:60" ht="80.099999999999994" customHeight="1" x14ac:dyDescent="0.2">
      <c r="B90" s="72"/>
    </row>
    <row r="91" spans="1:60" ht="80.099999999999994" customHeight="1" x14ac:dyDescent="0.2">
      <c r="B91" s="71"/>
    </row>
    <row r="92" spans="1:60" ht="80.099999999999994" customHeight="1" x14ac:dyDescent="0.2">
      <c r="B92" s="72"/>
    </row>
    <row r="93" spans="1:60" ht="80.099999999999994" customHeight="1" x14ac:dyDescent="0.2">
      <c r="B93" s="71"/>
    </row>
    <row r="94" spans="1:60" ht="80.099999999999994" customHeight="1" x14ac:dyDescent="0.2">
      <c r="B94" s="72"/>
    </row>
    <row r="95" spans="1:60" ht="80.099999999999994" customHeight="1" x14ac:dyDescent="0.2">
      <c r="B95" s="71"/>
    </row>
    <row r="96" spans="1:60" ht="80.099999999999994" customHeight="1" x14ac:dyDescent="0.2">
      <c r="B96" s="72"/>
    </row>
    <row r="97" spans="2:2" ht="80.099999999999994" customHeight="1" x14ac:dyDescent="0.2">
      <c r="B97" s="71"/>
    </row>
    <row r="98" spans="2:2" ht="80.099999999999994" customHeight="1" x14ac:dyDescent="0.2">
      <c r="B98" s="72"/>
    </row>
    <row r="99" spans="2:2" ht="80.099999999999994" customHeight="1" x14ac:dyDescent="0.2">
      <c r="B99" s="71"/>
    </row>
    <row r="100" spans="2:2" ht="80.099999999999994" customHeight="1" x14ac:dyDescent="0.2">
      <c r="B100" s="72"/>
    </row>
    <row r="101" spans="2:2" ht="80.099999999999994" customHeight="1" x14ac:dyDescent="0.2">
      <c r="B101" s="71"/>
    </row>
  </sheetData>
  <mergeCells count="1">
    <mergeCell ref="A1:J1"/>
  </mergeCells>
  <pageMargins left="0.7" right="0.7" top="0.75" bottom="0.75" header="0.3" footer="0.3"/>
  <pageSetup paperSize="9" orientation="portrait" horizontalDpi="0" verticalDpi="0" r:id="rId1"/>
  <drawing r:id="rId2"/>
  <legacy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1</vt:i4>
      </vt:variant>
    </vt:vector>
  </HeadingPairs>
  <TitlesOfParts>
    <vt:vector size="5" baseType="lpstr">
      <vt:lpstr>ورقة عمل تسوية</vt:lpstr>
      <vt:lpstr>شيت البيانات</vt:lpstr>
      <vt:lpstr>تفصيلي المرتب يناير 2018</vt:lpstr>
      <vt:lpstr>ورقة3</vt:lpstr>
      <vt:lpstr>'شيت البيانات'!Print_Titles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 حسين</dc:creator>
  <cp:lastModifiedBy>احمد حسين</cp:lastModifiedBy>
  <dcterms:created xsi:type="dcterms:W3CDTF">2019-02-02T11:02:54Z</dcterms:created>
  <dcterms:modified xsi:type="dcterms:W3CDTF">2019-02-02T11:33:10Z</dcterms:modified>
</cp:coreProperties>
</file>