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584A43A8-5BAA-47FF-9831-25EDAF64E909}" xr6:coauthVersionLast="40" xr6:coauthVersionMax="40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Feuil1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2" l="1"/>
  <c r="G6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H31" i="2" s="1"/>
  <c r="G32" i="2"/>
  <c r="G33" i="2"/>
  <c r="G34" i="2"/>
  <c r="G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H30" i="2" s="1"/>
  <c r="K30" i="2" s="1"/>
  <c r="E31" i="2"/>
  <c r="E32" i="2"/>
  <c r="E33" i="2"/>
  <c r="E34" i="2"/>
  <c r="E5" i="2"/>
  <c r="D6" i="2"/>
  <c r="D7" i="2"/>
  <c r="D8" i="2"/>
  <c r="H8" i="2" s="1"/>
  <c r="K8" i="2" s="1"/>
  <c r="D9" i="2"/>
  <c r="D10" i="2"/>
  <c r="D11" i="2"/>
  <c r="D12" i="2"/>
  <c r="H12" i="2" s="1"/>
  <c r="K12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H32" i="2" s="1"/>
  <c r="K32" i="2" s="1"/>
  <c r="D33" i="2"/>
  <c r="D34" i="2"/>
  <c r="D5" i="2"/>
  <c r="H5" i="2" s="1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H28" i="2" l="1"/>
  <c r="K28" i="2" s="1"/>
  <c r="H26" i="2"/>
  <c r="K26" i="2" s="1"/>
  <c r="H24" i="2"/>
  <c r="K24" i="2" s="1"/>
  <c r="H23" i="2"/>
  <c r="K23" i="2" s="1"/>
  <c r="H20" i="2"/>
  <c r="K20" i="2" s="1"/>
  <c r="H19" i="2"/>
  <c r="K19" i="2" s="1"/>
  <c r="H18" i="2"/>
  <c r="K18" i="2" s="1"/>
  <c r="H11" i="2"/>
  <c r="K11" i="2" s="1"/>
  <c r="H34" i="2"/>
  <c r="K34" i="2" s="1"/>
  <c r="H27" i="2"/>
  <c r="H16" i="2"/>
  <c r="K16" i="2" s="1"/>
  <c r="H22" i="2"/>
  <c r="K22" i="2" s="1"/>
  <c r="H10" i="2"/>
  <c r="K10" i="2" s="1"/>
  <c r="H33" i="2"/>
  <c r="K33" i="2" s="1"/>
  <c r="H29" i="2"/>
  <c r="J29" i="2" s="1"/>
  <c r="H25" i="2"/>
  <c r="K25" i="2" s="1"/>
  <c r="J12" i="2"/>
  <c r="J19" i="2"/>
  <c r="H9" i="2"/>
  <c r="K9" i="2" s="1"/>
  <c r="H17" i="2"/>
  <c r="K17" i="2" s="1"/>
  <c r="J32" i="2"/>
  <c r="H7" i="2"/>
  <c r="K7" i="2" s="1"/>
  <c r="J8" i="2"/>
  <c r="H15" i="2"/>
  <c r="K15" i="2" s="1"/>
  <c r="K27" i="2"/>
  <c r="J27" i="2"/>
  <c r="K31" i="2"/>
  <c r="J31" i="2"/>
  <c r="H6" i="2"/>
  <c r="K6" i="2" s="1"/>
  <c r="H13" i="2"/>
  <c r="K13" i="2" s="1"/>
  <c r="H14" i="2"/>
  <c r="K14" i="2" s="1"/>
  <c r="H21" i="2"/>
  <c r="K21" i="2" s="1"/>
  <c r="J30" i="2"/>
  <c r="J33" i="2" l="1"/>
  <c r="J28" i="2"/>
  <c r="J26" i="2"/>
  <c r="J24" i="2"/>
  <c r="J23" i="2"/>
  <c r="J20" i="2"/>
  <c r="J18" i="2"/>
  <c r="J16" i="2"/>
  <c r="J11" i="2"/>
  <c r="J10" i="2"/>
  <c r="J34" i="2"/>
  <c r="J22" i="2"/>
  <c r="K29" i="2"/>
  <c r="J9" i="2"/>
  <c r="J25" i="2"/>
  <c r="J14" i="2"/>
  <c r="J15" i="2"/>
  <c r="J17" i="2"/>
  <c r="J6" i="2"/>
  <c r="L3" i="2"/>
  <c r="H3" i="2" s="1"/>
  <c r="N21" i="2"/>
  <c r="K5" i="2"/>
  <c r="L2" i="2"/>
  <c r="H2" i="2" s="1"/>
  <c r="J21" i="2"/>
  <c r="J13" i="2"/>
  <c r="J5" i="2"/>
  <c r="J7" i="2"/>
</calcChain>
</file>

<file path=xl/sharedStrings.xml><?xml version="1.0" encoding="utf-8"?>
<sst xmlns="http://schemas.openxmlformats.org/spreadsheetml/2006/main" count="88" uniqueCount="72">
  <si>
    <t>المادة: اللغة العربية وآدابها</t>
  </si>
  <si>
    <t>المعامل</t>
  </si>
  <si>
    <t>السنة الدراسية</t>
  </si>
  <si>
    <t>2019/2018</t>
  </si>
  <si>
    <t>الفصل الأول</t>
  </si>
  <si>
    <t>الفصل الثاني</t>
  </si>
  <si>
    <t>الفصل الثالث</t>
  </si>
  <si>
    <t>م</t>
  </si>
  <si>
    <t>لقب و إسم التلميذ</t>
  </si>
  <si>
    <t>م.المستمرة</t>
  </si>
  <si>
    <t>تط/شفهي</t>
  </si>
  <si>
    <t>فرض 1</t>
  </si>
  <si>
    <t>فرض 2</t>
  </si>
  <si>
    <t>الإختبار/20</t>
  </si>
  <si>
    <r>
      <t>قسم:</t>
    </r>
    <r>
      <rPr>
        <b/>
        <sz val="20"/>
        <color rgb="FFC00000"/>
        <rFont val="Times New Roman"/>
        <family val="1"/>
      </rPr>
      <t>3 آداب وفل</t>
    </r>
  </si>
  <si>
    <t>الطالب 1</t>
  </si>
  <si>
    <t>الطالب 2</t>
  </si>
  <si>
    <t>الطالب 3</t>
  </si>
  <si>
    <t>الطالب 4</t>
  </si>
  <si>
    <t>الطالب 5</t>
  </si>
  <si>
    <t>الطالب 6</t>
  </si>
  <si>
    <t>الطالب 7</t>
  </si>
  <si>
    <t>الطالب 8</t>
  </si>
  <si>
    <t>الطالب 9</t>
  </si>
  <si>
    <t>الطالب 10</t>
  </si>
  <si>
    <t>الطالب 11</t>
  </si>
  <si>
    <t>الطالب 12</t>
  </si>
  <si>
    <t>الطالب 13</t>
  </si>
  <si>
    <t>الطالب 14</t>
  </si>
  <si>
    <t>الطالب 15</t>
  </si>
  <si>
    <t>الطالب 16</t>
  </si>
  <si>
    <t>الطالب 17</t>
  </si>
  <si>
    <t>الطالب 18</t>
  </si>
  <si>
    <t>الطالب 19</t>
  </si>
  <si>
    <t>الطالب 20</t>
  </si>
  <si>
    <t>الطالب 21</t>
  </si>
  <si>
    <t>الطالب 22</t>
  </si>
  <si>
    <t>الطالب 23</t>
  </si>
  <si>
    <t>الطالب 24</t>
  </si>
  <si>
    <t>الطالب 25</t>
  </si>
  <si>
    <t>الطالب 26</t>
  </si>
  <si>
    <t>الطالب 27</t>
  </si>
  <si>
    <t>الطالب 28</t>
  </si>
  <si>
    <t>الطالب 29</t>
  </si>
  <si>
    <t>الأستادة : يوسف</t>
  </si>
  <si>
    <t>المؤسسة</t>
  </si>
  <si>
    <t>ثانوية الشهيد سعيداني أحمد - بشار</t>
  </si>
  <si>
    <t>السنة الدراسية:</t>
  </si>
  <si>
    <t>الاستاد(ة)</t>
  </si>
  <si>
    <t xml:space="preserve">حمـــــــان </t>
  </si>
  <si>
    <t>صاحب(ة) أعلى معدل:</t>
  </si>
  <si>
    <t>معدله</t>
  </si>
  <si>
    <t>القسم</t>
  </si>
  <si>
    <t>المادة</t>
  </si>
  <si>
    <t>اللغة العربية وآدابهـــــا</t>
  </si>
  <si>
    <t>صاحب(ة) ادنى معدل:</t>
  </si>
  <si>
    <t>2عتج2</t>
  </si>
  <si>
    <t>الرقم</t>
  </si>
  <si>
    <t>إسم ولقب التلميذ</t>
  </si>
  <si>
    <t>م. الفروض</t>
  </si>
  <si>
    <t>الاختبار/40</t>
  </si>
  <si>
    <t>المعدل</t>
  </si>
  <si>
    <t>المجموع</t>
  </si>
  <si>
    <t>الملاحظات</t>
  </si>
  <si>
    <t>معــــــــدل القســــــم</t>
  </si>
  <si>
    <t>المطلوب طريقة تقريب المعدلات مثلا من 12.63 الى 12.75  أي كل معدل يتم بتصحيحه وذلك عندنا المعدلات الصحيحة</t>
  </si>
  <si>
    <t>تكون مثلا اما 12 او 12.50 او 12.75 او 13 نحن نستخدم فقط 0.25</t>
  </si>
  <si>
    <t>والمشكل الثاني كما هومبين هنا</t>
  </si>
  <si>
    <t>عند نسخ البيانات من جدول التنقيط ولصقها في مصنف اخر او شيت أخرى</t>
  </si>
  <si>
    <t>تضهر العلامات العشرية الزائدة</t>
  </si>
  <si>
    <t>اكيف اتخلص من هذا المشكل لاني انسخ البانات من هذا الجدول من حاسوبي</t>
  </si>
  <si>
    <t>الى حاسوب اخر كا ارجو ان لا تضهر هده الأرقام العشرية بعد الرقم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</si>
</sst>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.00"/>
  </numFmts>
  <fonts count="25" x14ac:knownFonts="1">
    <font>
      <sz val="11"/>
      <color theme="1"/>
      <name val="Calibri"/>
      <family val="2"/>
      <scheme val="minor"/>
    </font>
    <font>
      <b/>
      <sz val="20"/>
      <color theme="0"/>
      <name val="Times New Roman"/>
      <family val="1"/>
    </font>
    <font>
      <b/>
      <sz val="20"/>
      <color theme="1"/>
      <name val="Times New Roman"/>
      <family val="1"/>
    </font>
    <font>
      <b/>
      <sz val="20"/>
      <color rgb="FFC00000"/>
      <name val="Times New Roman"/>
      <family val="1"/>
    </font>
    <font>
      <b/>
      <sz val="18"/>
      <color theme="1"/>
      <name val="Times New Roman"/>
      <family val="1"/>
    </font>
    <font>
      <b/>
      <sz val="22"/>
      <color rgb="FFFF0000"/>
      <name val="Times New Roman"/>
      <family val="1"/>
    </font>
    <font>
      <b/>
      <sz val="24"/>
      <color rgb="FFC00000"/>
      <name val="Times New Roman"/>
      <family val="1"/>
    </font>
    <font>
      <b/>
      <sz val="36"/>
      <color theme="1"/>
      <name val="Times New Roman"/>
      <family val="1"/>
    </font>
    <font>
      <b/>
      <sz val="14"/>
      <color theme="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name val="Times New Roman"/>
      <family val="1"/>
    </font>
    <font>
      <b/>
      <sz val="16"/>
      <color rgb="FFFF0000"/>
      <name val="Times New Roman"/>
      <family val="1"/>
    </font>
    <font>
      <b/>
      <sz val="24"/>
      <color rgb="FFFF0000"/>
      <name val="Times New Roman"/>
      <family val="1"/>
    </font>
    <font>
      <b/>
      <sz val="18"/>
      <color rgb="FFFF0000"/>
      <name val="Times New Roman"/>
      <family val="1"/>
    </font>
    <font>
      <sz val="10"/>
      <name val="Arial"/>
      <family val="2"/>
    </font>
    <font>
      <b/>
      <sz val="14"/>
      <name val="Arial"/>
      <family val="2"/>
    </font>
    <font>
      <b/>
      <sz val="18"/>
      <color rgb="FFC00000"/>
      <name val="Times New Roman"/>
      <family val="1"/>
    </font>
    <font>
      <b/>
      <sz val="12"/>
      <color theme="1"/>
      <name val="Times New Roman"/>
      <family val="1"/>
    </font>
    <font>
      <b/>
      <sz val="26"/>
      <color rgb="FFFF0000"/>
      <name val="Times New Roman"/>
      <family val="1"/>
    </font>
    <font>
      <sz val="16"/>
      <color theme="1"/>
      <name val="Times New Roman"/>
      <family val="1"/>
    </font>
    <font>
      <sz val="16"/>
      <color rgb="FF002060"/>
      <name val="Times New Roman"/>
      <family val="1"/>
    </font>
    <font>
      <sz val="14"/>
      <color rgb="FF002060"/>
      <name val="Times New Roman"/>
      <family val="1"/>
    </font>
    <font>
      <sz val="14"/>
      <color theme="1"/>
      <name val="Times New Roman"/>
      <family val="2"/>
    </font>
    <font>
      <b/>
      <sz val="28"/>
      <color rgb="FFFF000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theme="1"/>
      </bottom>
      <diagonal/>
    </border>
    <border>
      <left/>
      <right style="thin">
        <color indexed="64"/>
      </right>
      <top style="thick">
        <color indexed="64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rgb="FFFF0000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ck">
        <color rgb="FFFF0000"/>
      </top>
      <bottom style="thin">
        <color theme="1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/>
      <top/>
      <bottom style="thick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ck">
        <color rgb="FFFF0000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ck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1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16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8" borderId="11" xfId="0" applyFont="1" applyFill="1" applyBorder="1" applyAlignment="1">
      <alignment horizontal="right" vertical="center"/>
    </xf>
    <xf numFmtId="0" fontId="8" fillId="5" borderId="11" xfId="0" applyFont="1" applyFill="1" applyBorder="1" applyAlignment="1">
      <alignment vertical="center"/>
    </xf>
    <xf numFmtId="0" fontId="8" fillId="8" borderId="13" xfId="0" applyFont="1" applyFill="1" applyBorder="1" applyAlignment="1">
      <alignment vertical="center"/>
    </xf>
    <xf numFmtId="164" fontId="9" fillId="9" borderId="11" xfId="0" applyNumberFormat="1" applyFont="1" applyFill="1" applyBorder="1" applyAlignment="1">
      <alignment horizontal="center" vertical="center"/>
    </xf>
    <xf numFmtId="0" fontId="10" fillId="10" borderId="14" xfId="0" applyFont="1" applyFill="1" applyBorder="1" applyAlignment="1">
      <alignment horizontal="right" vertical="center"/>
    </xf>
    <xf numFmtId="165" fontId="9" fillId="9" borderId="15" xfId="0" applyNumberFormat="1" applyFont="1" applyFill="1" applyBorder="1" applyAlignment="1" applyProtection="1">
      <alignment horizontal="center" vertical="center"/>
      <protection locked="0"/>
    </xf>
    <xf numFmtId="165" fontId="9" fillId="5" borderId="16" xfId="0" applyNumberFormat="1" applyFont="1" applyFill="1" applyBorder="1" applyAlignment="1">
      <alignment horizontal="center" vertical="center"/>
    </xf>
    <xf numFmtId="165" fontId="9" fillId="11" borderId="17" xfId="0" applyNumberFormat="1" applyFont="1" applyFill="1" applyBorder="1" applyAlignment="1" applyProtection="1">
      <alignment horizontal="center" vertical="center"/>
      <protection locked="0"/>
    </xf>
    <xf numFmtId="165" fontId="9" fillId="11" borderId="15" xfId="0" applyNumberFormat="1" applyFont="1" applyFill="1" applyBorder="1" applyAlignment="1" applyProtection="1">
      <alignment horizontal="center" vertical="center"/>
      <protection locked="0"/>
    </xf>
    <xf numFmtId="165" fontId="9" fillId="11" borderId="18" xfId="0" applyNumberFormat="1" applyFont="1" applyFill="1" applyBorder="1" applyAlignment="1" applyProtection="1">
      <alignment horizontal="center" vertical="center"/>
      <protection locked="0"/>
    </xf>
    <xf numFmtId="165" fontId="9" fillId="5" borderId="19" xfId="0" applyNumberFormat="1" applyFont="1" applyFill="1" applyBorder="1" applyAlignment="1">
      <alignment horizontal="center" vertical="center"/>
    </xf>
    <xf numFmtId="165" fontId="9" fillId="12" borderId="20" xfId="0" applyNumberFormat="1" applyFont="1" applyFill="1" applyBorder="1" applyAlignment="1" applyProtection="1">
      <alignment horizontal="center" vertical="center"/>
      <protection locked="0"/>
    </xf>
    <xf numFmtId="165" fontId="9" fillId="12" borderId="21" xfId="0" applyNumberFormat="1" applyFont="1" applyFill="1" applyBorder="1" applyAlignment="1" applyProtection="1">
      <alignment horizontal="center" vertical="center"/>
      <protection locked="0"/>
    </xf>
    <xf numFmtId="165" fontId="9" fillId="12" borderId="22" xfId="0" applyNumberFormat="1" applyFont="1" applyFill="1" applyBorder="1" applyAlignment="1" applyProtection="1">
      <alignment horizontal="center" vertical="center"/>
      <protection locked="0"/>
    </xf>
    <xf numFmtId="0" fontId="10" fillId="10" borderId="18" xfId="0" applyFont="1" applyFill="1" applyBorder="1" applyAlignment="1">
      <alignment horizontal="right" vertical="center"/>
    </xf>
    <xf numFmtId="165" fontId="9" fillId="9" borderId="23" xfId="0" applyNumberFormat="1" applyFont="1" applyFill="1" applyBorder="1" applyAlignment="1" applyProtection="1">
      <alignment horizontal="center" vertical="center"/>
      <protection locked="0"/>
    </xf>
    <xf numFmtId="165" fontId="9" fillId="9" borderId="24" xfId="0" applyNumberFormat="1" applyFont="1" applyFill="1" applyBorder="1" applyAlignment="1" applyProtection="1">
      <alignment horizontal="center" vertical="center"/>
      <protection locked="0"/>
    </xf>
    <xf numFmtId="165" fontId="9" fillId="5" borderId="25" xfId="0" applyNumberFormat="1" applyFont="1" applyFill="1" applyBorder="1" applyAlignment="1">
      <alignment horizontal="center" vertical="center"/>
    </xf>
    <xf numFmtId="165" fontId="9" fillId="12" borderId="26" xfId="0" applyNumberFormat="1" applyFont="1" applyFill="1" applyBorder="1" applyAlignment="1" applyProtection="1">
      <alignment horizontal="center" vertical="center"/>
      <protection locked="0"/>
    </xf>
    <xf numFmtId="165" fontId="9" fillId="12" borderId="27" xfId="0" applyNumberFormat="1" applyFont="1" applyFill="1" applyBorder="1" applyAlignment="1" applyProtection="1">
      <alignment horizontal="center" vertical="center"/>
      <protection locked="0"/>
    </xf>
    <xf numFmtId="165" fontId="9" fillId="12" borderId="28" xfId="0" applyNumberFormat="1" applyFont="1" applyFill="1" applyBorder="1" applyAlignment="1" applyProtection="1">
      <alignment horizontal="center" vertical="center"/>
      <protection locked="0"/>
    </xf>
    <xf numFmtId="165" fontId="11" fillId="11" borderId="15" xfId="0" applyNumberFormat="1" applyFont="1" applyFill="1" applyBorder="1" applyAlignment="1" applyProtection="1">
      <alignment horizontal="center" vertical="center"/>
      <protection locked="0"/>
    </xf>
    <xf numFmtId="165" fontId="9" fillId="5" borderId="29" xfId="0" applyNumberFormat="1" applyFont="1" applyFill="1" applyBorder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11" borderId="33" xfId="0" applyNumberFormat="1" applyFont="1" applyFill="1" applyBorder="1" applyAlignment="1" applyProtection="1">
      <alignment horizontal="center" vertical="center"/>
      <protection locked="0"/>
    </xf>
    <xf numFmtId="165" fontId="9" fillId="11" borderId="34" xfId="0" applyNumberFormat="1" applyFont="1" applyFill="1" applyBorder="1" applyAlignment="1" applyProtection="1">
      <alignment horizontal="center" vertical="center"/>
      <protection locked="0"/>
    </xf>
    <xf numFmtId="165" fontId="9" fillId="11" borderId="35" xfId="0" applyNumberFormat="1" applyFont="1" applyFill="1" applyBorder="1" applyAlignment="1" applyProtection="1">
      <alignment horizontal="center" vertical="center"/>
      <protection locked="0"/>
    </xf>
    <xf numFmtId="164" fontId="9" fillId="9" borderId="13" xfId="0" applyNumberFormat="1" applyFont="1" applyFill="1" applyBorder="1" applyAlignment="1">
      <alignment horizontal="center" vertical="center"/>
    </xf>
    <xf numFmtId="165" fontId="9" fillId="9" borderId="36" xfId="0" applyNumberFormat="1" applyFont="1" applyFill="1" applyBorder="1" applyAlignment="1" applyProtection="1">
      <alignment horizontal="center" vertical="center"/>
      <protection locked="0"/>
    </xf>
    <xf numFmtId="165" fontId="9" fillId="9" borderId="34" xfId="0" applyNumberFormat="1" applyFont="1" applyFill="1" applyBorder="1" applyAlignment="1" applyProtection="1">
      <alignment horizontal="center" vertical="center"/>
      <protection locked="0"/>
    </xf>
    <xf numFmtId="165" fontId="9" fillId="9" borderId="37" xfId="0" applyNumberFormat="1" applyFont="1" applyFill="1" applyBorder="1" applyAlignment="1" applyProtection="1">
      <alignment horizontal="center" vertical="center"/>
      <protection locked="0"/>
    </xf>
    <xf numFmtId="165" fontId="9" fillId="12" borderId="38" xfId="0" applyNumberFormat="1" applyFont="1" applyFill="1" applyBorder="1" applyAlignment="1" applyProtection="1">
      <alignment horizontal="center" vertical="center"/>
      <protection locked="0"/>
    </xf>
    <xf numFmtId="165" fontId="9" fillId="12" borderId="39" xfId="0" applyNumberFormat="1" applyFont="1" applyFill="1" applyBorder="1" applyAlignment="1" applyProtection="1">
      <alignment horizontal="center" vertical="center"/>
      <protection locked="0"/>
    </xf>
    <xf numFmtId="165" fontId="9" fillId="12" borderId="40" xfId="0" applyNumberFormat="1" applyFont="1" applyFill="1" applyBorder="1" applyAlignment="1" applyProtection="1">
      <alignment horizontal="center" vertical="center"/>
      <protection locked="0"/>
    </xf>
    <xf numFmtId="164" fontId="9" fillId="9" borderId="41" xfId="0" applyNumberFormat="1" applyFont="1" applyFill="1" applyBorder="1" applyAlignment="1">
      <alignment horizontal="center" vertical="center"/>
    </xf>
    <xf numFmtId="165" fontId="9" fillId="9" borderId="43" xfId="0" applyNumberFormat="1" applyFont="1" applyFill="1" applyBorder="1" applyAlignment="1" applyProtection="1">
      <alignment horizontal="center" vertical="center"/>
      <protection locked="0"/>
    </xf>
    <xf numFmtId="165" fontId="9" fillId="9" borderId="41" xfId="0" applyNumberFormat="1" applyFont="1" applyFill="1" applyBorder="1" applyAlignment="1" applyProtection="1">
      <alignment horizontal="center" vertical="center"/>
      <protection locked="0"/>
    </xf>
    <xf numFmtId="165" fontId="9" fillId="9" borderId="44" xfId="0" applyNumberFormat="1" applyFont="1" applyFill="1" applyBorder="1" applyAlignment="1" applyProtection="1">
      <alignment horizontal="center" vertical="center"/>
      <protection locked="0"/>
    </xf>
    <xf numFmtId="165" fontId="9" fillId="5" borderId="45" xfId="0" applyNumberFormat="1" applyFont="1" applyFill="1" applyBorder="1" applyAlignment="1">
      <alignment horizontal="center" vertical="center"/>
    </xf>
    <xf numFmtId="165" fontId="9" fillId="11" borderId="46" xfId="0" applyNumberFormat="1" applyFont="1" applyFill="1" applyBorder="1" applyAlignment="1" applyProtection="1">
      <alignment horizontal="center" vertical="center"/>
      <protection locked="0"/>
    </xf>
    <xf numFmtId="165" fontId="9" fillId="11" borderId="41" xfId="0" applyNumberFormat="1" applyFont="1" applyFill="1" applyBorder="1" applyAlignment="1" applyProtection="1">
      <alignment horizontal="center" vertical="center"/>
      <protection locked="0"/>
    </xf>
    <xf numFmtId="165" fontId="9" fillId="11" borderId="42" xfId="0" applyNumberFormat="1" applyFont="1" applyFill="1" applyBorder="1" applyAlignment="1" applyProtection="1">
      <alignment horizontal="center" vertical="center"/>
      <protection locked="0"/>
    </xf>
    <xf numFmtId="165" fontId="9" fillId="12" borderId="47" xfId="0" applyNumberFormat="1" applyFont="1" applyFill="1" applyBorder="1" applyAlignment="1" applyProtection="1">
      <alignment horizontal="center" vertical="center"/>
      <protection locked="0"/>
    </xf>
    <xf numFmtId="165" fontId="9" fillId="12" borderId="48" xfId="0" applyNumberFormat="1" applyFont="1" applyFill="1" applyBorder="1" applyAlignment="1" applyProtection="1">
      <alignment horizontal="center" vertical="center"/>
      <protection locked="0"/>
    </xf>
    <xf numFmtId="165" fontId="9" fillId="12" borderId="49" xfId="0" applyNumberFormat="1" applyFont="1" applyFill="1" applyBorder="1" applyAlignment="1" applyProtection="1">
      <alignment horizontal="center" vertical="center"/>
      <protection locked="0"/>
    </xf>
    <xf numFmtId="0" fontId="4" fillId="13" borderId="50" xfId="0" applyFont="1" applyFill="1" applyBorder="1" applyAlignment="1">
      <alignment horizontal="center" vertical="center"/>
    </xf>
    <xf numFmtId="0" fontId="12" fillId="14" borderId="50" xfId="0" applyFont="1" applyFill="1" applyBorder="1" applyAlignment="1">
      <alignment horizontal="right" vertical="center"/>
    </xf>
    <xf numFmtId="0" fontId="12" fillId="14" borderId="51" xfId="0" applyFont="1" applyFill="1" applyBorder="1" applyAlignment="1">
      <alignment horizontal="right" vertical="center"/>
    </xf>
    <xf numFmtId="0" fontId="13" fillId="14" borderId="52" xfId="0" applyFont="1" applyFill="1" applyBorder="1" applyAlignment="1">
      <alignment horizontal="center" vertical="center"/>
    </xf>
    <xf numFmtId="0" fontId="13" fillId="14" borderId="53" xfId="0" applyFont="1" applyFill="1" applyBorder="1" applyAlignment="1">
      <alignment horizontal="center" vertical="center"/>
    </xf>
    <xf numFmtId="0" fontId="13" fillId="14" borderId="54" xfId="0" applyFont="1" applyFill="1" applyBorder="1" applyAlignment="1">
      <alignment horizontal="center" vertical="center"/>
    </xf>
    <xf numFmtId="0" fontId="2" fillId="13" borderId="55" xfId="0" applyFont="1" applyFill="1" applyBorder="1" applyAlignment="1">
      <alignment horizontal="center" vertical="center"/>
    </xf>
    <xf numFmtId="0" fontId="2" fillId="13" borderId="50" xfId="0" applyFont="1" applyFill="1" applyBorder="1" applyAlignment="1">
      <alignment horizontal="center" vertical="center"/>
    </xf>
    <xf numFmtId="22" fontId="14" fillId="14" borderId="50" xfId="0" applyNumberFormat="1" applyFont="1" applyFill="1" applyBorder="1" applyAlignment="1">
      <alignment horizontal="center" vertical="center"/>
    </xf>
    <xf numFmtId="0" fontId="14" fillId="14" borderId="50" xfId="0" applyFont="1" applyFill="1" applyBorder="1" applyAlignment="1">
      <alignment horizontal="right" vertical="center"/>
    </xf>
    <xf numFmtId="2" fontId="16" fillId="15" borderId="56" xfId="1" applyNumberFormat="1" applyFont="1" applyFill="1" applyBorder="1" applyAlignment="1" applyProtection="1">
      <alignment horizontal="center" vertical="center"/>
      <protection hidden="1"/>
    </xf>
    <xf numFmtId="0" fontId="9" fillId="14" borderId="56" xfId="0" applyFont="1" applyFill="1" applyBorder="1" applyAlignment="1">
      <alignment horizontal="center" vertical="center"/>
    </xf>
    <xf numFmtId="0" fontId="9" fillId="14" borderId="50" xfId="0" applyFont="1" applyFill="1" applyBorder="1" applyAlignment="1">
      <alignment horizontal="center" vertical="center"/>
    </xf>
    <xf numFmtId="0" fontId="9" fillId="15" borderId="50" xfId="0" applyFont="1" applyFill="1" applyBorder="1" applyAlignment="1">
      <alignment horizontal="center" vertical="center"/>
    </xf>
    <xf numFmtId="165" fontId="17" fillId="14" borderId="50" xfId="0" applyNumberFormat="1" applyFont="1" applyFill="1" applyBorder="1" applyAlignment="1">
      <alignment horizontal="center" vertical="center"/>
    </xf>
    <xf numFmtId="0" fontId="12" fillId="14" borderId="50" xfId="0" applyFont="1" applyFill="1" applyBorder="1" applyAlignment="1">
      <alignment vertical="center"/>
    </xf>
    <xf numFmtId="0" fontId="4" fillId="14" borderId="50" xfId="0" applyFont="1" applyFill="1" applyBorder="1" applyAlignment="1">
      <alignment horizontal="center" vertical="center"/>
    </xf>
    <xf numFmtId="2" fontId="16" fillId="15" borderId="50" xfId="1" applyNumberFormat="1" applyFont="1" applyFill="1" applyBorder="1" applyAlignment="1" applyProtection="1">
      <alignment horizontal="center" vertical="center"/>
      <protection hidden="1"/>
    </xf>
    <xf numFmtId="0" fontId="14" fillId="14" borderId="57" xfId="0" applyFont="1" applyFill="1" applyBorder="1" applyAlignment="1">
      <alignment horizontal="center" vertical="center"/>
    </xf>
    <xf numFmtId="0" fontId="9" fillId="13" borderId="50" xfId="0" applyFont="1" applyFill="1" applyBorder="1" applyAlignment="1">
      <alignment horizontal="center" vertical="center"/>
    </xf>
    <xf numFmtId="0" fontId="9" fillId="13" borderId="50" xfId="0" applyFont="1" applyFill="1" applyBorder="1" applyAlignment="1">
      <alignment horizontal="center" vertical="center"/>
    </xf>
    <xf numFmtId="0" fontId="10" fillId="13" borderId="50" xfId="0" applyFont="1" applyFill="1" applyBorder="1" applyAlignment="1">
      <alignment horizontal="center" vertical="center"/>
    </xf>
    <xf numFmtId="0" fontId="10" fillId="13" borderId="50" xfId="0" applyFont="1" applyFill="1" applyBorder="1" applyAlignment="1">
      <alignment horizontal="center" vertical="center"/>
    </xf>
    <xf numFmtId="0" fontId="18" fillId="14" borderId="51" xfId="0" applyFont="1" applyFill="1" applyBorder="1" applyAlignment="1">
      <alignment horizontal="center" vertical="center"/>
    </xf>
    <xf numFmtId="164" fontId="19" fillId="14" borderId="58" xfId="0" applyNumberFormat="1" applyFont="1" applyFill="1" applyBorder="1" applyAlignment="1">
      <alignment horizontal="center" vertical="center" textRotation="90"/>
    </xf>
    <xf numFmtId="0" fontId="9" fillId="14" borderId="56" xfId="0" applyFont="1" applyFill="1" applyBorder="1" applyAlignment="1">
      <alignment horizontal="center" vertical="center"/>
    </xf>
    <xf numFmtId="0" fontId="20" fillId="14" borderId="30" xfId="0" applyFont="1" applyFill="1" applyBorder="1" applyAlignment="1">
      <alignment horizontal="right" vertical="center"/>
    </xf>
    <xf numFmtId="0" fontId="20" fillId="14" borderId="59" xfId="0" applyFont="1" applyFill="1" applyBorder="1" applyAlignment="1">
      <alignment horizontal="right" vertical="center"/>
    </xf>
    <xf numFmtId="165" fontId="20" fillId="14" borderId="11" xfId="0" applyNumberFormat="1" applyFont="1" applyFill="1" applyBorder="1" applyAlignment="1">
      <alignment horizontal="center" vertical="center"/>
    </xf>
    <xf numFmtId="164" fontId="21" fillId="14" borderId="14" xfId="0" applyNumberFormat="1" applyFont="1" applyFill="1" applyBorder="1" applyAlignment="1">
      <alignment horizontal="center" vertical="center"/>
    </xf>
    <xf numFmtId="165" fontId="20" fillId="14" borderId="60" xfId="0" applyNumberFormat="1" applyFont="1" applyFill="1" applyBorder="1" applyAlignment="1">
      <alignment horizontal="center" vertical="center"/>
    </xf>
    <xf numFmtId="0" fontId="22" fillId="14" borderId="11" xfId="0" applyFont="1" applyFill="1" applyBorder="1" applyAlignment="1">
      <alignment horizontal="center" vertical="center"/>
    </xf>
    <xf numFmtId="0" fontId="23" fillId="14" borderId="14" xfId="0" applyFont="1" applyFill="1" applyBorder="1" applyAlignment="1">
      <alignment vertical="center"/>
    </xf>
    <xf numFmtId="164" fontId="19" fillId="14" borderId="61" xfId="0" applyNumberFormat="1" applyFont="1" applyFill="1" applyBorder="1" applyAlignment="1">
      <alignment horizontal="center" vertical="center" textRotation="90"/>
    </xf>
    <xf numFmtId="0" fontId="23" fillId="14" borderId="18" xfId="0" applyFont="1" applyFill="1" applyBorder="1" applyAlignment="1">
      <alignment vertical="center"/>
    </xf>
    <xf numFmtId="164" fontId="19" fillId="14" borderId="62" xfId="0" applyNumberFormat="1" applyFont="1" applyFill="1" applyBorder="1" applyAlignment="1">
      <alignment horizontal="center" vertical="center" textRotation="90"/>
    </xf>
    <xf numFmtId="0" fontId="0" fillId="14" borderId="63" xfId="0" applyFill="1" applyBorder="1" applyAlignment="1">
      <alignment vertical="center" textRotation="90"/>
    </xf>
    <xf numFmtId="165" fontId="24" fillId="14" borderId="58" xfId="0" applyNumberFormat="1" applyFont="1" applyFill="1" applyBorder="1" applyAlignment="1">
      <alignment horizontal="center" vertical="center" textRotation="90"/>
    </xf>
    <xf numFmtId="165" fontId="24" fillId="14" borderId="61" xfId="0" applyNumberFormat="1" applyFont="1" applyFill="1" applyBorder="1" applyAlignment="1">
      <alignment horizontal="center" vertical="center" textRotation="90"/>
    </xf>
    <xf numFmtId="164" fontId="21" fillId="14" borderId="65" xfId="0" applyNumberFormat="1" applyFont="1" applyFill="1" applyBorder="1" applyAlignment="1">
      <alignment horizontal="center" vertical="center"/>
    </xf>
    <xf numFmtId="165" fontId="20" fillId="14" borderId="66" xfId="0" applyNumberFormat="1" applyFont="1" applyFill="1" applyBorder="1" applyAlignment="1">
      <alignment horizontal="center" vertical="center"/>
    </xf>
    <xf numFmtId="0" fontId="22" fillId="14" borderId="64" xfId="0" applyFont="1" applyFill="1" applyBorder="1" applyAlignment="1">
      <alignment horizontal="center" vertical="center"/>
    </xf>
    <xf numFmtId="0" fontId="23" fillId="14" borderId="42" xfId="0" applyFont="1" applyFill="1" applyBorder="1" applyAlignment="1">
      <alignment vertical="center"/>
    </xf>
    <xf numFmtId="165" fontId="24" fillId="14" borderId="62" xfId="0" applyNumberFormat="1" applyFont="1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3" borderId="0" xfId="0" applyFill="1"/>
  </cellXfs>
  <cellStyles count="2">
    <cellStyle name="Normal" xfId="0" builtinId="0"/>
    <cellStyle name="Normal_Feuil1" xfId="1" xr:uid="{A949EB53-53DF-4C05-A205-D05A0D5881C2}"/>
  </cellStyles>
  <dxfs count="6"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ouveau%20dossier%20(2)/&#1583;&#1601;&#1578;&#1585;&#1575;&#1604;&#1578;&#1606;&#1602;&#1610;&#15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 علوم تجريبية 1"/>
      <sheetName val="2علوم تجريبة 2"/>
      <sheetName val=" 3تسيير واقتصاد"/>
      <sheetName val="3آداب وفلسفة"/>
      <sheetName val="الواجهة"/>
      <sheetName val="طباعة نتائج 2عتج 1 "/>
      <sheetName val="طباعة نتائج 2عتج 2"/>
      <sheetName val="طباعة نتائج 3تسيير واقتصاد"/>
      <sheetName val="طباعة نتائج 3آداب وفلسفة"/>
    </sheetNames>
    <sheetDataSet>
      <sheetData sheetId="0">
        <row r="1">
          <cell r="J1">
            <v>3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rightToLeft="1" topLeftCell="A19" workbookViewId="0">
      <selection activeCell="I26" sqref="I26"/>
    </sheetView>
  </sheetViews>
  <sheetFormatPr baseColWidth="10" defaultColWidth="9.140625" defaultRowHeight="15" x14ac:dyDescent="0.25"/>
  <cols>
    <col min="1" max="1" width="6.28515625" customWidth="1"/>
    <col min="2" max="2" width="25.5703125" customWidth="1"/>
  </cols>
  <sheetData>
    <row r="1" spans="1:19" ht="31.5" thickTop="1" thickBot="1" x14ac:dyDescent="0.3">
      <c r="A1" s="1" t="s">
        <v>0</v>
      </c>
      <c r="B1" s="2"/>
      <c r="C1" s="3"/>
      <c r="D1" s="4" t="s">
        <v>14</v>
      </c>
      <c r="E1" s="4"/>
      <c r="F1" s="4"/>
      <c r="G1" s="5"/>
      <c r="H1" s="5"/>
      <c r="I1" s="5"/>
      <c r="J1" s="6" t="s">
        <v>1</v>
      </c>
      <c r="K1" s="6"/>
      <c r="L1" s="7">
        <v>5</v>
      </c>
      <c r="M1" s="8" t="s">
        <v>2</v>
      </c>
      <c r="N1" s="8"/>
      <c r="O1" s="8"/>
      <c r="P1" s="9" t="s">
        <v>3</v>
      </c>
      <c r="Q1" s="9"/>
      <c r="R1" s="9"/>
      <c r="S1" s="9"/>
    </row>
    <row r="2" spans="1:19" ht="46.5" thickTop="1" thickBot="1" x14ac:dyDescent="0.3">
      <c r="A2" s="10" t="s">
        <v>44</v>
      </c>
      <c r="B2" s="11"/>
      <c r="C2" s="12" t="s">
        <v>4</v>
      </c>
      <c r="D2" s="12"/>
      <c r="E2" s="12"/>
      <c r="F2" s="12"/>
      <c r="G2" s="13"/>
      <c r="H2" s="14"/>
      <c r="I2" s="15" t="s">
        <v>5</v>
      </c>
      <c r="J2" s="16"/>
      <c r="K2" s="16"/>
      <c r="L2" s="16"/>
      <c r="M2" s="17"/>
      <c r="N2" s="18"/>
      <c r="O2" s="19" t="s">
        <v>6</v>
      </c>
      <c r="P2" s="19"/>
      <c r="Q2" s="19"/>
      <c r="R2" s="19"/>
      <c r="S2" s="19"/>
    </row>
    <row r="3" spans="1:19" ht="20.25" thickTop="1" thickBot="1" x14ac:dyDescent="0.3">
      <c r="A3" s="20" t="s">
        <v>7</v>
      </c>
      <c r="B3" s="21" t="s">
        <v>8</v>
      </c>
      <c r="C3" s="22" t="s">
        <v>9</v>
      </c>
      <c r="D3" s="22" t="s">
        <v>10</v>
      </c>
      <c r="E3" s="22" t="s">
        <v>11</v>
      </c>
      <c r="F3" s="22" t="s">
        <v>12</v>
      </c>
      <c r="G3" s="22" t="s">
        <v>13</v>
      </c>
      <c r="H3" s="23"/>
      <c r="I3" s="22" t="s">
        <v>9</v>
      </c>
      <c r="J3" s="22" t="s">
        <v>10</v>
      </c>
      <c r="K3" s="22" t="s">
        <v>11</v>
      </c>
      <c r="L3" s="22" t="s">
        <v>12</v>
      </c>
      <c r="M3" s="24" t="s">
        <v>13</v>
      </c>
      <c r="N3" s="25"/>
      <c r="O3" s="26" t="s">
        <v>9</v>
      </c>
      <c r="P3" s="26" t="s">
        <v>10</v>
      </c>
      <c r="Q3" s="26" t="s">
        <v>11</v>
      </c>
      <c r="R3" s="26" t="s">
        <v>12</v>
      </c>
      <c r="S3" s="26" t="s">
        <v>13</v>
      </c>
    </row>
    <row r="4" spans="1:19" ht="21" thickTop="1" x14ac:dyDescent="0.25">
      <c r="A4" s="27">
        <v>1</v>
      </c>
      <c r="B4" s="28" t="s">
        <v>15</v>
      </c>
      <c r="C4" s="29"/>
      <c r="D4" s="29"/>
      <c r="E4" s="29"/>
      <c r="F4" s="29"/>
      <c r="G4" s="29"/>
      <c r="H4" s="30"/>
      <c r="I4" s="31">
        <v>13</v>
      </c>
      <c r="J4" s="32">
        <v>12</v>
      </c>
      <c r="K4" s="32">
        <v>10.25</v>
      </c>
      <c r="L4" s="32">
        <v>15</v>
      </c>
      <c r="M4" s="33">
        <v>5</v>
      </c>
      <c r="N4" s="34"/>
      <c r="O4" s="35"/>
      <c r="P4" s="36"/>
      <c r="Q4" s="36"/>
      <c r="R4" s="36"/>
      <c r="S4" s="37"/>
    </row>
    <row r="5" spans="1:19" ht="20.25" x14ac:dyDescent="0.25">
      <c r="A5" s="27">
        <v>2</v>
      </c>
      <c r="B5" s="38" t="s">
        <v>16</v>
      </c>
      <c r="C5" s="39"/>
      <c r="D5" s="29"/>
      <c r="E5" s="29"/>
      <c r="F5" s="29"/>
      <c r="G5" s="40"/>
      <c r="H5" s="41"/>
      <c r="I5" s="31">
        <v>15</v>
      </c>
      <c r="J5" s="32">
        <v>14</v>
      </c>
      <c r="K5" s="32">
        <v>11</v>
      </c>
      <c r="L5" s="32">
        <v>13</v>
      </c>
      <c r="M5" s="33">
        <v>8</v>
      </c>
      <c r="N5" s="34"/>
      <c r="O5" s="42"/>
      <c r="P5" s="43"/>
      <c r="Q5" s="43"/>
      <c r="R5" s="43"/>
      <c r="S5" s="44"/>
    </row>
    <row r="6" spans="1:19" ht="20.25" x14ac:dyDescent="0.25">
      <c r="A6" s="27">
        <v>3</v>
      </c>
      <c r="B6" s="28" t="s">
        <v>17</v>
      </c>
      <c r="C6" s="39"/>
      <c r="D6" s="29"/>
      <c r="E6" s="29"/>
      <c r="F6" s="29"/>
      <c r="G6" s="40"/>
      <c r="H6" s="41"/>
      <c r="I6" s="31">
        <v>12</v>
      </c>
      <c r="J6" s="32">
        <v>13</v>
      </c>
      <c r="K6" s="32">
        <v>9</v>
      </c>
      <c r="L6" s="45">
        <v>10.75</v>
      </c>
      <c r="M6" s="33">
        <v>9.75</v>
      </c>
      <c r="N6" s="34"/>
      <c r="O6" s="42"/>
      <c r="P6" s="43"/>
      <c r="Q6" s="43"/>
      <c r="R6" s="43"/>
      <c r="S6" s="44"/>
    </row>
    <row r="7" spans="1:19" ht="20.25" x14ac:dyDescent="0.25">
      <c r="A7" s="27">
        <v>4</v>
      </c>
      <c r="B7" s="38" t="s">
        <v>18</v>
      </c>
      <c r="C7" s="39"/>
      <c r="D7" s="29"/>
      <c r="E7" s="29"/>
      <c r="F7" s="29"/>
      <c r="G7" s="40"/>
      <c r="H7" s="41"/>
      <c r="I7" s="31">
        <v>14</v>
      </c>
      <c r="J7" s="32">
        <v>13</v>
      </c>
      <c r="K7" s="32">
        <v>6</v>
      </c>
      <c r="L7" s="32">
        <v>6.5</v>
      </c>
      <c r="M7" s="33">
        <v>10</v>
      </c>
      <c r="N7" s="34"/>
      <c r="O7" s="42"/>
      <c r="P7" s="43"/>
      <c r="Q7" s="43"/>
      <c r="R7" s="43"/>
      <c r="S7" s="44"/>
    </row>
    <row r="8" spans="1:19" ht="20.25" x14ac:dyDescent="0.25">
      <c r="A8" s="27">
        <v>5</v>
      </c>
      <c r="B8" s="28" t="s">
        <v>19</v>
      </c>
      <c r="C8" s="39"/>
      <c r="D8" s="29"/>
      <c r="E8" s="29"/>
      <c r="F8" s="29"/>
      <c r="G8" s="40"/>
      <c r="H8" s="41"/>
      <c r="I8" s="31">
        <v>12</v>
      </c>
      <c r="J8" s="32">
        <v>12.5</v>
      </c>
      <c r="K8" s="32">
        <v>8</v>
      </c>
      <c r="L8" s="32">
        <v>16</v>
      </c>
      <c r="M8" s="33">
        <v>11.5</v>
      </c>
      <c r="N8" s="34"/>
      <c r="O8" s="42"/>
      <c r="P8" s="43"/>
      <c r="Q8" s="43"/>
      <c r="R8" s="43"/>
      <c r="S8" s="44"/>
    </row>
    <row r="9" spans="1:19" ht="20.25" x14ac:dyDescent="0.25">
      <c r="A9" s="27">
        <v>6</v>
      </c>
      <c r="B9" s="38" t="s">
        <v>20</v>
      </c>
      <c r="C9" s="39"/>
      <c r="D9" s="29"/>
      <c r="E9" s="29"/>
      <c r="F9" s="29"/>
      <c r="G9" s="40"/>
      <c r="H9" s="41"/>
      <c r="I9" s="31">
        <v>15</v>
      </c>
      <c r="J9" s="32">
        <v>13</v>
      </c>
      <c r="K9" s="32">
        <v>8.5</v>
      </c>
      <c r="L9" s="32">
        <v>13</v>
      </c>
      <c r="M9" s="33">
        <v>13.25</v>
      </c>
      <c r="N9" s="34"/>
      <c r="O9" s="42"/>
      <c r="P9" s="43"/>
      <c r="Q9" s="43"/>
      <c r="R9" s="43"/>
      <c r="S9" s="44"/>
    </row>
    <row r="10" spans="1:19" ht="20.25" x14ac:dyDescent="0.25">
      <c r="A10" s="27">
        <v>7</v>
      </c>
      <c r="B10" s="28" t="s">
        <v>21</v>
      </c>
      <c r="C10" s="39"/>
      <c r="D10" s="29"/>
      <c r="E10" s="29"/>
      <c r="F10" s="29"/>
      <c r="G10" s="40"/>
      <c r="H10" s="41"/>
      <c r="I10" s="31">
        <v>14.5</v>
      </c>
      <c r="J10" s="32">
        <v>12.5</v>
      </c>
      <c r="K10" s="32">
        <v>14.5</v>
      </c>
      <c r="L10" s="32">
        <v>14.25</v>
      </c>
      <c r="M10" s="33">
        <v>11.25</v>
      </c>
      <c r="N10" s="34"/>
      <c r="O10" s="42"/>
      <c r="P10" s="43"/>
      <c r="Q10" s="43"/>
      <c r="R10" s="43"/>
      <c r="S10" s="44"/>
    </row>
    <row r="11" spans="1:19" ht="21" thickBot="1" x14ac:dyDescent="0.3">
      <c r="A11" s="27">
        <v>8</v>
      </c>
      <c r="B11" s="38" t="s">
        <v>22</v>
      </c>
      <c r="C11" s="39"/>
      <c r="D11" s="29"/>
      <c r="E11" s="29"/>
      <c r="F11" s="29"/>
      <c r="G11" s="40"/>
      <c r="H11" s="41"/>
      <c r="I11" s="31">
        <v>11</v>
      </c>
      <c r="J11" s="32">
        <v>11.5</v>
      </c>
      <c r="K11" s="32">
        <v>8</v>
      </c>
      <c r="L11" s="32">
        <v>8.75</v>
      </c>
      <c r="M11" s="33">
        <v>4.5</v>
      </c>
      <c r="N11" s="46"/>
      <c r="O11" s="42"/>
      <c r="P11" s="43"/>
      <c r="Q11" s="43"/>
      <c r="R11" s="43"/>
      <c r="S11" s="44"/>
    </row>
    <row r="12" spans="1:19" ht="21" thickTop="1" x14ac:dyDescent="0.25">
      <c r="A12" s="27">
        <v>9</v>
      </c>
      <c r="B12" s="28" t="s">
        <v>23</v>
      </c>
      <c r="C12" s="39"/>
      <c r="D12" s="29"/>
      <c r="E12" s="29"/>
      <c r="F12" s="29"/>
      <c r="G12" s="40"/>
      <c r="H12" s="41"/>
      <c r="I12" s="31">
        <v>15.5</v>
      </c>
      <c r="J12" s="32">
        <v>13</v>
      </c>
      <c r="K12" s="32">
        <v>5.5</v>
      </c>
      <c r="L12" s="32">
        <v>5.5</v>
      </c>
      <c r="M12" s="33">
        <v>8</v>
      </c>
      <c r="N12" s="47"/>
      <c r="O12" s="42"/>
      <c r="P12" s="43"/>
      <c r="Q12" s="43"/>
      <c r="R12" s="43"/>
      <c r="S12" s="44"/>
    </row>
    <row r="13" spans="1:19" ht="20.25" x14ac:dyDescent="0.25">
      <c r="A13" s="27">
        <v>10</v>
      </c>
      <c r="B13" s="38" t="s">
        <v>24</v>
      </c>
      <c r="C13" s="39"/>
      <c r="D13" s="29"/>
      <c r="E13" s="29"/>
      <c r="F13" s="29"/>
      <c r="G13" s="40"/>
      <c r="H13" s="41"/>
      <c r="I13" s="31">
        <v>13</v>
      </c>
      <c r="J13" s="32">
        <v>12</v>
      </c>
      <c r="K13" s="32">
        <v>15.5</v>
      </c>
      <c r="L13" s="32">
        <v>15</v>
      </c>
      <c r="M13" s="33">
        <v>9.75</v>
      </c>
      <c r="N13" s="48"/>
      <c r="O13" s="42"/>
      <c r="P13" s="43"/>
      <c r="Q13" s="43"/>
      <c r="R13" s="43"/>
      <c r="S13" s="44"/>
    </row>
    <row r="14" spans="1:19" ht="20.25" x14ac:dyDescent="0.25">
      <c r="A14" s="27">
        <v>11</v>
      </c>
      <c r="B14" s="28" t="s">
        <v>25</v>
      </c>
      <c r="C14" s="39"/>
      <c r="D14" s="29"/>
      <c r="E14" s="29"/>
      <c r="F14" s="29"/>
      <c r="G14" s="40"/>
      <c r="H14" s="41"/>
      <c r="I14" s="31">
        <v>6</v>
      </c>
      <c r="J14" s="32">
        <v>6</v>
      </c>
      <c r="K14" s="32">
        <v>13.25</v>
      </c>
      <c r="L14" s="32">
        <v>10</v>
      </c>
      <c r="M14" s="33">
        <v>12</v>
      </c>
      <c r="N14" s="48"/>
      <c r="O14" s="42"/>
      <c r="P14" s="43"/>
      <c r="Q14" s="43"/>
      <c r="R14" s="43"/>
      <c r="S14" s="44"/>
    </row>
    <row r="15" spans="1:19" ht="20.25" x14ac:dyDescent="0.25">
      <c r="A15" s="27">
        <v>12</v>
      </c>
      <c r="B15" s="38" t="s">
        <v>26</v>
      </c>
      <c r="C15" s="39"/>
      <c r="D15" s="29"/>
      <c r="E15" s="29"/>
      <c r="F15" s="29"/>
      <c r="G15" s="40"/>
      <c r="H15" s="41"/>
      <c r="I15" s="31">
        <v>16</v>
      </c>
      <c r="J15" s="32">
        <v>14</v>
      </c>
      <c r="K15" s="32">
        <v>6.25</v>
      </c>
      <c r="L15" s="32">
        <v>8.5</v>
      </c>
      <c r="M15" s="33">
        <v>14.5</v>
      </c>
      <c r="N15" s="48"/>
      <c r="O15" s="42"/>
      <c r="P15" s="43"/>
      <c r="Q15" s="43"/>
      <c r="R15" s="43"/>
      <c r="S15" s="44"/>
    </row>
    <row r="16" spans="1:19" ht="20.25" x14ac:dyDescent="0.25">
      <c r="A16" s="27">
        <v>13</v>
      </c>
      <c r="B16" s="28" t="s">
        <v>27</v>
      </c>
      <c r="C16" s="39"/>
      <c r="D16" s="29"/>
      <c r="E16" s="29"/>
      <c r="F16" s="29"/>
      <c r="G16" s="40"/>
      <c r="H16" s="41"/>
      <c r="I16" s="31">
        <v>15</v>
      </c>
      <c r="J16" s="32">
        <v>14</v>
      </c>
      <c r="K16" s="32">
        <v>8</v>
      </c>
      <c r="L16" s="32">
        <v>7.25</v>
      </c>
      <c r="M16" s="33">
        <v>8</v>
      </c>
      <c r="N16" s="48"/>
      <c r="O16" s="42"/>
      <c r="P16" s="43"/>
      <c r="Q16" s="43"/>
      <c r="R16" s="43"/>
      <c r="S16" s="44"/>
    </row>
    <row r="17" spans="1:19" ht="20.25" x14ac:dyDescent="0.25">
      <c r="A17" s="27">
        <v>14</v>
      </c>
      <c r="B17" s="38" t="s">
        <v>28</v>
      </c>
      <c r="C17" s="39"/>
      <c r="D17" s="29"/>
      <c r="E17" s="29"/>
      <c r="F17" s="29"/>
      <c r="G17" s="40"/>
      <c r="H17" s="41"/>
      <c r="I17" s="31">
        <v>13</v>
      </c>
      <c r="J17" s="32">
        <v>12</v>
      </c>
      <c r="K17" s="32">
        <v>10</v>
      </c>
      <c r="L17" s="32">
        <v>11</v>
      </c>
      <c r="M17" s="33">
        <v>13.25</v>
      </c>
      <c r="N17" s="48"/>
      <c r="O17" s="42"/>
      <c r="P17" s="43"/>
      <c r="Q17" s="43"/>
      <c r="R17" s="43"/>
      <c r="S17" s="44"/>
    </row>
    <row r="18" spans="1:19" ht="20.25" x14ac:dyDescent="0.25">
      <c r="A18" s="27">
        <v>15</v>
      </c>
      <c r="B18" s="28" t="s">
        <v>29</v>
      </c>
      <c r="C18" s="39"/>
      <c r="D18" s="29"/>
      <c r="E18" s="29"/>
      <c r="F18" s="29"/>
      <c r="G18" s="40"/>
      <c r="H18" s="41"/>
      <c r="I18" s="31">
        <v>11</v>
      </c>
      <c r="J18" s="32">
        <v>14</v>
      </c>
      <c r="K18" s="32">
        <v>7.75</v>
      </c>
      <c r="L18" s="32">
        <v>12.5</v>
      </c>
      <c r="M18" s="33">
        <v>12.5</v>
      </c>
      <c r="N18" s="48"/>
      <c r="O18" s="42"/>
      <c r="P18" s="43"/>
      <c r="Q18" s="43"/>
      <c r="R18" s="43"/>
      <c r="S18" s="44"/>
    </row>
    <row r="19" spans="1:19" ht="20.25" x14ac:dyDescent="0.25">
      <c r="A19" s="27">
        <v>16</v>
      </c>
      <c r="B19" s="38" t="s">
        <v>30</v>
      </c>
      <c r="C19" s="39"/>
      <c r="D19" s="29"/>
      <c r="E19" s="29"/>
      <c r="F19" s="29"/>
      <c r="G19" s="40"/>
      <c r="H19" s="48"/>
      <c r="I19" s="32">
        <v>12.5</v>
      </c>
      <c r="J19" s="32">
        <v>13</v>
      </c>
      <c r="K19" s="32">
        <v>6.5</v>
      </c>
      <c r="L19" s="32">
        <v>8.5</v>
      </c>
      <c r="M19" s="32">
        <v>10.75</v>
      </c>
      <c r="N19" s="48"/>
      <c r="O19" s="42"/>
      <c r="P19" s="43"/>
      <c r="Q19" s="43"/>
      <c r="R19" s="43"/>
      <c r="S19" s="44"/>
    </row>
    <row r="20" spans="1:19" ht="20.25" x14ac:dyDescent="0.25">
      <c r="A20" s="27">
        <v>17</v>
      </c>
      <c r="B20" s="28" t="s">
        <v>31</v>
      </c>
      <c r="C20" s="39"/>
      <c r="D20" s="29"/>
      <c r="E20" s="29"/>
      <c r="F20" s="29"/>
      <c r="G20" s="40"/>
      <c r="H20" s="48"/>
      <c r="I20" s="32">
        <v>15</v>
      </c>
      <c r="J20" s="32">
        <v>14</v>
      </c>
      <c r="K20" s="32">
        <v>9</v>
      </c>
      <c r="L20" s="32">
        <v>10</v>
      </c>
      <c r="M20" s="32">
        <v>8</v>
      </c>
      <c r="N20" s="48"/>
      <c r="O20" s="42"/>
      <c r="P20" s="43"/>
      <c r="Q20" s="43"/>
      <c r="R20" s="43"/>
      <c r="S20" s="44"/>
    </row>
    <row r="21" spans="1:19" ht="20.25" x14ac:dyDescent="0.25">
      <c r="A21" s="27">
        <v>18</v>
      </c>
      <c r="B21" s="38" t="s">
        <v>32</v>
      </c>
      <c r="C21" s="39"/>
      <c r="D21" s="29"/>
      <c r="E21" s="29"/>
      <c r="F21" s="29"/>
      <c r="G21" s="40"/>
      <c r="H21" s="48"/>
      <c r="I21" s="32">
        <v>14</v>
      </c>
      <c r="J21" s="32">
        <v>14</v>
      </c>
      <c r="K21" s="32">
        <v>8.5</v>
      </c>
      <c r="L21" s="32">
        <v>10.5</v>
      </c>
      <c r="M21" s="32">
        <v>9</v>
      </c>
      <c r="N21" s="48"/>
      <c r="O21" s="42"/>
      <c r="P21" s="43"/>
      <c r="Q21" s="43"/>
      <c r="R21" s="43"/>
      <c r="S21" s="44"/>
    </row>
    <row r="22" spans="1:19" ht="20.25" x14ac:dyDescent="0.25">
      <c r="A22" s="27">
        <v>19</v>
      </c>
      <c r="B22" s="28" t="s">
        <v>33</v>
      </c>
      <c r="C22" s="39"/>
      <c r="D22" s="29"/>
      <c r="E22" s="29"/>
      <c r="F22" s="29"/>
      <c r="G22" s="40"/>
      <c r="H22" s="48"/>
      <c r="I22" s="32">
        <v>12</v>
      </c>
      <c r="J22" s="32">
        <v>12.5</v>
      </c>
      <c r="K22" s="32">
        <v>8</v>
      </c>
      <c r="L22" s="32">
        <v>12</v>
      </c>
      <c r="M22" s="32">
        <v>11</v>
      </c>
      <c r="N22" s="48"/>
      <c r="O22" s="42"/>
      <c r="P22" s="43"/>
      <c r="Q22" s="43"/>
      <c r="R22" s="43"/>
      <c r="S22" s="44"/>
    </row>
    <row r="23" spans="1:19" ht="20.25" x14ac:dyDescent="0.25">
      <c r="A23" s="27">
        <v>20</v>
      </c>
      <c r="B23" s="38" t="s">
        <v>34</v>
      </c>
      <c r="C23" s="39"/>
      <c r="D23" s="29"/>
      <c r="E23" s="29"/>
      <c r="F23" s="29"/>
      <c r="G23" s="40"/>
      <c r="H23" s="48"/>
      <c r="I23" s="31">
        <v>13</v>
      </c>
      <c r="J23" s="32">
        <v>11</v>
      </c>
      <c r="K23" s="32">
        <v>14.5</v>
      </c>
      <c r="L23" s="32">
        <v>11.25</v>
      </c>
      <c r="M23" s="33">
        <v>12.5</v>
      </c>
      <c r="N23" s="48"/>
      <c r="O23" s="42"/>
      <c r="P23" s="43"/>
      <c r="Q23" s="43"/>
      <c r="R23" s="43"/>
      <c r="S23" s="44"/>
    </row>
    <row r="24" spans="1:19" ht="20.25" x14ac:dyDescent="0.25">
      <c r="A24" s="27">
        <v>21</v>
      </c>
      <c r="B24" s="28" t="s">
        <v>35</v>
      </c>
      <c r="C24" s="39"/>
      <c r="D24" s="29"/>
      <c r="E24" s="29"/>
      <c r="F24" s="29"/>
      <c r="G24" s="40"/>
      <c r="H24" s="48"/>
      <c r="I24" s="31">
        <v>14</v>
      </c>
      <c r="J24" s="32">
        <v>12</v>
      </c>
      <c r="K24" s="32">
        <v>11</v>
      </c>
      <c r="L24" s="32">
        <v>12.5</v>
      </c>
      <c r="M24" s="33">
        <v>15</v>
      </c>
      <c r="N24" s="48"/>
      <c r="O24" s="42"/>
      <c r="P24" s="43"/>
      <c r="Q24" s="43"/>
      <c r="R24" s="43"/>
      <c r="S24" s="44"/>
    </row>
    <row r="25" spans="1:19" ht="20.25" x14ac:dyDescent="0.25">
      <c r="A25" s="27">
        <v>22</v>
      </c>
      <c r="B25" s="38" t="s">
        <v>36</v>
      </c>
      <c r="C25" s="39"/>
      <c r="D25" s="29"/>
      <c r="E25" s="29"/>
      <c r="F25" s="29"/>
      <c r="G25" s="40"/>
      <c r="H25" s="48"/>
      <c r="I25" s="31">
        <v>13</v>
      </c>
      <c r="J25" s="32">
        <v>14</v>
      </c>
      <c r="K25" s="32">
        <v>6</v>
      </c>
      <c r="L25" s="32">
        <v>10.75</v>
      </c>
      <c r="M25" s="33">
        <v>13</v>
      </c>
      <c r="N25" s="48"/>
      <c r="O25" s="42"/>
      <c r="P25" s="43"/>
      <c r="Q25" s="43"/>
      <c r="R25" s="43"/>
      <c r="S25" s="44"/>
    </row>
    <row r="26" spans="1:19" ht="20.25" x14ac:dyDescent="0.25">
      <c r="A26" s="27">
        <v>23</v>
      </c>
      <c r="B26" s="28" t="s">
        <v>37</v>
      </c>
      <c r="C26" s="39"/>
      <c r="D26" s="29"/>
      <c r="E26" s="29"/>
      <c r="F26" s="29"/>
      <c r="G26" s="40"/>
      <c r="H26" s="48"/>
      <c r="I26" s="31">
        <v>13.5</v>
      </c>
      <c r="J26" s="32">
        <v>12.5</v>
      </c>
      <c r="K26" s="32">
        <v>10.25</v>
      </c>
      <c r="L26" s="32">
        <v>7.75</v>
      </c>
      <c r="M26" s="33">
        <v>7</v>
      </c>
      <c r="N26" s="48"/>
      <c r="O26" s="42"/>
      <c r="P26" s="43"/>
      <c r="Q26" s="43"/>
      <c r="R26" s="43"/>
      <c r="S26" s="44"/>
    </row>
    <row r="27" spans="1:19" ht="20.25" x14ac:dyDescent="0.25">
      <c r="A27" s="27">
        <v>24</v>
      </c>
      <c r="B27" s="38" t="s">
        <v>38</v>
      </c>
      <c r="C27" s="39"/>
      <c r="D27" s="29"/>
      <c r="E27" s="29"/>
      <c r="F27" s="29"/>
      <c r="G27" s="40"/>
      <c r="H27" s="48"/>
      <c r="I27" s="31">
        <v>13</v>
      </c>
      <c r="J27" s="32">
        <v>11</v>
      </c>
      <c r="K27" s="32">
        <v>7.5</v>
      </c>
      <c r="L27" s="32">
        <v>10.5</v>
      </c>
      <c r="M27" s="33">
        <v>6</v>
      </c>
      <c r="N27" s="48"/>
      <c r="O27" s="42"/>
      <c r="P27" s="43"/>
      <c r="Q27" s="43"/>
      <c r="R27" s="43"/>
      <c r="S27" s="44"/>
    </row>
    <row r="28" spans="1:19" ht="20.25" x14ac:dyDescent="0.25">
      <c r="A28" s="27">
        <v>25</v>
      </c>
      <c r="B28" s="28" t="s">
        <v>39</v>
      </c>
      <c r="C28" s="39"/>
      <c r="D28" s="29"/>
      <c r="E28" s="29"/>
      <c r="F28" s="29"/>
      <c r="G28" s="40"/>
      <c r="H28" s="49"/>
      <c r="I28" s="50">
        <v>11.5</v>
      </c>
      <c r="J28" s="51">
        <v>12</v>
      </c>
      <c r="K28" s="51">
        <v>9</v>
      </c>
      <c r="L28" s="51">
        <v>11</v>
      </c>
      <c r="M28" s="52">
        <v>12.5</v>
      </c>
      <c r="N28" s="49"/>
      <c r="O28" s="42"/>
      <c r="P28" s="43"/>
      <c r="Q28" s="43"/>
      <c r="R28" s="43"/>
      <c r="S28" s="44"/>
    </row>
    <row r="29" spans="1:19" ht="20.25" x14ac:dyDescent="0.25">
      <c r="A29" s="27">
        <v>26</v>
      </c>
      <c r="B29" s="38" t="s">
        <v>40</v>
      </c>
      <c r="C29" s="39"/>
      <c r="D29" s="29"/>
      <c r="E29" s="29"/>
      <c r="F29" s="29"/>
      <c r="G29" s="40"/>
      <c r="H29" s="48"/>
      <c r="I29" s="31">
        <v>15</v>
      </c>
      <c r="J29" s="32">
        <v>13.5</v>
      </c>
      <c r="K29" s="32">
        <v>12</v>
      </c>
      <c r="L29" s="32">
        <v>12.75</v>
      </c>
      <c r="M29" s="33">
        <v>10</v>
      </c>
      <c r="N29" s="48"/>
      <c r="O29" s="42"/>
      <c r="P29" s="43"/>
      <c r="Q29" s="43"/>
      <c r="R29" s="43"/>
      <c r="S29" s="44"/>
    </row>
    <row r="30" spans="1:19" ht="20.25" x14ac:dyDescent="0.25">
      <c r="A30" s="27">
        <v>27</v>
      </c>
      <c r="B30" s="28" t="s">
        <v>41</v>
      </c>
      <c r="C30" s="39"/>
      <c r="D30" s="29"/>
      <c r="E30" s="29"/>
      <c r="F30" s="29"/>
      <c r="G30" s="40"/>
      <c r="H30" s="48"/>
      <c r="I30" s="31">
        <v>15</v>
      </c>
      <c r="J30" s="32">
        <v>12.5</v>
      </c>
      <c r="K30" s="32">
        <v>6.5</v>
      </c>
      <c r="L30" s="32">
        <v>11.75</v>
      </c>
      <c r="M30" s="33">
        <v>10.75</v>
      </c>
      <c r="N30" s="48"/>
      <c r="O30" s="42"/>
      <c r="P30" s="43"/>
      <c r="Q30" s="43"/>
      <c r="R30" s="43"/>
      <c r="S30" s="44"/>
    </row>
    <row r="31" spans="1:19" ht="20.25" x14ac:dyDescent="0.25">
      <c r="A31" s="53">
        <v>28</v>
      </c>
      <c r="B31" s="38" t="s">
        <v>42</v>
      </c>
      <c r="C31" s="54"/>
      <c r="D31" s="55"/>
      <c r="E31" s="55"/>
      <c r="F31" s="55"/>
      <c r="G31" s="56"/>
      <c r="H31" s="49"/>
      <c r="I31" s="50">
        <v>15</v>
      </c>
      <c r="J31" s="51">
        <v>11.5</v>
      </c>
      <c r="K31" s="51">
        <v>12.5</v>
      </c>
      <c r="L31" s="51">
        <v>15</v>
      </c>
      <c r="M31" s="52">
        <v>8</v>
      </c>
      <c r="N31" s="49"/>
      <c r="O31" s="57"/>
      <c r="P31" s="58"/>
      <c r="Q31" s="58"/>
      <c r="R31" s="58"/>
      <c r="S31" s="59"/>
    </row>
    <row r="32" spans="1:19" ht="21" thickBot="1" x14ac:dyDescent="0.3">
      <c r="A32" s="60">
        <v>29</v>
      </c>
      <c r="B32" s="28" t="s">
        <v>43</v>
      </c>
      <c r="C32" s="61"/>
      <c r="D32" s="62"/>
      <c r="E32" s="62"/>
      <c r="F32" s="62"/>
      <c r="G32" s="63"/>
      <c r="H32" s="64"/>
      <c r="I32" s="65">
        <v>11.5</v>
      </c>
      <c r="J32" s="66">
        <v>11</v>
      </c>
      <c r="K32" s="66">
        <v>12</v>
      </c>
      <c r="L32" s="66">
        <v>12</v>
      </c>
      <c r="M32" s="67">
        <v>15</v>
      </c>
      <c r="N32" s="64"/>
      <c r="O32" s="68"/>
      <c r="P32" s="69"/>
      <c r="Q32" s="69"/>
      <c r="R32" s="69"/>
      <c r="S32" s="70"/>
    </row>
  </sheetData>
  <mergeCells count="8">
    <mergeCell ref="D1:F1"/>
    <mergeCell ref="G1:I1"/>
    <mergeCell ref="M1:O1"/>
    <mergeCell ref="P1:S1"/>
    <mergeCell ref="A2:B2"/>
    <mergeCell ref="C2:G2"/>
    <mergeCell ref="I2:M2"/>
    <mergeCell ref="O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3D062-9E48-4178-8FCD-AE938346F52D}">
  <dimension ref="A1:N73"/>
  <sheetViews>
    <sheetView rightToLeft="1" tabSelected="1" topLeftCell="A31" workbookViewId="0">
      <selection activeCell="J65" sqref="J65"/>
    </sheetView>
  </sheetViews>
  <sheetFormatPr baseColWidth="10" defaultRowHeight="15" x14ac:dyDescent="0.25"/>
  <cols>
    <col min="1" max="1" width="17.28515625" customWidth="1"/>
  </cols>
  <sheetData>
    <row r="1" spans="1:14" ht="30.75" thickBot="1" x14ac:dyDescent="0.3">
      <c r="A1" s="71" t="s">
        <v>45</v>
      </c>
      <c r="B1" s="71"/>
      <c r="C1" s="72" t="s">
        <v>46</v>
      </c>
      <c r="D1" s="72"/>
      <c r="E1" s="73"/>
      <c r="F1" s="74" t="s">
        <v>5</v>
      </c>
      <c r="G1" s="75"/>
      <c r="H1" s="75"/>
      <c r="I1" s="76"/>
      <c r="J1" s="77" t="s">
        <v>47</v>
      </c>
      <c r="K1" s="78"/>
      <c r="L1" s="79" t="s">
        <v>3</v>
      </c>
      <c r="M1" s="79"/>
      <c r="N1" s="79"/>
    </row>
    <row r="2" spans="1:14" ht="23.25" thickBot="1" x14ac:dyDescent="0.3">
      <c r="A2" s="71" t="s">
        <v>48</v>
      </c>
      <c r="B2" s="71"/>
      <c r="C2" s="80" t="s">
        <v>49</v>
      </c>
      <c r="D2" s="80"/>
      <c r="E2" s="80"/>
      <c r="F2" s="81" t="s">
        <v>50</v>
      </c>
      <c r="G2" s="81"/>
      <c r="H2" s="82" t="str">
        <f>IFERROR(INDEX($B$45:$H$74,MATCH(L2,$H$45:$H$74,0),1),"")</f>
        <v/>
      </c>
      <c r="I2" s="82"/>
      <c r="J2" s="83"/>
      <c r="K2" s="84" t="s">
        <v>51</v>
      </c>
      <c r="L2" s="85">
        <f>IFERROR(MAX(H5:H42),"")</f>
        <v>13.55</v>
      </c>
      <c r="M2" s="86"/>
      <c r="N2" s="87" t="s">
        <v>52</v>
      </c>
    </row>
    <row r="3" spans="1:14" ht="23.25" thickBot="1" x14ac:dyDescent="0.3">
      <c r="A3" s="71" t="s">
        <v>53</v>
      </c>
      <c r="B3" s="71"/>
      <c r="C3" s="80" t="s">
        <v>54</v>
      </c>
      <c r="D3" s="80"/>
      <c r="E3" s="80"/>
      <c r="F3" s="88" t="s">
        <v>55</v>
      </c>
      <c r="G3" s="88"/>
      <c r="H3" s="83" t="str">
        <f>IFERROR(INDEX($B$45:$H$74,MATCH(L3,$H$45:$H$74,0),1),"")</f>
        <v/>
      </c>
      <c r="I3" s="83"/>
      <c r="J3" s="83"/>
      <c r="K3" s="84" t="s">
        <v>51</v>
      </c>
      <c r="L3" s="85">
        <f>IFERROR(MIN(H5:H42),"")</f>
        <v>7.98</v>
      </c>
      <c r="M3" s="86"/>
      <c r="N3" s="89" t="s">
        <v>56</v>
      </c>
    </row>
    <row r="4" spans="1:14" ht="21.75" thickTop="1" thickBot="1" x14ac:dyDescent="0.3">
      <c r="A4" s="90" t="s">
        <v>57</v>
      </c>
      <c r="B4" s="91" t="s">
        <v>58</v>
      </c>
      <c r="C4" s="91"/>
      <c r="D4" s="92" t="s">
        <v>9</v>
      </c>
      <c r="E4" s="92" t="s">
        <v>10</v>
      </c>
      <c r="F4" s="92" t="s">
        <v>59</v>
      </c>
      <c r="G4" s="92" t="s">
        <v>60</v>
      </c>
      <c r="H4" s="92" t="s">
        <v>61</v>
      </c>
      <c r="I4" s="92" t="s">
        <v>1</v>
      </c>
      <c r="J4" s="92" t="s">
        <v>62</v>
      </c>
      <c r="K4" s="93" t="s">
        <v>63</v>
      </c>
      <c r="L4" s="93"/>
      <c r="M4" s="94"/>
      <c r="N4" s="95" t="s">
        <v>64</v>
      </c>
    </row>
    <row r="5" spans="1:14" ht="21" thickBot="1" x14ac:dyDescent="0.3">
      <c r="A5" s="96">
        <f>IF(Sheet1!B4="","",Sheet1!A4)</f>
        <v>1</v>
      </c>
      <c r="B5" s="97" t="str">
        <f>IF(Sheet1!B4="","",Sheet1!B4)</f>
        <v>الطالب 1</v>
      </c>
      <c r="C5" s="98"/>
      <c r="D5" s="99">
        <f>IF(Sheet1!I4="","",Sheet1!I4)</f>
        <v>13</v>
      </c>
      <c r="E5" s="99">
        <f>IF(Sheet1!J4="","",Sheet1!J4)</f>
        <v>12</v>
      </c>
      <c r="F5" s="99">
        <f>IF(Sheet1!L4="","",SUM(Sheet1!K4:L4)/2)</f>
        <v>12.625</v>
      </c>
      <c r="G5" s="99">
        <f>IF(Sheet1!M4="","",Sheet1!M4*2)</f>
        <v>10</v>
      </c>
      <c r="H5" s="99">
        <f>IF(COUNTBLANK(D5:G5)=0,ROUND(SUM(D5:G5)/5,2),"")</f>
        <v>9.5299999999999994</v>
      </c>
      <c r="I5" s="100">
        <f>IF('[1]2 علوم تجريبية 1'!$J$1="","",'[1]2 علوم تجريبية 1'!$J$1)</f>
        <v>3</v>
      </c>
      <c r="J5" s="101">
        <f>IFERROR(I5*H5,"")</f>
        <v>28.589999999999996</v>
      </c>
      <c r="K5" s="102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>نتائج غيرمقبولة</v>
      </c>
      <c r="L5" s="102"/>
      <c r="M5" s="103"/>
      <c r="N5" s="104"/>
    </row>
    <row r="6" spans="1:14" ht="21" thickBot="1" x14ac:dyDescent="0.3">
      <c r="A6" s="96">
        <f>IF(Sheet1!B5="","",Sheet1!A5)</f>
        <v>2</v>
      </c>
      <c r="B6" s="97" t="str">
        <f>IF(Sheet1!B5="","",Sheet1!B5)</f>
        <v>الطالب 2</v>
      </c>
      <c r="C6" s="98"/>
      <c r="D6" s="99">
        <f>IF(Sheet1!I5="","",Sheet1!I5)</f>
        <v>15</v>
      </c>
      <c r="E6" s="99">
        <f>IF(Sheet1!J5="","",Sheet1!J5)</f>
        <v>14</v>
      </c>
      <c r="F6" s="99">
        <f>IF(Sheet1!L5="","",SUM(Sheet1!K5:L5)/2)</f>
        <v>12</v>
      </c>
      <c r="G6" s="99">
        <f>IF(Sheet1!M5="","",Sheet1!M5*2)</f>
        <v>16</v>
      </c>
      <c r="H6" s="99">
        <f t="shared" ref="H6:H34" si="0">IF(COUNTBLANK(D6:G6)=0,ROUND(SUM(D6:G6)/5,2),"")</f>
        <v>11.4</v>
      </c>
      <c r="I6" s="100">
        <f>IF('[1]2 علوم تجريبية 1'!$J$1="","",'[1]2 علوم تجريبية 1'!$J$1)</f>
        <v>3</v>
      </c>
      <c r="J6" s="101">
        <f t="shared" ref="J6:J34" si="1">IFERROR(I6*H6,"")</f>
        <v>34.200000000000003</v>
      </c>
      <c r="K6" s="102" t="str">
        <f t="shared" ref="K6:K34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>نتائج حسنة</v>
      </c>
      <c r="L6" s="102"/>
      <c r="M6" s="105"/>
      <c r="N6" s="104"/>
    </row>
    <row r="7" spans="1:14" ht="21" thickBot="1" x14ac:dyDescent="0.3">
      <c r="A7" s="96">
        <f>IF(Sheet1!B6="","",Sheet1!A6)</f>
        <v>3</v>
      </c>
      <c r="B7" s="97" t="str">
        <f>IF(Sheet1!B6="","",Sheet1!B6)</f>
        <v>الطالب 3</v>
      </c>
      <c r="C7" s="98"/>
      <c r="D7" s="99">
        <f>IF(Sheet1!I6="","",Sheet1!I6)</f>
        <v>12</v>
      </c>
      <c r="E7" s="99">
        <f>IF(Sheet1!J6="","",Sheet1!J6)</f>
        <v>13</v>
      </c>
      <c r="F7" s="99">
        <f>IF(Sheet1!L6="","",SUM(Sheet1!K6:L6)/2)</f>
        <v>9.875</v>
      </c>
      <c r="G7" s="99">
        <f>IF(Sheet1!M6="","",Sheet1!M6*2)</f>
        <v>19.5</v>
      </c>
      <c r="H7" s="99">
        <f t="shared" si="0"/>
        <v>10.88</v>
      </c>
      <c r="I7" s="100">
        <f>IF('[1]2 علوم تجريبية 1'!$J$1="","",'[1]2 علوم تجريبية 1'!$J$1)</f>
        <v>3</v>
      </c>
      <c r="J7" s="101">
        <f t="shared" si="1"/>
        <v>32.64</v>
      </c>
      <c r="K7" s="102" t="str">
        <f t="shared" si="2"/>
        <v>نتائج متوسطة</v>
      </c>
      <c r="L7" s="102"/>
      <c r="M7" s="105"/>
      <c r="N7" s="104"/>
    </row>
    <row r="8" spans="1:14" ht="21" thickBot="1" x14ac:dyDescent="0.3">
      <c r="A8" s="96">
        <f>IF(Sheet1!B7="","",Sheet1!A7)</f>
        <v>4</v>
      </c>
      <c r="B8" s="97" t="str">
        <f>IF(Sheet1!B7="","",Sheet1!B7)</f>
        <v>الطالب 4</v>
      </c>
      <c r="C8" s="98"/>
      <c r="D8" s="99">
        <f>IF(Sheet1!I7="","",Sheet1!I7)</f>
        <v>14</v>
      </c>
      <c r="E8" s="99">
        <f>IF(Sheet1!J7="","",Sheet1!J7)</f>
        <v>13</v>
      </c>
      <c r="F8" s="99">
        <f>IF(Sheet1!L7="","",SUM(Sheet1!K7:L7)/2)</f>
        <v>6.25</v>
      </c>
      <c r="G8" s="99">
        <f>IF(Sheet1!M7="","",Sheet1!M7*2)</f>
        <v>20</v>
      </c>
      <c r="H8" s="99">
        <f t="shared" si="0"/>
        <v>10.65</v>
      </c>
      <c r="I8" s="100">
        <f>IF('[1]2 علوم تجريبية 1'!$J$1="","",'[1]2 علوم تجريبية 1'!$J$1)</f>
        <v>3</v>
      </c>
      <c r="J8" s="101">
        <f t="shared" si="1"/>
        <v>31.950000000000003</v>
      </c>
      <c r="K8" s="102" t="str">
        <f t="shared" si="2"/>
        <v>نتائج متوسطة</v>
      </c>
      <c r="L8" s="102"/>
      <c r="M8" s="105"/>
      <c r="N8" s="104"/>
    </row>
    <row r="9" spans="1:14" ht="21" thickBot="1" x14ac:dyDescent="0.3">
      <c r="A9" s="96">
        <f>IF(Sheet1!B8="","",Sheet1!A8)</f>
        <v>5</v>
      </c>
      <c r="B9" s="97" t="str">
        <f>IF(Sheet1!B8="","",Sheet1!B8)</f>
        <v>الطالب 5</v>
      </c>
      <c r="C9" s="98"/>
      <c r="D9" s="99">
        <f>IF(Sheet1!I8="","",Sheet1!I8)</f>
        <v>12</v>
      </c>
      <c r="E9" s="99">
        <f>IF(Sheet1!J8="","",Sheet1!J8)</f>
        <v>12.5</v>
      </c>
      <c r="F9" s="99">
        <f>IF(Sheet1!L8="","",SUM(Sheet1!K8:L8)/2)</f>
        <v>12</v>
      </c>
      <c r="G9" s="99">
        <f>IF(Sheet1!M8="","",Sheet1!M8*2)</f>
        <v>23</v>
      </c>
      <c r="H9" s="99">
        <f t="shared" si="0"/>
        <v>11.9</v>
      </c>
      <c r="I9" s="100">
        <f>IF('[1]2 علوم تجريبية 1'!$J$1="","",'[1]2 علوم تجريبية 1'!$J$1)</f>
        <v>3</v>
      </c>
      <c r="J9" s="101">
        <f t="shared" si="1"/>
        <v>35.700000000000003</v>
      </c>
      <c r="K9" s="102" t="str">
        <f t="shared" si="2"/>
        <v>نتائج حسنة</v>
      </c>
      <c r="L9" s="102"/>
      <c r="M9" s="105"/>
      <c r="N9" s="104"/>
    </row>
    <row r="10" spans="1:14" ht="21" thickBot="1" x14ac:dyDescent="0.3">
      <c r="A10" s="96">
        <f>IF(Sheet1!B9="","",Sheet1!A9)</f>
        <v>6</v>
      </c>
      <c r="B10" s="97" t="str">
        <f>IF(Sheet1!B9="","",Sheet1!B9)</f>
        <v>الطالب 6</v>
      </c>
      <c r="C10" s="98"/>
      <c r="D10" s="99">
        <f>IF(Sheet1!I9="","",Sheet1!I9)</f>
        <v>15</v>
      </c>
      <c r="E10" s="99">
        <f>IF(Sheet1!J9="","",Sheet1!J9)</f>
        <v>13</v>
      </c>
      <c r="F10" s="99">
        <f>IF(Sheet1!L9="","",SUM(Sheet1!K9:L9)/2)</f>
        <v>10.75</v>
      </c>
      <c r="G10" s="99">
        <f>IF(Sheet1!M9="","",Sheet1!M9*2)</f>
        <v>26.5</v>
      </c>
      <c r="H10" s="99">
        <f t="shared" si="0"/>
        <v>13.05</v>
      </c>
      <c r="I10" s="100">
        <f>IF('[1]2 علوم تجريبية 1'!$J$1="","",'[1]2 علوم تجريبية 1'!$J$1)</f>
        <v>3</v>
      </c>
      <c r="J10" s="101">
        <f t="shared" si="1"/>
        <v>39.150000000000006</v>
      </c>
      <c r="K10" s="102" t="str">
        <f t="shared" si="2"/>
        <v>نتائج جيدة جدا</v>
      </c>
      <c r="L10" s="102"/>
      <c r="M10" s="105"/>
      <c r="N10" s="104"/>
    </row>
    <row r="11" spans="1:14" ht="21" thickBot="1" x14ac:dyDescent="0.3">
      <c r="A11" s="96">
        <f>IF(Sheet1!B10="","",Sheet1!A10)</f>
        <v>7</v>
      </c>
      <c r="B11" s="97" t="str">
        <f>IF(Sheet1!B10="","",Sheet1!B10)</f>
        <v>الطالب 7</v>
      </c>
      <c r="C11" s="98"/>
      <c r="D11" s="99">
        <f>IF(Sheet1!I10="","",Sheet1!I10)</f>
        <v>14.5</v>
      </c>
      <c r="E11" s="99">
        <f>IF(Sheet1!J10="","",Sheet1!J10)</f>
        <v>12.5</v>
      </c>
      <c r="F11" s="99">
        <f>IF(Sheet1!L10="","",SUM(Sheet1!K10:L10)/2)</f>
        <v>14.375</v>
      </c>
      <c r="G11" s="99">
        <f>IF(Sheet1!M10="","",Sheet1!M10*2)</f>
        <v>22.5</v>
      </c>
      <c r="H11" s="99">
        <f t="shared" si="0"/>
        <v>12.78</v>
      </c>
      <c r="I11" s="100">
        <f>IF('[1]2 علوم تجريبية 1'!$J$1="","",'[1]2 علوم تجريبية 1'!$J$1)</f>
        <v>3</v>
      </c>
      <c r="J11" s="101">
        <f t="shared" si="1"/>
        <v>38.339999999999996</v>
      </c>
      <c r="K11" s="102" t="str">
        <f t="shared" si="2"/>
        <v>نتائج حسنة</v>
      </c>
      <c r="L11" s="102"/>
      <c r="M11" s="105"/>
      <c r="N11" s="104"/>
    </row>
    <row r="12" spans="1:14" ht="21" thickBot="1" x14ac:dyDescent="0.3">
      <c r="A12" s="96">
        <f>IF(Sheet1!B11="","",Sheet1!A11)</f>
        <v>8</v>
      </c>
      <c r="B12" s="97" t="str">
        <f>IF(Sheet1!B11="","",Sheet1!B11)</f>
        <v>الطالب 8</v>
      </c>
      <c r="C12" s="98"/>
      <c r="D12" s="99">
        <f>IF(Sheet1!I11="","",Sheet1!I11)</f>
        <v>11</v>
      </c>
      <c r="E12" s="99">
        <f>IF(Sheet1!J11="","",Sheet1!J11)</f>
        <v>11.5</v>
      </c>
      <c r="F12" s="99">
        <f>IF(Sheet1!L11="","",SUM(Sheet1!K11:L11)/2)</f>
        <v>8.375</v>
      </c>
      <c r="G12" s="99">
        <f>IF(Sheet1!M11="","",Sheet1!M11*2)</f>
        <v>9</v>
      </c>
      <c r="H12" s="99">
        <f t="shared" si="0"/>
        <v>7.98</v>
      </c>
      <c r="I12" s="100">
        <f>IF('[1]2 علوم تجريبية 1'!$J$1="","",'[1]2 علوم تجريبية 1'!$J$1)</f>
        <v>3</v>
      </c>
      <c r="J12" s="101">
        <f t="shared" si="1"/>
        <v>23.94</v>
      </c>
      <c r="K12" s="102" t="str">
        <f t="shared" si="2"/>
        <v>نتائج غيرمقبولة</v>
      </c>
      <c r="L12" s="102"/>
      <c r="M12" s="105"/>
      <c r="N12" s="104"/>
    </row>
    <row r="13" spans="1:14" ht="21" thickBot="1" x14ac:dyDescent="0.3">
      <c r="A13" s="96">
        <f>IF(Sheet1!B12="","",Sheet1!A12)</f>
        <v>9</v>
      </c>
      <c r="B13" s="97" t="str">
        <f>IF(Sheet1!B12="","",Sheet1!B12)</f>
        <v>الطالب 9</v>
      </c>
      <c r="C13" s="98"/>
      <c r="D13" s="99">
        <f>IF(Sheet1!I12="","",Sheet1!I12)</f>
        <v>15.5</v>
      </c>
      <c r="E13" s="99">
        <f>IF(Sheet1!J12="","",Sheet1!J12)</f>
        <v>13</v>
      </c>
      <c r="F13" s="99">
        <f>IF(Sheet1!L12="","",SUM(Sheet1!K12:L12)/2)</f>
        <v>5.5</v>
      </c>
      <c r="G13" s="99">
        <f>IF(Sheet1!M12="","",Sheet1!M12*2)</f>
        <v>16</v>
      </c>
      <c r="H13" s="99">
        <f t="shared" si="0"/>
        <v>10</v>
      </c>
      <c r="I13" s="100">
        <f>IF('[1]2 علوم تجريبية 1'!$J$1="","",'[1]2 علوم تجريبية 1'!$J$1)</f>
        <v>3</v>
      </c>
      <c r="J13" s="101">
        <f t="shared" si="1"/>
        <v>30</v>
      </c>
      <c r="K13" s="102" t="str">
        <f t="shared" si="2"/>
        <v>نتائج متوسطة</v>
      </c>
      <c r="L13" s="102"/>
      <c r="M13" s="105"/>
      <c r="N13" s="104"/>
    </row>
    <row r="14" spans="1:14" ht="21" thickBot="1" x14ac:dyDescent="0.3">
      <c r="A14" s="96">
        <f>IF(Sheet1!B13="","",Sheet1!A13)</f>
        <v>10</v>
      </c>
      <c r="B14" s="97" t="str">
        <f>IF(Sheet1!B13="","",Sheet1!B13)</f>
        <v>الطالب 10</v>
      </c>
      <c r="C14" s="98"/>
      <c r="D14" s="99">
        <f>IF(Sheet1!I13="","",Sheet1!I13)</f>
        <v>13</v>
      </c>
      <c r="E14" s="99">
        <f>IF(Sheet1!J13="","",Sheet1!J13)</f>
        <v>12</v>
      </c>
      <c r="F14" s="99">
        <f>IF(Sheet1!L13="","",SUM(Sheet1!K13:L13)/2)</f>
        <v>15.25</v>
      </c>
      <c r="G14" s="99">
        <f>IF(Sheet1!M13="","",Sheet1!M13*2)</f>
        <v>19.5</v>
      </c>
      <c r="H14" s="99">
        <f t="shared" si="0"/>
        <v>11.95</v>
      </c>
      <c r="I14" s="100">
        <f>IF('[1]2 علوم تجريبية 1'!$J$1="","",'[1]2 علوم تجريبية 1'!$J$1)</f>
        <v>3</v>
      </c>
      <c r="J14" s="101">
        <f t="shared" si="1"/>
        <v>35.849999999999994</v>
      </c>
      <c r="K14" s="102" t="str">
        <f t="shared" si="2"/>
        <v>نتائج حسنة</v>
      </c>
      <c r="L14" s="102"/>
      <c r="M14" s="105"/>
      <c r="N14" s="104"/>
    </row>
    <row r="15" spans="1:14" ht="21" thickBot="1" x14ac:dyDescent="0.3">
      <c r="A15" s="96">
        <f>IF(Sheet1!B14="","",Sheet1!A14)</f>
        <v>11</v>
      </c>
      <c r="B15" s="97" t="str">
        <f>IF(Sheet1!B14="","",Sheet1!B14)</f>
        <v>الطالب 11</v>
      </c>
      <c r="C15" s="98"/>
      <c r="D15" s="99">
        <f>IF(Sheet1!I14="","",Sheet1!I14)</f>
        <v>6</v>
      </c>
      <c r="E15" s="99">
        <f>IF(Sheet1!J14="","",Sheet1!J14)</f>
        <v>6</v>
      </c>
      <c r="F15" s="99">
        <f>IF(Sheet1!L14="","",SUM(Sheet1!K14:L14)/2)</f>
        <v>11.625</v>
      </c>
      <c r="G15" s="99">
        <f>IF(Sheet1!M14="","",Sheet1!M14*2)</f>
        <v>24</v>
      </c>
      <c r="H15" s="99">
        <f t="shared" si="0"/>
        <v>9.5299999999999994</v>
      </c>
      <c r="I15" s="100">
        <f>IF('[1]2 علوم تجريبية 1'!$J$1="","",'[1]2 علوم تجريبية 1'!$J$1)</f>
        <v>3</v>
      </c>
      <c r="J15" s="101">
        <f t="shared" si="1"/>
        <v>28.589999999999996</v>
      </c>
      <c r="K15" s="102" t="str">
        <f t="shared" si="2"/>
        <v>نتائج غيرمقبولة</v>
      </c>
      <c r="L15" s="102"/>
      <c r="M15" s="105"/>
      <c r="N15" s="104"/>
    </row>
    <row r="16" spans="1:14" ht="21" thickBot="1" x14ac:dyDescent="0.3">
      <c r="A16" s="96">
        <f>IF(Sheet1!B15="","",Sheet1!A15)</f>
        <v>12</v>
      </c>
      <c r="B16" s="97" t="str">
        <f>IF(Sheet1!B15="","",Sheet1!B15)</f>
        <v>الطالب 12</v>
      </c>
      <c r="C16" s="98"/>
      <c r="D16" s="99">
        <f>IF(Sheet1!I15="","",Sheet1!I15)</f>
        <v>16</v>
      </c>
      <c r="E16" s="99">
        <f>IF(Sheet1!J15="","",Sheet1!J15)</f>
        <v>14</v>
      </c>
      <c r="F16" s="99">
        <f>IF(Sheet1!L15="","",SUM(Sheet1!K15:L15)/2)</f>
        <v>7.375</v>
      </c>
      <c r="G16" s="99">
        <f>IF(Sheet1!M15="","",Sheet1!M15*2)</f>
        <v>29</v>
      </c>
      <c r="H16" s="99">
        <f t="shared" si="0"/>
        <v>13.28</v>
      </c>
      <c r="I16" s="100">
        <f>IF('[1]2 علوم تجريبية 1'!$J$1="","",'[1]2 علوم تجريبية 1'!$J$1)</f>
        <v>3</v>
      </c>
      <c r="J16" s="101">
        <f t="shared" si="1"/>
        <v>39.839999999999996</v>
      </c>
      <c r="K16" s="102" t="str">
        <f t="shared" si="2"/>
        <v>نتائج جيدة جدا</v>
      </c>
      <c r="L16" s="102"/>
      <c r="M16" s="105"/>
      <c r="N16" s="104"/>
    </row>
    <row r="17" spans="1:14" ht="21" thickBot="1" x14ac:dyDescent="0.3">
      <c r="A17" s="96">
        <f>IF(Sheet1!B16="","",Sheet1!A16)</f>
        <v>13</v>
      </c>
      <c r="B17" s="97" t="str">
        <f>IF(Sheet1!B16="","",Sheet1!B16)</f>
        <v>الطالب 13</v>
      </c>
      <c r="C17" s="98"/>
      <c r="D17" s="99">
        <f>IF(Sheet1!I16="","",Sheet1!I16)</f>
        <v>15</v>
      </c>
      <c r="E17" s="99">
        <f>IF(Sheet1!J16="","",Sheet1!J16)</f>
        <v>14</v>
      </c>
      <c r="F17" s="99">
        <f>IF(Sheet1!L16="","",SUM(Sheet1!K16:L16)/2)</f>
        <v>7.625</v>
      </c>
      <c r="G17" s="99">
        <f>IF(Sheet1!M16="","",Sheet1!M16*2)</f>
        <v>16</v>
      </c>
      <c r="H17" s="99">
        <f t="shared" si="0"/>
        <v>10.53</v>
      </c>
      <c r="I17" s="100">
        <f>IF('[1]2 علوم تجريبية 1'!$J$1="","",'[1]2 علوم تجريبية 1'!$J$1)</f>
        <v>3</v>
      </c>
      <c r="J17" s="101">
        <f t="shared" si="1"/>
        <v>31.589999999999996</v>
      </c>
      <c r="K17" s="102" t="str">
        <f t="shared" si="2"/>
        <v>نتائج متوسطة</v>
      </c>
      <c r="L17" s="102"/>
      <c r="M17" s="105"/>
      <c r="N17" s="104"/>
    </row>
    <row r="18" spans="1:14" ht="21" thickBot="1" x14ac:dyDescent="0.3">
      <c r="A18" s="96">
        <f>IF(Sheet1!B17="","",Sheet1!A17)</f>
        <v>14</v>
      </c>
      <c r="B18" s="97" t="str">
        <f>IF(Sheet1!B17="","",Sheet1!B17)</f>
        <v>الطالب 14</v>
      </c>
      <c r="C18" s="98"/>
      <c r="D18" s="99">
        <f>IF(Sheet1!I17="","",Sheet1!I17)</f>
        <v>13</v>
      </c>
      <c r="E18" s="99">
        <f>IF(Sheet1!J17="","",Sheet1!J17)</f>
        <v>12</v>
      </c>
      <c r="F18" s="99">
        <f>IF(Sheet1!L17="","",SUM(Sheet1!K17:L17)/2)</f>
        <v>10.5</v>
      </c>
      <c r="G18" s="99">
        <f>IF(Sheet1!M17="","",Sheet1!M17*2)</f>
        <v>26.5</v>
      </c>
      <c r="H18" s="99">
        <f t="shared" si="0"/>
        <v>12.4</v>
      </c>
      <c r="I18" s="100">
        <f>IF('[1]2 علوم تجريبية 1'!$J$1="","",'[1]2 علوم تجريبية 1'!$J$1)</f>
        <v>3</v>
      </c>
      <c r="J18" s="101">
        <f t="shared" si="1"/>
        <v>37.200000000000003</v>
      </c>
      <c r="K18" s="102" t="str">
        <f t="shared" si="2"/>
        <v>نتائج حسنة</v>
      </c>
      <c r="L18" s="102"/>
      <c r="M18" s="105"/>
      <c r="N18" s="104"/>
    </row>
    <row r="19" spans="1:14" ht="21" thickBot="1" x14ac:dyDescent="0.3">
      <c r="A19" s="96">
        <f>IF(Sheet1!B18="","",Sheet1!A18)</f>
        <v>15</v>
      </c>
      <c r="B19" s="97" t="str">
        <f>IF(Sheet1!B18="","",Sheet1!B18)</f>
        <v>الطالب 15</v>
      </c>
      <c r="C19" s="98"/>
      <c r="D19" s="99">
        <f>IF(Sheet1!I18="","",Sheet1!I18)</f>
        <v>11</v>
      </c>
      <c r="E19" s="99">
        <f>IF(Sheet1!J18="","",Sheet1!J18)</f>
        <v>14</v>
      </c>
      <c r="F19" s="99">
        <f>IF(Sheet1!L18="","",SUM(Sheet1!K18:L18)/2)</f>
        <v>10.125</v>
      </c>
      <c r="G19" s="99">
        <f>IF(Sheet1!M18="","",Sheet1!M18*2)</f>
        <v>25</v>
      </c>
      <c r="H19" s="99">
        <f t="shared" si="0"/>
        <v>12.03</v>
      </c>
      <c r="I19" s="100">
        <f>IF('[1]2 علوم تجريبية 1'!$J$1="","",'[1]2 علوم تجريبية 1'!$J$1)</f>
        <v>3</v>
      </c>
      <c r="J19" s="101">
        <f t="shared" si="1"/>
        <v>36.089999999999996</v>
      </c>
      <c r="K19" s="102" t="str">
        <f t="shared" si="2"/>
        <v>نتائج حسنة</v>
      </c>
      <c r="L19" s="102"/>
      <c r="M19" s="105"/>
      <c r="N19" s="106"/>
    </row>
    <row r="20" spans="1:14" ht="21.75" thickTop="1" thickBot="1" x14ac:dyDescent="0.3">
      <c r="A20" s="96">
        <f>IF(Sheet1!B19="","",Sheet1!A19)</f>
        <v>16</v>
      </c>
      <c r="B20" s="97" t="str">
        <f>IF(Sheet1!B19="","",Sheet1!B19)</f>
        <v>الطالب 16</v>
      </c>
      <c r="C20" s="98"/>
      <c r="D20" s="99">
        <f>IF(Sheet1!I19="","",Sheet1!I19)</f>
        <v>12.5</v>
      </c>
      <c r="E20" s="99">
        <f>IF(Sheet1!J19="","",Sheet1!J19)</f>
        <v>13</v>
      </c>
      <c r="F20" s="99">
        <f>IF(Sheet1!L19="","",SUM(Sheet1!K19:L19)/2)</f>
        <v>7.5</v>
      </c>
      <c r="G20" s="99">
        <f>IF(Sheet1!M19="","",Sheet1!M19*2)</f>
        <v>21.5</v>
      </c>
      <c r="H20" s="99">
        <f t="shared" si="0"/>
        <v>10.9</v>
      </c>
      <c r="I20" s="100">
        <f>IF('[1]2 علوم تجريبية 1'!$J$1="","",'[1]2 علوم تجريبية 1'!$J$1)</f>
        <v>3</v>
      </c>
      <c r="J20" s="101">
        <f t="shared" si="1"/>
        <v>32.700000000000003</v>
      </c>
      <c r="K20" s="102" t="str">
        <f t="shared" si="2"/>
        <v>نتائج متوسطة</v>
      </c>
      <c r="L20" s="102"/>
      <c r="M20" s="105"/>
      <c r="N20" s="107"/>
    </row>
    <row r="21" spans="1:14" ht="21.75" thickTop="1" thickBot="1" x14ac:dyDescent="0.3">
      <c r="A21" s="96">
        <f>IF(Sheet1!B20="","",Sheet1!A20)</f>
        <v>17</v>
      </c>
      <c r="B21" s="97" t="str">
        <f>IF(Sheet1!B20="","",Sheet1!B20)</f>
        <v>الطالب 17</v>
      </c>
      <c r="C21" s="98"/>
      <c r="D21" s="99">
        <f>IF(Sheet1!I20="","",Sheet1!I20)</f>
        <v>15</v>
      </c>
      <c r="E21" s="99">
        <f>IF(Sheet1!J20="","",Sheet1!J20)</f>
        <v>14</v>
      </c>
      <c r="F21" s="99">
        <f>IF(Sheet1!L20="","",SUM(Sheet1!K20:L20)/2)</f>
        <v>9.5</v>
      </c>
      <c r="G21" s="99">
        <f>IF(Sheet1!M20="","",Sheet1!M20*2)</f>
        <v>16</v>
      </c>
      <c r="H21" s="99">
        <f t="shared" si="0"/>
        <v>10.9</v>
      </c>
      <c r="I21" s="100">
        <f>IF('[1]2 علوم تجريبية 1'!$J$1="","",'[1]2 علوم تجريبية 1'!$J$1)</f>
        <v>3</v>
      </c>
      <c r="J21" s="101">
        <f t="shared" si="1"/>
        <v>32.700000000000003</v>
      </c>
      <c r="K21" s="102" t="str">
        <f t="shared" si="2"/>
        <v>نتائج متوسطة</v>
      </c>
      <c r="L21" s="102"/>
      <c r="M21" s="105"/>
      <c r="N21" s="108">
        <f>IFERROR(AVERAGE(H5:H34),"")</f>
        <v>11.33655172413793</v>
      </c>
    </row>
    <row r="22" spans="1:14" ht="21" thickBot="1" x14ac:dyDescent="0.3">
      <c r="A22" s="96">
        <f>IF(Sheet1!B21="","",Sheet1!A21)</f>
        <v>18</v>
      </c>
      <c r="B22" s="97" t="str">
        <f>IF(Sheet1!B21="","",Sheet1!B21)</f>
        <v>الطالب 18</v>
      </c>
      <c r="C22" s="98"/>
      <c r="D22" s="99">
        <f>IF(Sheet1!I21="","",Sheet1!I21)</f>
        <v>14</v>
      </c>
      <c r="E22" s="99">
        <f>IF(Sheet1!J21="","",Sheet1!J21)</f>
        <v>14</v>
      </c>
      <c r="F22" s="99">
        <f>IF(Sheet1!L21="","",SUM(Sheet1!K21:L21)/2)</f>
        <v>9.5</v>
      </c>
      <c r="G22" s="99">
        <f>IF(Sheet1!M21="","",Sheet1!M21*2)</f>
        <v>18</v>
      </c>
      <c r="H22" s="99">
        <f t="shared" si="0"/>
        <v>11.1</v>
      </c>
      <c r="I22" s="100">
        <f>IF('[1]2 علوم تجريبية 1'!$J$1="","",'[1]2 علوم تجريبية 1'!$J$1)</f>
        <v>3</v>
      </c>
      <c r="J22" s="101">
        <f t="shared" si="1"/>
        <v>33.299999999999997</v>
      </c>
      <c r="K22" s="102" t="str">
        <f t="shared" si="2"/>
        <v>نتائج حسنة</v>
      </c>
      <c r="L22" s="102"/>
      <c r="M22" s="105"/>
      <c r="N22" s="109"/>
    </row>
    <row r="23" spans="1:14" ht="21" thickBot="1" x14ac:dyDescent="0.3">
      <c r="A23" s="96">
        <f>IF(Sheet1!B22="","",Sheet1!A22)</f>
        <v>19</v>
      </c>
      <c r="B23" s="97" t="str">
        <f>IF(Sheet1!B22="","",Sheet1!B22)</f>
        <v>الطالب 19</v>
      </c>
      <c r="C23" s="98"/>
      <c r="D23" s="99">
        <f>IF(Sheet1!I22="","",Sheet1!I22)</f>
        <v>12</v>
      </c>
      <c r="E23" s="99">
        <f>IF(Sheet1!J22="","",Sheet1!J22)</f>
        <v>12.5</v>
      </c>
      <c r="F23" s="99">
        <f>IF(Sheet1!L22="","",SUM(Sheet1!K22:L22)/2)</f>
        <v>10</v>
      </c>
      <c r="G23" s="99">
        <f>IF(Sheet1!M22="","",Sheet1!M22*2)</f>
        <v>22</v>
      </c>
      <c r="H23" s="99">
        <f t="shared" si="0"/>
        <v>11.3</v>
      </c>
      <c r="I23" s="100">
        <f>IF('[1]2 علوم تجريبية 1'!$J$1="","",'[1]2 علوم تجريبية 1'!$J$1)</f>
        <v>3</v>
      </c>
      <c r="J23" s="101">
        <f t="shared" si="1"/>
        <v>33.900000000000006</v>
      </c>
      <c r="K23" s="102" t="str">
        <f t="shared" si="2"/>
        <v>نتائج حسنة</v>
      </c>
      <c r="L23" s="102"/>
      <c r="M23" s="105"/>
      <c r="N23" s="109"/>
    </row>
    <row r="24" spans="1:14" ht="21" thickBot="1" x14ac:dyDescent="0.3">
      <c r="A24" s="96">
        <f>IF(Sheet1!B23="","",Sheet1!A23)</f>
        <v>20</v>
      </c>
      <c r="B24" s="97" t="str">
        <f>IF(Sheet1!B23="","",Sheet1!B23)</f>
        <v>الطالب 20</v>
      </c>
      <c r="C24" s="98"/>
      <c r="D24" s="99">
        <f>IF(Sheet1!I23="","",Sheet1!I23)</f>
        <v>13</v>
      </c>
      <c r="E24" s="99">
        <f>IF(Sheet1!J23="","",Sheet1!J23)</f>
        <v>11</v>
      </c>
      <c r="F24" s="99">
        <f>IF(Sheet1!L23="","",SUM(Sheet1!K23:L23)/2)</f>
        <v>12.875</v>
      </c>
      <c r="G24" s="99">
        <f>IF(Sheet1!M23="","",Sheet1!M23*2)</f>
        <v>25</v>
      </c>
      <c r="H24" s="99">
        <f t="shared" si="0"/>
        <v>12.38</v>
      </c>
      <c r="I24" s="100">
        <f>IF('[1]2 علوم تجريبية 1'!$J$1="","",'[1]2 علوم تجريبية 1'!$J$1)</f>
        <v>3</v>
      </c>
      <c r="J24" s="101">
        <f t="shared" si="1"/>
        <v>37.14</v>
      </c>
      <c r="K24" s="102" t="str">
        <f t="shared" si="2"/>
        <v>نتائج حسنة</v>
      </c>
      <c r="L24" s="102"/>
      <c r="M24" s="105"/>
      <c r="N24" s="109"/>
    </row>
    <row r="25" spans="1:14" ht="21" thickBot="1" x14ac:dyDescent="0.3">
      <c r="A25" s="96">
        <f>IF(Sheet1!B24="","",Sheet1!A24)</f>
        <v>21</v>
      </c>
      <c r="B25" s="97" t="str">
        <f>IF(Sheet1!B24="","",Sheet1!B24)</f>
        <v>الطالب 21</v>
      </c>
      <c r="C25" s="98"/>
      <c r="D25" s="99">
        <f>IF(Sheet1!I24="","",Sheet1!I24)</f>
        <v>14</v>
      </c>
      <c r="E25" s="99">
        <f>IF(Sheet1!J24="","",Sheet1!J24)</f>
        <v>12</v>
      </c>
      <c r="F25" s="99">
        <f>IF(Sheet1!L24="","",SUM(Sheet1!K24:L24)/2)</f>
        <v>11.75</v>
      </c>
      <c r="G25" s="99">
        <f>IF(Sheet1!M24="","",Sheet1!M24*2)</f>
        <v>30</v>
      </c>
      <c r="H25" s="99">
        <f t="shared" si="0"/>
        <v>13.55</v>
      </c>
      <c r="I25" s="100">
        <f>IF('[1]2 علوم تجريبية 1'!$J$1="","",'[1]2 علوم تجريبية 1'!$J$1)</f>
        <v>3</v>
      </c>
      <c r="J25" s="101">
        <f t="shared" si="1"/>
        <v>40.650000000000006</v>
      </c>
      <c r="K25" s="102" t="str">
        <f t="shared" si="2"/>
        <v>نتائج جيدة جدا</v>
      </c>
      <c r="L25" s="102"/>
      <c r="M25" s="105"/>
      <c r="N25" s="109"/>
    </row>
    <row r="26" spans="1:14" ht="21" thickBot="1" x14ac:dyDescent="0.3">
      <c r="A26" s="96">
        <f>IF(Sheet1!B25="","",Sheet1!A25)</f>
        <v>22</v>
      </c>
      <c r="B26" s="97" t="str">
        <f>IF(Sheet1!B25="","",Sheet1!B25)</f>
        <v>الطالب 22</v>
      </c>
      <c r="C26" s="98"/>
      <c r="D26" s="99">
        <f>IF(Sheet1!I25="","",Sheet1!I25)</f>
        <v>13</v>
      </c>
      <c r="E26" s="99">
        <f>IF(Sheet1!J25="","",Sheet1!J25)</f>
        <v>14</v>
      </c>
      <c r="F26" s="99">
        <f>IF(Sheet1!L25="","",SUM(Sheet1!K25:L25)/2)</f>
        <v>8.375</v>
      </c>
      <c r="G26" s="99">
        <f>IF(Sheet1!M25="","",Sheet1!M25*2)</f>
        <v>26</v>
      </c>
      <c r="H26" s="99">
        <f t="shared" si="0"/>
        <v>12.28</v>
      </c>
      <c r="I26" s="100">
        <f>IF('[1]2 علوم تجريبية 1'!$J$1="","",'[1]2 علوم تجريبية 1'!$J$1)</f>
        <v>3</v>
      </c>
      <c r="J26" s="101">
        <f t="shared" si="1"/>
        <v>36.839999999999996</v>
      </c>
      <c r="K26" s="102" t="str">
        <f t="shared" si="2"/>
        <v>نتائج حسنة</v>
      </c>
      <c r="L26" s="102"/>
      <c r="M26" s="105"/>
      <c r="N26" s="109"/>
    </row>
    <row r="27" spans="1:14" ht="21" thickBot="1" x14ac:dyDescent="0.3">
      <c r="A27" s="96">
        <f>IF(Sheet1!B26="","",Sheet1!A26)</f>
        <v>23</v>
      </c>
      <c r="B27" s="97" t="str">
        <f>IF(Sheet1!B26="","",Sheet1!B26)</f>
        <v>الطالب 23</v>
      </c>
      <c r="C27" s="98"/>
      <c r="D27" s="99">
        <f>IF(Sheet1!I26="","",Sheet1!I26)</f>
        <v>13.5</v>
      </c>
      <c r="E27" s="99">
        <f>IF(Sheet1!J26="","",Sheet1!J26)</f>
        <v>12.5</v>
      </c>
      <c r="F27" s="99">
        <f>IF(Sheet1!L26="","",SUM(Sheet1!K26:L26)/2)</f>
        <v>9</v>
      </c>
      <c r="G27" s="99">
        <f>IF(Sheet1!M26="","",Sheet1!M26*2)</f>
        <v>14</v>
      </c>
      <c r="H27" s="99">
        <f t="shared" si="0"/>
        <v>9.8000000000000007</v>
      </c>
      <c r="I27" s="100">
        <f>IF('[1]2 علوم تجريبية 1'!$J$1="","",'[1]2 علوم تجريبية 1'!$J$1)</f>
        <v>3</v>
      </c>
      <c r="J27" s="101">
        <f t="shared" si="1"/>
        <v>29.400000000000002</v>
      </c>
      <c r="K27" s="102" t="str">
        <f t="shared" si="2"/>
        <v>نتائج غيرمقبولة</v>
      </c>
      <c r="L27" s="102"/>
      <c r="M27" s="105"/>
      <c r="N27" s="109"/>
    </row>
    <row r="28" spans="1:14" ht="21" thickBot="1" x14ac:dyDescent="0.3">
      <c r="A28" s="96">
        <f>IF(Sheet1!B27="","",Sheet1!A27)</f>
        <v>24</v>
      </c>
      <c r="B28" s="97" t="str">
        <f>IF(Sheet1!B27="","",Sheet1!B27)</f>
        <v>الطالب 24</v>
      </c>
      <c r="C28" s="98"/>
      <c r="D28" s="99">
        <f>IF(Sheet1!I27="","",Sheet1!I27)</f>
        <v>13</v>
      </c>
      <c r="E28" s="99">
        <f>IF(Sheet1!J27="","",Sheet1!J27)</f>
        <v>11</v>
      </c>
      <c r="F28" s="99">
        <f>IF(Sheet1!L27="","",SUM(Sheet1!K27:L27)/2)</f>
        <v>9</v>
      </c>
      <c r="G28" s="99">
        <f>IF(Sheet1!M27="","",Sheet1!M27*2)</f>
        <v>12</v>
      </c>
      <c r="H28" s="99">
        <f t="shared" si="0"/>
        <v>9</v>
      </c>
      <c r="I28" s="100">
        <f>IF('[1]2 علوم تجريبية 1'!$J$1="","",'[1]2 علوم تجريبية 1'!$J$1)</f>
        <v>3</v>
      </c>
      <c r="J28" s="101">
        <f t="shared" si="1"/>
        <v>27</v>
      </c>
      <c r="K28" s="102" t="str">
        <f t="shared" si="2"/>
        <v>نتائج غيرمقبولة</v>
      </c>
      <c r="L28" s="102"/>
      <c r="M28" s="105"/>
      <c r="N28" s="109"/>
    </row>
    <row r="29" spans="1:14" ht="21" thickBot="1" x14ac:dyDescent="0.3">
      <c r="A29" s="96">
        <f>IF(Sheet1!B28="","",Sheet1!A28)</f>
        <v>25</v>
      </c>
      <c r="B29" s="97" t="str">
        <f>IF(Sheet1!B28="","",Sheet1!B28)</f>
        <v>الطالب 25</v>
      </c>
      <c r="C29" s="98"/>
      <c r="D29" s="99">
        <f>IF(Sheet1!I28="","",Sheet1!I28)</f>
        <v>11.5</v>
      </c>
      <c r="E29" s="99">
        <f>IF(Sheet1!J28="","",Sheet1!J28)</f>
        <v>12</v>
      </c>
      <c r="F29" s="99">
        <f>IF(Sheet1!L28="","",SUM(Sheet1!K28:L28)/2)</f>
        <v>10</v>
      </c>
      <c r="G29" s="99">
        <f>IF(Sheet1!M28="","",Sheet1!M28*2)</f>
        <v>25</v>
      </c>
      <c r="H29" s="99">
        <f t="shared" si="0"/>
        <v>11.7</v>
      </c>
      <c r="I29" s="100">
        <f>IF('[1]2 علوم تجريبية 1'!$J$1="","",'[1]2 علوم تجريبية 1'!$J$1)</f>
        <v>3</v>
      </c>
      <c r="J29" s="101">
        <f t="shared" si="1"/>
        <v>35.099999999999994</v>
      </c>
      <c r="K29" s="102" t="str">
        <f t="shared" si="2"/>
        <v>نتائج حسنة</v>
      </c>
      <c r="L29" s="102"/>
      <c r="M29" s="105"/>
      <c r="N29" s="109"/>
    </row>
    <row r="30" spans="1:14" ht="21" thickBot="1" x14ac:dyDescent="0.3">
      <c r="A30" s="96">
        <f>IF(Sheet1!B29="","",Sheet1!A29)</f>
        <v>26</v>
      </c>
      <c r="B30" s="97" t="str">
        <f>IF(Sheet1!B29="","",Sheet1!B29)</f>
        <v>الطالب 26</v>
      </c>
      <c r="C30" s="98"/>
      <c r="D30" s="99">
        <f>IF(Sheet1!I29="","",Sheet1!I29)</f>
        <v>15</v>
      </c>
      <c r="E30" s="99">
        <f>IF(Sheet1!J29="","",Sheet1!J29)</f>
        <v>13.5</v>
      </c>
      <c r="F30" s="99">
        <f>IF(Sheet1!L29="","",SUM(Sheet1!K29:L29)/2)</f>
        <v>12.375</v>
      </c>
      <c r="G30" s="99">
        <f>IF(Sheet1!M29="","",Sheet1!M29*2)</f>
        <v>20</v>
      </c>
      <c r="H30" s="99">
        <f t="shared" si="0"/>
        <v>12.18</v>
      </c>
      <c r="I30" s="100">
        <f>IF('[1]2 علوم تجريبية 1'!$J$1="","",'[1]2 علوم تجريبية 1'!$J$1)</f>
        <v>3</v>
      </c>
      <c r="J30" s="101">
        <f t="shared" si="1"/>
        <v>36.54</v>
      </c>
      <c r="K30" s="102" t="str">
        <f t="shared" si="2"/>
        <v>نتائج حسنة</v>
      </c>
      <c r="L30" s="102"/>
      <c r="M30" s="105"/>
      <c r="N30" s="109"/>
    </row>
    <row r="31" spans="1:14" ht="21" thickBot="1" x14ac:dyDescent="0.3">
      <c r="A31" s="96">
        <f>IF(Sheet1!B30="","",Sheet1!A30)</f>
        <v>27</v>
      </c>
      <c r="B31" s="97" t="str">
        <f>IF(Sheet1!B30="","",Sheet1!B30)</f>
        <v>الطالب 27</v>
      </c>
      <c r="C31" s="98"/>
      <c r="D31" s="99">
        <f>IF(Sheet1!I30="","",Sheet1!I30)</f>
        <v>15</v>
      </c>
      <c r="E31" s="99">
        <f>IF(Sheet1!J30="","",Sheet1!J30)</f>
        <v>12.5</v>
      </c>
      <c r="F31" s="99">
        <f>IF(Sheet1!L30="","",SUM(Sheet1!K30:L30)/2)</f>
        <v>9.125</v>
      </c>
      <c r="G31" s="99">
        <f>IF(Sheet1!M30="","",Sheet1!M30*2)</f>
        <v>21.5</v>
      </c>
      <c r="H31" s="99">
        <f t="shared" si="0"/>
        <v>11.63</v>
      </c>
      <c r="I31" s="100">
        <f>IF('[1]2 علوم تجريبية 1'!$J$1="","",'[1]2 علوم تجريبية 1'!$J$1)</f>
        <v>3</v>
      </c>
      <c r="J31" s="101">
        <f t="shared" si="1"/>
        <v>34.89</v>
      </c>
      <c r="K31" s="102" t="str">
        <f t="shared" si="2"/>
        <v>نتائج حسنة</v>
      </c>
      <c r="L31" s="102"/>
      <c r="M31" s="105"/>
      <c r="N31" s="109"/>
    </row>
    <row r="32" spans="1:14" ht="21" thickBot="1" x14ac:dyDescent="0.3">
      <c r="A32" s="96">
        <f>IF(Sheet1!B31="","",Sheet1!A31)</f>
        <v>28</v>
      </c>
      <c r="B32" s="97" t="str">
        <f>IF(Sheet1!B31="","",Sheet1!B31)</f>
        <v>الطالب 28</v>
      </c>
      <c r="C32" s="98"/>
      <c r="D32" s="99">
        <f>IF(Sheet1!I31="","",Sheet1!I31)</f>
        <v>15</v>
      </c>
      <c r="E32" s="99">
        <f>IF(Sheet1!J31="","",Sheet1!J31)</f>
        <v>11.5</v>
      </c>
      <c r="F32" s="99">
        <f>IF(Sheet1!L31="","",SUM(Sheet1!K31:L31)/2)</f>
        <v>13.75</v>
      </c>
      <c r="G32" s="99">
        <f>IF(Sheet1!M31="","",Sheet1!M31*2)</f>
        <v>16</v>
      </c>
      <c r="H32" s="99">
        <f t="shared" si="0"/>
        <v>11.25</v>
      </c>
      <c r="I32" s="100">
        <f>IF('[1]2 علوم تجريبية 1'!$J$1="","",'[1]2 علوم تجريبية 1'!$J$1)</f>
        <v>3</v>
      </c>
      <c r="J32" s="101">
        <f t="shared" si="1"/>
        <v>33.75</v>
      </c>
      <c r="K32" s="102" t="str">
        <f t="shared" si="2"/>
        <v>نتائج حسنة</v>
      </c>
      <c r="L32" s="102"/>
      <c r="M32" s="105"/>
      <c r="N32" s="109"/>
    </row>
    <row r="33" spans="1:14" ht="21" thickBot="1" x14ac:dyDescent="0.3">
      <c r="A33" s="96">
        <f>IF(Sheet1!B32="","",Sheet1!A32)</f>
        <v>29</v>
      </c>
      <c r="B33" s="97" t="str">
        <f>IF(Sheet1!B32="","",Sheet1!B32)</f>
        <v>الطالب 29</v>
      </c>
      <c r="C33" s="98"/>
      <c r="D33" s="99">
        <f>IF(Sheet1!I32="","",Sheet1!I32)</f>
        <v>11.5</v>
      </c>
      <c r="E33" s="99">
        <f>IF(Sheet1!J32="","",Sheet1!J32)</f>
        <v>11</v>
      </c>
      <c r="F33" s="99">
        <f>IF(Sheet1!L32="","",SUM(Sheet1!K32:L32)/2)</f>
        <v>12</v>
      </c>
      <c r="G33" s="99">
        <f>IF(Sheet1!M32="","",Sheet1!M32*2)</f>
        <v>30</v>
      </c>
      <c r="H33" s="99">
        <f t="shared" si="0"/>
        <v>12.9</v>
      </c>
      <c r="I33" s="100">
        <f>IF('[1]2 علوم تجريبية 1'!$J$1="","",'[1]2 علوم تجريبية 1'!$J$1)</f>
        <v>3</v>
      </c>
      <c r="J33" s="101">
        <f t="shared" si="1"/>
        <v>38.700000000000003</v>
      </c>
      <c r="K33" s="102" t="str">
        <f t="shared" si="2"/>
        <v>نتائج حسنة</v>
      </c>
      <c r="L33" s="102"/>
      <c r="M33" s="105"/>
      <c r="N33" s="109"/>
    </row>
    <row r="34" spans="1:14" ht="21" thickBot="1" x14ac:dyDescent="0.3">
      <c r="A34" s="96" t="str">
        <f>IF(Sheet1!B33="","",Sheet1!A33)</f>
        <v/>
      </c>
      <c r="B34" s="97" t="str">
        <f>IF(Sheet1!B33="","",Sheet1!B33)</f>
        <v/>
      </c>
      <c r="C34" s="98"/>
      <c r="D34" s="99" t="str">
        <f>IF(Sheet1!I33="","",Sheet1!I33)</f>
        <v/>
      </c>
      <c r="E34" s="99" t="str">
        <f>IF(Sheet1!J33="","",Sheet1!J33)</f>
        <v/>
      </c>
      <c r="F34" s="99" t="str">
        <f>IF(Sheet1!L33="","",SUM(Sheet1!K33:L33)/2)</f>
        <v/>
      </c>
      <c r="G34" s="99" t="str">
        <f>IF(Sheet1!M33="","",Sheet1!M33*2)</f>
        <v/>
      </c>
      <c r="H34" s="99" t="str">
        <f t="shared" si="0"/>
        <v/>
      </c>
      <c r="I34" s="110">
        <f>IF('[1]2 علوم تجريبية 1'!$J$1="","",'[1]2 علوم تجريبية 1'!$J$1)</f>
        <v>3</v>
      </c>
      <c r="J34" s="111" t="str">
        <f t="shared" si="1"/>
        <v/>
      </c>
      <c r="K34" s="112" t="str">
        <f t="shared" si="2"/>
        <v/>
      </c>
      <c r="L34" s="112"/>
      <c r="M34" s="113"/>
      <c r="N34" s="114"/>
    </row>
    <row r="38" spans="1:14" x14ac:dyDescent="0.25">
      <c r="C38" s="115" t="s">
        <v>65</v>
      </c>
      <c r="D38" s="115"/>
      <c r="E38" s="115"/>
      <c r="F38" s="115"/>
      <c r="G38" s="115"/>
      <c r="H38" s="115"/>
      <c r="I38" s="115"/>
    </row>
    <row r="39" spans="1:14" x14ac:dyDescent="0.25">
      <c r="C39" t="s">
        <v>66</v>
      </c>
    </row>
    <row r="43" spans="1:14" x14ac:dyDescent="0.25">
      <c r="C43" t="e">
        <f>+C43:H57C43:H60C43:H63C48C43:H54C43:H64C43:H63C43:H62C43:H61C43:H43:HC64</f>
        <v>#NAME?</v>
      </c>
    </row>
    <row r="44" spans="1:14" x14ac:dyDescent="0.25">
      <c r="B44" s="116"/>
      <c r="C44" s="116" t="s">
        <v>67</v>
      </c>
      <c r="D44" s="116"/>
      <c r="E44" s="116"/>
      <c r="F44" s="116"/>
      <c r="G44" s="116"/>
      <c r="H44" s="116"/>
    </row>
    <row r="45" spans="1:14" x14ac:dyDescent="0.25">
      <c r="B45" s="116"/>
      <c r="C45" s="116" t="s">
        <v>68</v>
      </c>
      <c r="D45" s="116"/>
      <c r="E45" s="116"/>
      <c r="F45" s="116"/>
      <c r="G45" s="116"/>
      <c r="H45" s="116">
        <v>12.625</v>
      </c>
    </row>
    <row r="46" spans="1:14" x14ac:dyDescent="0.25">
      <c r="B46" s="116"/>
      <c r="C46" s="116" t="s">
        <v>69</v>
      </c>
      <c r="D46" s="116"/>
      <c r="E46" s="116"/>
      <c r="F46" s="116"/>
      <c r="G46" s="116"/>
      <c r="H46" s="116">
        <v>12</v>
      </c>
    </row>
    <row r="47" spans="1:14" x14ac:dyDescent="0.25">
      <c r="B47" s="116"/>
      <c r="C47" s="116" t="s">
        <v>70</v>
      </c>
      <c r="D47" s="116"/>
      <c r="E47" s="116"/>
      <c r="F47" s="116"/>
      <c r="G47" s="116"/>
      <c r="H47" s="116">
        <v>9.875</v>
      </c>
    </row>
    <row r="48" spans="1:14" x14ac:dyDescent="0.25">
      <c r="B48" s="116"/>
      <c r="C48" s="116" t="s">
        <v>71</v>
      </c>
      <c r="D48" s="116"/>
      <c r="E48" s="116"/>
      <c r="F48" s="116"/>
      <c r="G48" s="116"/>
      <c r="H48" s="116">
        <v>6.25</v>
      </c>
    </row>
    <row r="49" spans="2:8" x14ac:dyDescent="0.25">
      <c r="B49" s="116"/>
      <c r="C49" s="116"/>
      <c r="D49" s="116"/>
      <c r="E49" s="116"/>
      <c r="F49" s="116"/>
      <c r="G49" s="116"/>
      <c r="H49" s="116">
        <v>12</v>
      </c>
    </row>
    <row r="50" spans="2:8" x14ac:dyDescent="0.25">
      <c r="B50" s="116"/>
      <c r="C50" s="116"/>
      <c r="D50" s="116"/>
      <c r="E50" s="116"/>
      <c r="F50" s="116"/>
      <c r="G50" s="116"/>
      <c r="H50" s="116">
        <v>10.75</v>
      </c>
    </row>
    <row r="51" spans="2:8" x14ac:dyDescent="0.25">
      <c r="B51" s="116"/>
      <c r="C51" s="116"/>
      <c r="D51" s="116"/>
      <c r="E51" s="116"/>
      <c r="F51" s="116"/>
      <c r="G51" s="116"/>
      <c r="H51" s="116">
        <v>14.375</v>
      </c>
    </row>
    <row r="52" spans="2:8" x14ac:dyDescent="0.25">
      <c r="B52" s="116"/>
      <c r="C52" s="116"/>
      <c r="D52" s="116"/>
      <c r="E52" s="116"/>
      <c r="F52" s="116"/>
      <c r="G52" s="116"/>
      <c r="H52" s="116">
        <v>8.375</v>
      </c>
    </row>
    <row r="53" spans="2:8" x14ac:dyDescent="0.25">
      <c r="B53" s="116"/>
      <c r="C53" s="116"/>
      <c r="D53" s="116"/>
      <c r="E53" s="116"/>
      <c r="F53" s="116"/>
      <c r="G53" s="116"/>
      <c r="H53" s="116">
        <v>5.5</v>
      </c>
    </row>
    <row r="54" spans="2:8" x14ac:dyDescent="0.25">
      <c r="B54" s="116"/>
      <c r="C54" s="116"/>
      <c r="D54" s="116"/>
      <c r="E54" s="116"/>
      <c r="F54" s="116"/>
      <c r="G54" s="116"/>
      <c r="H54" s="116">
        <v>15.25</v>
      </c>
    </row>
    <row r="55" spans="2:8" x14ac:dyDescent="0.25">
      <c r="B55" s="116"/>
      <c r="C55" s="116"/>
      <c r="D55" s="116"/>
      <c r="E55" s="116"/>
      <c r="F55" s="116"/>
      <c r="G55" s="116"/>
      <c r="H55" s="116">
        <v>11.625</v>
      </c>
    </row>
    <row r="56" spans="2:8" x14ac:dyDescent="0.25">
      <c r="B56" s="116"/>
      <c r="C56" s="116"/>
      <c r="D56" s="116"/>
      <c r="E56" s="116"/>
      <c r="F56" s="116"/>
      <c r="G56" s="116"/>
      <c r="H56" s="116">
        <v>7.375</v>
      </c>
    </row>
    <row r="57" spans="2:8" x14ac:dyDescent="0.25">
      <c r="B57" s="116"/>
      <c r="C57" s="116"/>
      <c r="D57" s="116"/>
      <c r="E57" s="116"/>
      <c r="F57" s="116"/>
      <c r="G57" s="116"/>
      <c r="H57" s="116">
        <v>7.625</v>
      </c>
    </row>
    <row r="58" spans="2:8" x14ac:dyDescent="0.25">
      <c r="B58" s="116"/>
      <c r="C58" s="116"/>
      <c r="D58" s="116"/>
      <c r="E58" s="116"/>
      <c r="F58" s="116"/>
      <c r="G58" s="116"/>
      <c r="H58" s="116">
        <v>10.5</v>
      </c>
    </row>
    <row r="59" spans="2:8" x14ac:dyDescent="0.25">
      <c r="B59" s="116"/>
      <c r="C59" s="116"/>
      <c r="D59" s="116"/>
      <c r="E59" s="116"/>
      <c r="F59" s="116"/>
      <c r="G59" s="116"/>
      <c r="H59" s="116">
        <v>10.125</v>
      </c>
    </row>
    <row r="60" spans="2:8" x14ac:dyDescent="0.25">
      <c r="B60" s="116"/>
      <c r="C60" s="116"/>
      <c r="D60" s="116"/>
      <c r="E60" s="116"/>
      <c r="F60" s="116"/>
      <c r="G60" s="116"/>
      <c r="H60" s="116">
        <v>7.5</v>
      </c>
    </row>
    <row r="61" spans="2:8" x14ac:dyDescent="0.25">
      <c r="B61" s="116"/>
      <c r="C61" s="116"/>
      <c r="D61" s="116"/>
      <c r="E61" s="116"/>
      <c r="F61" s="116"/>
      <c r="G61" s="116"/>
      <c r="H61" s="116">
        <v>9.5</v>
      </c>
    </row>
    <row r="62" spans="2:8" x14ac:dyDescent="0.25">
      <c r="B62" s="116"/>
      <c r="C62" s="116"/>
      <c r="D62" s="116"/>
      <c r="E62" s="116"/>
      <c r="F62" s="116"/>
      <c r="G62" s="116"/>
      <c r="H62" s="116">
        <v>9.5</v>
      </c>
    </row>
    <row r="63" spans="2:8" x14ac:dyDescent="0.25">
      <c r="B63" s="116"/>
      <c r="C63" s="116"/>
      <c r="D63" s="116"/>
      <c r="E63" s="116"/>
      <c r="F63" s="116"/>
      <c r="G63" s="116"/>
      <c r="H63" s="116">
        <v>10</v>
      </c>
    </row>
    <row r="64" spans="2:8" x14ac:dyDescent="0.25">
      <c r="B64" s="116"/>
      <c r="C64" s="116"/>
      <c r="D64" s="116"/>
      <c r="E64" s="116"/>
      <c r="F64" s="116"/>
      <c r="G64" s="116"/>
      <c r="H64" s="116">
        <v>12.875</v>
      </c>
    </row>
    <row r="65" spans="2:8" x14ac:dyDescent="0.25">
      <c r="B65" s="116"/>
      <c r="C65" s="116"/>
      <c r="D65" s="116"/>
      <c r="E65" s="116"/>
      <c r="F65" s="116"/>
      <c r="G65" s="116"/>
      <c r="H65" s="116">
        <v>11.75</v>
      </c>
    </row>
    <row r="66" spans="2:8" x14ac:dyDescent="0.25">
      <c r="B66" s="116"/>
      <c r="C66" s="116"/>
      <c r="D66" s="116"/>
      <c r="E66" s="116"/>
      <c r="F66" s="116"/>
      <c r="G66" s="116"/>
      <c r="H66" s="116">
        <v>8.375</v>
      </c>
    </row>
    <row r="67" spans="2:8" x14ac:dyDescent="0.25">
      <c r="B67" s="116"/>
      <c r="C67" s="116"/>
      <c r="D67" s="116"/>
      <c r="E67" s="116"/>
      <c r="F67" s="116"/>
      <c r="G67" s="116"/>
      <c r="H67" s="116">
        <v>9</v>
      </c>
    </row>
    <row r="68" spans="2:8" x14ac:dyDescent="0.25">
      <c r="B68" s="116"/>
      <c r="C68" s="116"/>
      <c r="D68" s="116"/>
      <c r="E68" s="116"/>
      <c r="F68" s="116"/>
      <c r="G68" s="116"/>
      <c r="H68" s="116">
        <v>9</v>
      </c>
    </row>
    <row r="69" spans="2:8" x14ac:dyDescent="0.25">
      <c r="B69" s="116"/>
      <c r="C69" s="116"/>
      <c r="D69" s="116"/>
      <c r="E69" s="116"/>
      <c r="F69" s="116"/>
      <c r="G69" s="116"/>
      <c r="H69" s="116">
        <v>10</v>
      </c>
    </row>
    <row r="70" spans="2:8" x14ac:dyDescent="0.25">
      <c r="B70" s="116"/>
      <c r="C70" s="116"/>
      <c r="D70" s="116"/>
      <c r="E70" s="116"/>
      <c r="F70" s="116"/>
      <c r="G70" s="116"/>
      <c r="H70" s="116">
        <v>12.375</v>
      </c>
    </row>
    <row r="71" spans="2:8" x14ac:dyDescent="0.25">
      <c r="B71" s="116"/>
      <c r="C71" s="116"/>
      <c r="D71" s="116"/>
      <c r="E71" s="116"/>
      <c r="F71" s="116"/>
      <c r="G71" s="116"/>
      <c r="H71" s="116">
        <v>9.125</v>
      </c>
    </row>
    <row r="72" spans="2:8" x14ac:dyDescent="0.25">
      <c r="B72" s="116"/>
      <c r="C72" s="116"/>
      <c r="D72" s="116"/>
      <c r="E72" s="116"/>
      <c r="F72" s="116"/>
      <c r="G72" s="116"/>
      <c r="H72" s="116">
        <v>13.75</v>
      </c>
    </row>
    <row r="73" spans="2:8" x14ac:dyDescent="0.25">
      <c r="H73">
        <v>12</v>
      </c>
    </row>
  </sheetData>
  <mergeCells count="78">
    <mergeCell ref="B33:C33"/>
    <mergeCell ref="K33:L33"/>
    <mergeCell ref="B34:C34"/>
    <mergeCell ref="K34:L34"/>
    <mergeCell ref="C38:I38"/>
    <mergeCell ref="B30:C30"/>
    <mergeCell ref="K30:L30"/>
    <mergeCell ref="B31:C31"/>
    <mergeCell ref="K31:L31"/>
    <mergeCell ref="B32:C32"/>
    <mergeCell ref="K32:L32"/>
    <mergeCell ref="K26:L26"/>
    <mergeCell ref="B27:C27"/>
    <mergeCell ref="K27:L27"/>
    <mergeCell ref="B28:C28"/>
    <mergeCell ref="K28:L28"/>
    <mergeCell ref="B29:C29"/>
    <mergeCell ref="K29:L29"/>
    <mergeCell ref="N21:N34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B19:C19"/>
    <mergeCell ref="K19:L19"/>
    <mergeCell ref="B20:C20"/>
    <mergeCell ref="K20:L20"/>
    <mergeCell ref="B21:C21"/>
    <mergeCell ref="K21:L21"/>
    <mergeCell ref="B16:C16"/>
    <mergeCell ref="K16:L16"/>
    <mergeCell ref="B17:C17"/>
    <mergeCell ref="K17:L17"/>
    <mergeCell ref="B18:C18"/>
    <mergeCell ref="K18:L18"/>
    <mergeCell ref="B13:C13"/>
    <mergeCell ref="K13:L13"/>
    <mergeCell ref="B14:C14"/>
    <mergeCell ref="K14:L14"/>
    <mergeCell ref="B15:C15"/>
    <mergeCell ref="K15:L15"/>
    <mergeCell ref="K9:L9"/>
    <mergeCell ref="B10:C10"/>
    <mergeCell ref="K10:L10"/>
    <mergeCell ref="B11:C11"/>
    <mergeCell ref="K11:L11"/>
    <mergeCell ref="B12:C12"/>
    <mergeCell ref="K12:L12"/>
    <mergeCell ref="N4:N19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A3:B3"/>
    <mergeCell ref="C3:E3"/>
    <mergeCell ref="F3:G3"/>
    <mergeCell ref="H3:J3"/>
    <mergeCell ref="B4:C4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</mergeCells>
  <conditionalFormatting sqref="F2">
    <cfRule type="containsErrors" dxfId="2" priority="3" stopIfTrue="1">
      <formula>ISERROR(F2)</formula>
    </cfRule>
  </conditionalFormatting>
  <conditionalFormatting sqref="F3">
    <cfRule type="containsErrors" dxfId="1" priority="2" stopIfTrue="1">
      <formula>ISERROR(F3)</formula>
    </cfRule>
  </conditionalFormatting>
  <conditionalFormatting sqref="H5:H34">
    <cfRule type="cellIs" dxfId="0" priority="1" operator="lessThan">
      <formula>10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2019-02-27T12:01:32Z</dcterms:modified>
</cp:coreProperties>
</file>